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5230" windowHeight="6555" activeTab="0"/>
  </bookViews>
  <sheets>
    <sheet name="EA-GFE" sheetId="1" r:id="rId1"/>
  </sheets>
  <externalReferences>
    <externalReference r:id="rId4"/>
  </externalReference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<sst xmlns="http://schemas.openxmlformats.org/spreadsheetml/2006/main" count="76" uniqueCount="73">
  <si>
    <t>Cuenta de la Hacienda Pública Federal 2013</t>
  </si>
  <si>
    <t>Estado de Actividades</t>
  </si>
  <si>
    <t>Del 1o. de enero al 31 de diciembre de 2013 y 2012</t>
  </si>
  <si>
    <t>(Pesos)</t>
  </si>
  <si>
    <t>GOBIERNO FEDERAL</t>
  </si>
  <si>
    <t>Concepto</t>
  </si>
  <si>
    <t>2012*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</si>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</sst>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44" fillId="33" borderId="0" xfId="0" applyNumberFormat="1" applyFont="1" applyFill="1" applyBorder="1" applyAlignment="1">
      <alignment/>
    </xf>
    <xf numFmtId="3" fontId="6" fillId="33" borderId="0" xfId="47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3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4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5" borderId="0" xfId="0" applyFont="1" applyFill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7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">
        <row r="16">
          <cell r="D16">
            <v>0</v>
          </cell>
          <cell r="E16">
            <v>0</v>
          </cell>
          <cell r="I16">
            <v>6980116720</v>
          </cell>
          <cell r="J16">
            <v>6583819219</v>
          </cell>
        </row>
        <row r="17">
          <cell r="D17">
            <v>0</v>
          </cell>
          <cell r="E17">
            <v>0</v>
          </cell>
          <cell r="I17">
            <v>176903946</v>
          </cell>
          <cell r="J17">
            <v>151802344</v>
          </cell>
        </row>
        <row r="18">
          <cell r="D18">
            <v>0</v>
          </cell>
          <cell r="E18">
            <v>0</v>
          </cell>
          <cell r="I18">
            <v>3350817532</v>
          </cell>
          <cell r="J18">
            <v>4090525254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1831554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1166674737</v>
          </cell>
          <cell r="J23">
            <v>0</v>
          </cell>
        </row>
        <row r="24">
          <cell r="I24">
            <v>42286409</v>
          </cell>
          <cell r="J24">
            <v>18932346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12606740973</v>
          </cell>
          <cell r="E27">
            <v>11720458835</v>
          </cell>
          <cell r="I27">
            <v>0</v>
          </cell>
          <cell r="J27">
            <v>0</v>
          </cell>
        </row>
        <row r="28">
          <cell r="I28">
            <v>123000</v>
          </cell>
          <cell r="J28">
            <v>103000</v>
          </cell>
        </row>
        <row r="29">
          <cell r="I29">
            <v>12165794</v>
          </cell>
          <cell r="J29">
            <v>0</v>
          </cell>
        </row>
        <row r="30">
          <cell r="D30">
            <v>77673824</v>
          </cell>
          <cell r="E30">
            <v>45807551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40370444</v>
          </cell>
          <cell r="E34">
            <v>15195529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189782096</v>
          </cell>
          <cell r="J44">
            <v>343654667</v>
          </cell>
        </row>
        <row r="45">
          <cell r="I45">
            <v>171320942</v>
          </cell>
          <cell r="J45">
            <v>90581083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279122299</v>
          </cell>
          <cell r="J49">
            <v>29582485</v>
          </cell>
        </row>
        <row r="52">
          <cell r="I52">
            <v>0</v>
          </cell>
          <cell r="J52">
            <v>0</v>
          </cell>
        </row>
      </sheetData>
      <sheetData sheetId="2">
        <row r="16">
          <cell r="D16">
            <v>0</v>
          </cell>
          <cell r="E16">
            <v>0</v>
          </cell>
          <cell r="I16">
            <v>36120013853</v>
          </cell>
          <cell r="J16">
            <v>34007285651</v>
          </cell>
        </row>
        <row r="17">
          <cell r="D17">
            <v>0</v>
          </cell>
          <cell r="E17">
            <v>0</v>
          </cell>
          <cell r="I17">
            <v>385645120</v>
          </cell>
          <cell r="J17">
            <v>347197017</v>
          </cell>
        </row>
        <row r="18">
          <cell r="D18">
            <v>0</v>
          </cell>
          <cell r="E18">
            <v>0</v>
          </cell>
          <cell r="I18">
            <v>4130154351</v>
          </cell>
          <cell r="J18">
            <v>3587576152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141108220</v>
          </cell>
          <cell r="J24">
            <v>86419494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14406457</v>
          </cell>
          <cell r="J26">
            <v>220725240</v>
          </cell>
        </row>
        <row r="27">
          <cell r="D27">
            <v>43580019320</v>
          </cell>
          <cell r="E27">
            <v>41269691570</v>
          </cell>
          <cell r="I27">
            <v>0</v>
          </cell>
          <cell r="J27">
            <v>0</v>
          </cell>
        </row>
        <row r="28">
          <cell r="I28">
            <v>92303</v>
          </cell>
          <cell r="J28">
            <v>4000000</v>
          </cell>
        </row>
        <row r="29">
          <cell r="I29">
            <v>1140042</v>
          </cell>
          <cell r="J29">
            <v>6578415</v>
          </cell>
        </row>
        <row r="30">
          <cell r="D30">
            <v>88460450</v>
          </cell>
          <cell r="E30">
            <v>74209831</v>
          </cell>
        </row>
        <row r="31">
          <cell r="D31">
            <v>3706</v>
          </cell>
          <cell r="E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37614920</v>
          </cell>
          <cell r="E34">
            <v>40223730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133529779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578685192</v>
          </cell>
          <cell r="J49">
            <v>2064108674</v>
          </cell>
        </row>
        <row r="52">
          <cell r="I52">
            <v>0</v>
          </cell>
          <cell r="J52">
            <v>0</v>
          </cell>
        </row>
      </sheetData>
      <sheetData sheetId="3">
        <row r="16">
          <cell r="D16">
            <v>0</v>
          </cell>
          <cell r="E16">
            <v>0</v>
          </cell>
          <cell r="I16">
            <v>12127934792</v>
          </cell>
          <cell r="J16">
            <v>12933879836</v>
          </cell>
        </row>
        <row r="17">
          <cell r="D17">
            <v>0</v>
          </cell>
          <cell r="E17">
            <v>0</v>
          </cell>
          <cell r="I17">
            <v>428020418</v>
          </cell>
          <cell r="J17">
            <v>575686922</v>
          </cell>
        </row>
        <row r="18">
          <cell r="D18">
            <v>0</v>
          </cell>
          <cell r="E18">
            <v>0</v>
          </cell>
          <cell r="I18">
            <v>3476154562</v>
          </cell>
          <cell r="J18">
            <v>4218670299</v>
          </cell>
        </row>
        <row r="19">
          <cell r="D19">
            <v>0</v>
          </cell>
          <cell r="E19">
            <v>0</v>
          </cell>
        </row>
        <row r="20">
          <cell r="D20">
            <v>29827605</v>
          </cell>
          <cell r="E20">
            <v>11399726</v>
          </cell>
        </row>
        <row r="21">
          <cell r="D21">
            <v>58147181</v>
          </cell>
          <cell r="E21">
            <v>-358077817</v>
          </cell>
          <cell r="I21">
            <v>12681537</v>
          </cell>
          <cell r="J21">
            <v>521751309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3737393458</v>
          </cell>
          <cell r="J24">
            <v>5227848591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</row>
        <row r="27">
          <cell r="D27">
            <v>20126370423</v>
          </cell>
          <cell r="E27">
            <v>23927147346</v>
          </cell>
          <cell r="I27">
            <v>0</v>
          </cell>
          <cell r="J27">
            <v>0</v>
          </cell>
        </row>
        <row r="28">
          <cell r="I28">
            <v>0</v>
          </cell>
          <cell r="J28">
            <v>38093388</v>
          </cell>
        </row>
        <row r="29">
          <cell r="I29">
            <v>3745209</v>
          </cell>
          <cell r="J29">
            <v>18956593</v>
          </cell>
        </row>
        <row r="30">
          <cell r="D30">
            <v>953310130</v>
          </cell>
          <cell r="E30">
            <v>423919430</v>
          </cell>
        </row>
        <row r="31">
          <cell r="D31">
            <v>42227335</v>
          </cell>
          <cell r="E31">
            <v>28421644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30595413</v>
          </cell>
          <cell r="E34">
            <v>298785953</v>
          </cell>
          <cell r="I34">
            <v>0</v>
          </cell>
          <cell r="J34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4">
          <cell r="I44">
            <v>73161</v>
          </cell>
          <cell r="J44">
            <v>0</v>
          </cell>
        </row>
        <row r="45">
          <cell r="I45">
            <v>41548758</v>
          </cell>
          <cell r="J45">
            <v>0</v>
          </cell>
        </row>
        <row r="46">
          <cell r="I46">
            <v>50988531</v>
          </cell>
          <cell r="J46">
            <v>32994644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373716949</v>
          </cell>
          <cell r="J49">
            <v>298209272</v>
          </cell>
        </row>
        <row r="52">
          <cell r="I52">
            <v>0</v>
          </cell>
          <cell r="J52">
            <v>0</v>
          </cell>
        </row>
      </sheetData>
      <sheetData sheetId="4">
        <row r="16">
          <cell r="D16">
            <v>1783150047379</v>
          </cell>
          <cell r="E16">
            <v>1528555082654</v>
          </cell>
          <cell r="I16">
            <v>204079510293</v>
          </cell>
          <cell r="J16">
            <v>200911700085</v>
          </cell>
        </row>
        <row r="17">
          <cell r="D17">
            <v>0</v>
          </cell>
          <cell r="E17">
            <v>0</v>
          </cell>
          <cell r="I17">
            <v>21207264431</v>
          </cell>
          <cell r="J17">
            <v>19841764976</v>
          </cell>
        </row>
        <row r="18">
          <cell r="D18">
            <v>43878651</v>
          </cell>
          <cell r="E18">
            <v>45959005</v>
          </cell>
          <cell r="I18">
            <v>81133080129</v>
          </cell>
          <cell r="J18">
            <v>87044385000</v>
          </cell>
        </row>
        <row r="19">
          <cell r="D19">
            <v>905369932154</v>
          </cell>
          <cell r="E19">
            <v>963750075041</v>
          </cell>
        </row>
        <row r="20">
          <cell r="D20">
            <v>18160322292</v>
          </cell>
          <cell r="E20">
            <v>14522110226</v>
          </cell>
        </row>
        <row r="21">
          <cell r="D21">
            <v>227611615347</v>
          </cell>
          <cell r="E21">
            <v>149028773688</v>
          </cell>
          <cell r="I21">
            <v>70357328255</v>
          </cell>
          <cell r="J21">
            <v>15765247835</v>
          </cell>
        </row>
        <row r="22">
          <cell r="D22">
            <v>0</v>
          </cell>
          <cell r="E22">
            <v>0</v>
          </cell>
          <cell r="I22">
            <v>511960602037</v>
          </cell>
          <cell r="J22">
            <v>138762845902</v>
          </cell>
        </row>
        <row r="23">
          <cell r="D23">
            <v>3262590301</v>
          </cell>
          <cell r="E23">
            <v>4613005156</v>
          </cell>
          <cell r="I23">
            <v>492512355434</v>
          </cell>
          <cell r="J23">
            <v>414004346240</v>
          </cell>
        </row>
        <row r="24">
          <cell r="I24">
            <v>7848401810</v>
          </cell>
          <cell r="J24">
            <v>7475542512</v>
          </cell>
        </row>
        <row r="25">
          <cell r="I25">
            <v>31824930279</v>
          </cell>
          <cell r="J25">
            <v>276881973277</v>
          </cell>
        </row>
        <row r="26">
          <cell r="D26">
            <v>0</v>
          </cell>
          <cell r="E26">
            <v>0</v>
          </cell>
          <cell r="I26">
            <v>46673103058</v>
          </cell>
          <cell r="J26">
            <v>76227783746</v>
          </cell>
        </row>
        <row r="27">
          <cell r="D27">
            <v>0</v>
          </cell>
          <cell r="E27">
            <v>0</v>
          </cell>
          <cell r="I27">
            <v>25944396888</v>
          </cell>
          <cell r="J27">
            <v>104040350708</v>
          </cell>
        </row>
        <row r="28">
          <cell r="I28">
            <v>1130376101</v>
          </cell>
          <cell r="J28">
            <v>1758506955</v>
          </cell>
        </row>
        <row r="29">
          <cell r="I29">
            <v>3945024860</v>
          </cell>
          <cell r="J29">
            <v>3863765904</v>
          </cell>
        </row>
        <row r="30">
          <cell r="D30">
            <v>3187614200</v>
          </cell>
          <cell r="E30">
            <v>3564007497</v>
          </cell>
        </row>
        <row r="31">
          <cell r="D31">
            <v>34132941</v>
          </cell>
          <cell r="E31">
            <v>1800184820</v>
          </cell>
        </row>
        <row r="32">
          <cell r="D32">
            <v>0</v>
          </cell>
          <cell r="E32">
            <v>0</v>
          </cell>
          <cell r="I32">
            <v>530400580577</v>
          </cell>
          <cell r="J32">
            <v>492294983662</v>
          </cell>
        </row>
        <row r="33">
          <cell r="D33">
            <v>0</v>
          </cell>
          <cell r="E33">
            <v>0</v>
          </cell>
          <cell r="I33">
            <v>557926805108</v>
          </cell>
          <cell r="J33">
            <v>531091054953</v>
          </cell>
        </row>
        <row r="34">
          <cell r="D34">
            <v>251733835587</v>
          </cell>
          <cell r="E34">
            <v>160822664803</v>
          </cell>
          <cell r="I34">
            <v>6427031624</v>
          </cell>
          <cell r="J34">
            <v>2722218127</v>
          </cell>
        </row>
        <row r="37">
          <cell r="I37">
            <v>261583734857</v>
          </cell>
          <cell r="J37">
            <v>246611218519</v>
          </cell>
        </row>
        <row r="38">
          <cell r="I38">
            <v>812901151</v>
          </cell>
          <cell r="J38">
            <v>1379427728</v>
          </cell>
        </row>
        <row r="39">
          <cell r="I39">
            <v>4365113353</v>
          </cell>
          <cell r="J39">
            <v>4337145225</v>
          </cell>
        </row>
        <row r="40">
          <cell r="I40">
            <v>20686961</v>
          </cell>
          <cell r="J40">
            <v>22678125</v>
          </cell>
        </row>
        <row r="41">
          <cell r="I41">
            <v>13705048750</v>
          </cell>
          <cell r="J41">
            <v>13329505890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89100239</v>
          </cell>
          <cell r="J46">
            <v>30608353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332170002170</v>
          </cell>
          <cell r="J49">
            <v>159942523908</v>
          </cell>
        </row>
        <row r="52"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I90" sqref="I90:J92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6"/>
    </row>
    <row r="5" spans="1:11" ht="15" customHeight="1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"/>
    </row>
    <row r="6" spans="1:11" ht="15" customHeight="1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"/>
    </row>
    <row r="7" spans="1:11" ht="15" customHeight="1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ht="15" customHeight="1">
      <c r="A9" s="8"/>
      <c r="B9" s="80" t="s">
        <v>4</v>
      </c>
      <c r="C9" s="80"/>
      <c r="D9" s="80"/>
      <c r="E9" s="80"/>
      <c r="F9" s="80"/>
      <c r="G9" s="80"/>
      <c r="H9" s="80"/>
      <c r="I9" s="80"/>
      <c r="J9" s="80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81" t="s">
        <v>5</v>
      </c>
      <c r="C12" s="81"/>
      <c r="D12" s="16">
        <v>2013</v>
      </c>
      <c r="E12" s="16" t="s">
        <v>6</v>
      </c>
      <c r="F12" s="17"/>
      <c r="G12" s="81" t="s">
        <v>5</v>
      </c>
      <c r="H12" s="81"/>
      <c r="I12" s="16">
        <v>2013</v>
      </c>
      <c r="J12" s="16" t="s">
        <v>6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8" t="s">
        <v>7</v>
      </c>
      <c r="C14" s="78"/>
      <c r="D14" s="25"/>
      <c r="E14" s="25"/>
      <c r="F14" s="11"/>
      <c r="G14" s="78" t="s">
        <v>8</v>
      </c>
      <c r="H14" s="78"/>
      <c r="I14" s="25"/>
      <c r="J14" s="25"/>
      <c r="K14" s="26"/>
    </row>
    <row r="15" spans="1:11" ht="15" customHeight="1">
      <c r="A15" s="28"/>
      <c r="B15" s="75" t="s">
        <v>9</v>
      </c>
      <c r="C15" s="75"/>
      <c r="D15" s="29">
        <f>SUM(D16:D23)</f>
        <v>2937688192464</v>
      </c>
      <c r="E15" s="29">
        <f>SUM(E16:E23)</f>
        <v>2660168327679</v>
      </c>
      <c r="F15" s="30"/>
      <c r="G15" s="77" t="s">
        <v>10</v>
      </c>
      <c r="H15" s="77"/>
      <c r="I15" s="29">
        <f>SUM(I16:I18)</f>
        <v>373595616147</v>
      </c>
      <c r="J15" s="29">
        <f>SUM(J16:J18)</f>
        <v>374294292755</v>
      </c>
      <c r="K15" s="31"/>
    </row>
    <row r="16" spans="1:11" ht="15" customHeight="1">
      <c r="A16" s="32"/>
      <c r="B16" s="74" t="s">
        <v>11</v>
      </c>
      <c r="C16" s="74"/>
      <c r="D16" s="33">
        <f>'[1]CON.PL'!D16+'[1]CON.PJ'!D16+'[1]CON.OA'!D16+'[1]PEJ'!D16</f>
        <v>1783150047379</v>
      </c>
      <c r="E16" s="33">
        <f>'[1]CON.PL'!E16+'[1]CON.PJ'!E16+'[1]CON.OA'!E16+'[1]PEJ'!E16</f>
        <v>1528555082654</v>
      </c>
      <c r="F16" s="30"/>
      <c r="G16" s="74" t="s">
        <v>12</v>
      </c>
      <c r="H16" s="74"/>
      <c r="I16" s="33">
        <f>'[1]CON.PL'!I16+'[1]CON.PJ'!I16+'[1]CON.OA'!I16+'[1]PEJ'!I16</f>
        <v>259307575658</v>
      </c>
      <c r="J16" s="33">
        <f>'[1]CON.PL'!J16+'[1]CON.PJ'!J16+'[1]CON.OA'!J16+'[1]PEJ'!J16</f>
        <v>254436684791</v>
      </c>
      <c r="K16" s="31"/>
    </row>
    <row r="17" spans="1:11" ht="15" customHeight="1">
      <c r="A17" s="32"/>
      <c r="B17" s="74" t="s">
        <v>13</v>
      </c>
      <c r="C17" s="74"/>
      <c r="D17" s="33">
        <f>'[1]CON.PL'!D17+'[1]CON.PJ'!D17+'[1]CON.OA'!D17+'[1]PEJ'!D17</f>
        <v>0</v>
      </c>
      <c r="E17" s="33">
        <f>'[1]CON.PL'!E17+'[1]CON.PJ'!E17+'[1]CON.OA'!E17+'[1]PEJ'!E17</f>
        <v>0</v>
      </c>
      <c r="F17" s="30"/>
      <c r="G17" s="74" t="s">
        <v>14</v>
      </c>
      <c r="H17" s="74"/>
      <c r="I17" s="33">
        <f>'[1]CON.PL'!I17+'[1]CON.PJ'!I17+'[1]CON.OA'!I17+'[1]PEJ'!I17</f>
        <v>22197833915</v>
      </c>
      <c r="J17" s="33">
        <f>'[1]CON.PL'!J17+'[1]CON.PJ'!J17+'[1]CON.OA'!J17+'[1]PEJ'!J17</f>
        <v>20916451259</v>
      </c>
      <c r="K17" s="31"/>
    </row>
    <row r="18" spans="1:11" ht="15" customHeight="1">
      <c r="A18" s="32"/>
      <c r="B18" s="74" t="s">
        <v>15</v>
      </c>
      <c r="C18" s="74"/>
      <c r="D18" s="33">
        <f>'[1]CON.PL'!D18+'[1]CON.PJ'!D18+'[1]CON.OA'!D18+'[1]PEJ'!D18</f>
        <v>43878651</v>
      </c>
      <c r="E18" s="33">
        <f>'[1]CON.PL'!E18+'[1]CON.PJ'!E18+'[1]CON.OA'!E18+'[1]PEJ'!E18</f>
        <v>45959005</v>
      </c>
      <c r="F18" s="30"/>
      <c r="G18" s="74" t="s">
        <v>16</v>
      </c>
      <c r="H18" s="74"/>
      <c r="I18" s="33">
        <f>'[1]CON.PL'!I18+'[1]CON.PJ'!I18+'[1]CON.OA'!I18+'[1]PEJ'!I18</f>
        <v>92090206574</v>
      </c>
      <c r="J18" s="33">
        <f>'[1]CON.PL'!J18+'[1]CON.PJ'!J18+'[1]CON.OA'!J18+'[1]PEJ'!J18</f>
        <v>98941156705</v>
      </c>
      <c r="K18" s="31"/>
    </row>
    <row r="19" spans="1:11" ht="15" customHeight="1">
      <c r="A19" s="32"/>
      <c r="B19" s="74" t="s">
        <v>17</v>
      </c>
      <c r="C19" s="74"/>
      <c r="D19" s="33">
        <f>'[1]CON.PL'!D19+'[1]CON.PJ'!D19+'[1]CON.OA'!D19+'[1]PEJ'!D19</f>
        <v>905369932154</v>
      </c>
      <c r="E19" s="33">
        <f>'[1]CON.PL'!E19+'[1]CON.PJ'!E19+'[1]CON.OA'!E19+'[1]PEJ'!E19</f>
        <v>963750075041</v>
      </c>
      <c r="F19" s="30"/>
      <c r="G19" s="34"/>
      <c r="H19" s="35"/>
      <c r="I19" s="36"/>
      <c r="J19" s="36"/>
      <c r="K19" s="31"/>
    </row>
    <row r="20" spans="1:11" ht="15" customHeight="1">
      <c r="A20" s="32"/>
      <c r="B20" s="74" t="s">
        <v>18</v>
      </c>
      <c r="C20" s="74"/>
      <c r="D20" s="33">
        <f>'[1]CON.PL'!D20+'[1]CON.PJ'!D20+'[1]CON.OA'!D20+'[1]PEJ'!D20</f>
        <v>18190149897</v>
      </c>
      <c r="E20" s="33">
        <f>'[1]CON.PL'!E20+'[1]CON.PJ'!E20+'[1]CON.OA'!E20+'[1]PEJ'!E20</f>
        <v>14533509952</v>
      </c>
      <c r="F20" s="30"/>
      <c r="G20" s="77" t="s">
        <v>19</v>
      </c>
      <c r="H20" s="77"/>
      <c r="I20" s="29">
        <f>SUM(I21:I29)</f>
        <v>1121015205172</v>
      </c>
      <c r="J20" s="29">
        <f>SUM(J21:J29)</f>
        <v>968006473704</v>
      </c>
      <c r="K20" s="31"/>
    </row>
    <row r="21" spans="1:11" ht="15" customHeight="1">
      <c r="A21" s="32"/>
      <c r="B21" s="74" t="s">
        <v>20</v>
      </c>
      <c r="C21" s="74"/>
      <c r="D21" s="33">
        <f>'[1]CON.PL'!D21+'[1]CON.PJ'!D21+'[1]CON.OA'!D21+'[1]PEJ'!D21</f>
        <v>227671594082</v>
      </c>
      <c r="E21" s="33">
        <f>'[1]CON.PL'!E21+'[1]CON.PJ'!E21+'[1]CON.OA'!E21+'[1]PEJ'!E21</f>
        <v>148670695871</v>
      </c>
      <c r="F21" s="30"/>
      <c r="G21" s="74" t="s">
        <v>21</v>
      </c>
      <c r="H21" s="74"/>
      <c r="I21" s="33">
        <f>'[1]CON.PL'!I21+'[1]CON.PJ'!I21+'[1]CON.OA'!I21+'[1]PEJ'!I21</f>
        <v>70370009792</v>
      </c>
      <c r="J21" s="33">
        <f>'[1]CON.PL'!J21+'[1]CON.PJ'!J21+'[1]CON.OA'!J21+'[1]PEJ'!J21</f>
        <v>16286999144</v>
      </c>
      <c r="K21" s="31"/>
    </row>
    <row r="22" spans="1:11" ht="15" customHeight="1">
      <c r="A22" s="32"/>
      <c r="B22" s="74" t="s">
        <v>22</v>
      </c>
      <c r="C22" s="74"/>
      <c r="D22" s="33">
        <f>'[1]CON.PL'!D22+'[1]CON.PJ'!D22+'[1]CON.OA'!D22+'[1]PEJ'!D22</f>
        <v>0</v>
      </c>
      <c r="E22" s="33">
        <f>'[1]CON.PL'!E22+'[1]CON.PJ'!E22+'[1]CON.OA'!E22+'[1]PEJ'!E22</f>
        <v>0</v>
      </c>
      <c r="F22" s="30"/>
      <c r="G22" s="74" t="s">
        <v>23</v>
      </c>
      <c r="H22" s="74"/>
      <c r="I22" s="33">
        <f>'[1]CON.PL'!I22+'[1]CON.PJ'!I22+'[1]CON.OA'!I22+'[1]PEJ'!I22-76313130716</f>
        <v>435647471321</v>
      </c>
      <c r="J22" s="33">
        <f>'[1]CON.PL'!J22+'[1]CON.PJ'!J22+'[1]CON.OA'!J22+'[1]PEJ'!J22-76917297751</f>
        <v>61845548151</v>
      </c>
      <c r="K22" s="31"/>
    </row>
    <row r="23" spans="1:11" ht="27" customHeight="1">
      <c r="A23" s="32"/>
      <c r="B23" s="74" t="s">
        <v>24</v>
      </c>
      <c r="C23" s="74"/>
      <c r="D23" s="33">
        <f>'[1]CON.PL'!D23+'[1]CON.PJ'!D23+'[1]CON.OA'!D23+'[1]PEJ'!D23</f>
        <v>3262590301</v>
      </c>
      <c r="E23" s="33">
        <f>'[1]CON.PL'!E23+'[1]CON.PJ'!E23+'[1]CON.OA'!E23+'[1]PEJ'!E23</f>
        <v>4613005156</v>
      </c>
      <c r="F23" s="30"/>
      <c r="G23" s="74" t="s">
        <v>25</v>
      </c>
      <c r="H23" s="74"/>
      <c r="I23" s="33">
        <f>'[1]CON.PL'!I23+'[1]CON.PJ'!I23+'[1]CON.OA'!I23+'[1]PEJ'!I23</f>
        <v>493679030171</v>
      </c>
      <c r="J23" s="33">
        <f>'[1]CON.PL'!J23+'[1]CON.PJ'!J23+'[1]CON.OA'!J23+'[1]PEJ'!J23</f>
        <v>414004346240</v>
      </c>
      <c r="K23" s="31"/>
    </row>
    <row r="24" spans="1:11" ht="15" customHeight="1">
      <c r="A24" s="28"/>
      <c r="B24" s="34"/>
      <c r="C24" s="35"/>
      <c r="D24" s="36"/>
      <c r="E24" s="36"/>
      <c r="F24" s="30"/>
      <c r="G24" s="74" t="s">
        <v>26</v>
      </c>
      <c r="H24" s="74"/>
      <c r="I24" s="33">
        <f>'[1]CON.PL'!I24+'[1]CON.PJ'!I24+'[1]CON.OA'!I24+'[1]PEJ'!I24</f>
        <v>11769189897</v>
      </c>
      <c r="J24" s="33">
        <f>'[1]CON.PL'!J24+'[1]CON.PJ'!J24+'[1]CON.OA'!J24+'[1]PEJ'!J24</f>
        <v>12808742943</v>
      </c>
      <c r="K24" s="31"/>
    </row>
    <row r="25" spans="1:11" ht="27" customHeight="1">
      <c r="A25" s="28"/>
      <c r="B25" s="75" t="s">
        <v>27</v>
      </c>
      <c r="C25" s="75"/>
      <c r="D25" s="29">
        <f>SUM(D26:D27)</f>
        <v>0</v>
      </c>
      <c r="E25" s="29">
        <f>SUM(E26:E27)</f>
        <v>0</v>
      </c>
      <c r="F25" s="30"/>
      <c r="G25" s="74" t="s">
        <v>28</v>
      </c>
      <c r="H25" s="74"/>
      <c r="I25" s="33">
        <f>'[1]CON.PL'!I25+'[1]CON.PJ'!I25+'[1]CON.OA'!I25+'[1]PEJ'!I25</f>
        <v>31824930279</v>
      </c>
      <c r="J25" s="33">
        <f>'[1]CON.PL'!J25+'[1]CON.PJ'!J25+'[1]CON.OA'!J25+'[1]PEJ'!J25</f>
        <v>276881973277</v>
      </c>
      <c r="K25" s="31"/>
    </row>
    <row r="26" spans="1:11" ht="15" customHeight="1">
      <c r="A26" s="32"/>
      <c r="B26" s="74" t="s">
        <v>29</v>
      </c>
      <c r="C26" s="74"/>
      <c r="D26" s="33">
        <f>'[1]CON.PL'!D26+'[1]CON.PJ'!D26+'[1]CON.OA'!D26+'[1]PEJ'!D26</f>
        <v>0</v>
      </c>
      <c r="E26" s="33">
        <f>'[1]CON.PL'!E26+'[1]CON.PJ'!E26+'[1]CON.OA'!E26+'[1]PEJ'!E26</f>
        <v>0</v>
      </c>
      <c r="F26" s="30"/>
      <c r="G26" s="74" t="s">
        <v>30</v>
      </c>
      <c r="H26" s="74"/>
      <c r="I26" s="33">
        <f>'[1]CON.PL'!I26+'[1]CON.PJ'!I26+'[1]CON.OA'!I26+'[1]PEJ'!I26</f>
        <v>46687509515</v>
      </c>
      <c r="J26" s="33">
        <f>'[1]CON.PL'!J26+'[1]CON.PJ'!J26+'[1]CON.OA'!J26+'[1]PEJ'!J26</f>
        <v>76448508986</v>
      </c>
      <c r="K26" s="31"/>
    </row>
    <row r="27" spans="1:11" ht="15" customHeight="1">
      <c r="A27" s="32"/>
      <c r="B27" s="74" t="s">
        <v>31</v>
      </c>
      <c r="C27" s="74"/>
      <c r="D27" s="33">
        <f>'[1]CON.PL'!D27+'[1]CON.PJ'!D27+'[1]CON.OA'!D27+'[1]PEJ'!D27-76313130716</f>
        <v>0</v>
      </c>
      <c r="E27" s="33">
        <f>'[1]CON.PL'!E27+'[1]CON.PJ'!E27+'[1]CON.OA'!E27+'[1]PEJ'!E27-76917297751</f>
        <v>0</v>
      </c>
      <c r="F27" s="30"/>
      <c r="G27" s="74" t="s">
        <v>32</v>
      </c>
      <c r="H27" s="74"/>
      <c r="I27" s="33">
        <f>'[1]CON.PL'!I27+'[1]CON.PJ'!I27+'[1]CON.OA'!I27+'[1]PEJ'!I27</f>
        <v>25944396888</v>
      </c>
      <c r="J27" s="33">
        <f>'[1]CON.PL'!J27+'[1]CON.PJ'!J27+'[1]CON.OA'!J27+'[1]PEJ'!J27</f>
        <v>104040350708</v>
      </c>
      <c r="K27" s="31"/>
    </row>
    <row r="28" spans="1:11" ht="15" customHeight="1">
      <c r="A28" s="28"/>
      <c r="B28" s="34"/>
      <c r="C28" s="35"/>
      <c r="D28" s="36"/>
      <c r="E28" s="36"/>
      <c r="F28" s="30"/>
      <c r="G28" s="74" t="s">
        <v>33</v>
      </c>
      <c r="H28" s="74"/>
      <c r="I28" s="33">
        <f>'[1]CON.PL'!I28+'[1]CON.PJ'!I28+'[1]CON.OA'!I28+'[1]PEJ'!I28</f>
        <v>1130591404</v>
      </c>
      <c r="J28" s="33">
        <f>'[1]CON.PL'!J28+'[1]CON.PJ'!J28+'[1]CON.OA'!J28+'[1]PEJ'!J28</f>
        <v>1800703343</v>
      </c>
      <c r="K28" s="31"/>
    </row>
    <row r="29" spans="1:11" ht="15" customHeight="1">
      <c r="A29" s="32"/>
      <c r="B29" s="75" t="s">
        <v>34</v>
      </c>
      <c r="C29" s="75"/>
      <c r="D29" s="29">
        <f>SUM(D30:D34)</f>
        <v>256225838950</v>
      </c>
      <c r="E29" s="29">
        <f>SUM(E30:E34)</f>
        <v>167113420788</v>
      </c>
      <c r="F29" s="30"/>
      <c r="G29" s="74" t="s">
        <v>35</v>
      </c>
      <c r="H29" s="74"/>
      <c r="I29" s="33">
        <f>'[1]CON.PL'!I29+'[1]CON.PJ'!I29+'[1]CON.OA'!I29+'[1]PEJ'!I29</f>
        <v>3962075905</v>
      </c>
      <c r="J29" s="33">
        <f>'[1]CON.PL'!J29+'[1]CON.PJ'!J29+'[1]CON.OA'!J29+'[1]PEJ'!J29</f>
        <v>3889300912</v>
      </c>
      <c r="K29" s="31"/>
    </row>
    <row r="30" spans="1:11" ht="15" customHeight="1">
      <c r="A30" s="32"/>
      <c r="B30" s="74" t="s">
        <v>36</v>
      </c>
      <c r="C30" s="74"/>
      <c r="D30" s="33">
        <f>'[1]CON.PL'!D30+'[1]CON.PJ'!D30+'[1]CON.OA'!D30+'[1]PEJ'!D30</f>
        <v>4307058604</v>
      </c>
      <c r="E30" s="33">
        <f>'[1]CON.PL'!E30+'[1]CON.PJ'!E30+'[1]CON.OA'!E30+'[1]PEJ'!E30</f>
        <v>4107944309</v>
      </c>
      <c r="F30" s="30"/>
      <c r="G30" s="34"/>
      <c r="H30" s="35"/>
      <c r="I30" s="36"/>
      <c r="J30" s="36"/>
      <c r="K30" s="31"/>
    </row>
    <row r="31" spans="1:11" ht="15" customHeight="1">
      <c r="A31" s="32"/>
      <c r="B31" s="74" t="s">
        <v>37</v>
      </c>
      <c r="C31" s="74"/>
      <c r="D31" s="33">
        <f>'[1]CON.PL'!D31+'[1]CON.PJ'!D31+'[1]CON.OA'!D31+'[1]PEJ'!D31</f>
        <v>76363982</v>
      </c>
      <c r="E31" s="33">
        <f>'[1]CON.PL'!E31+'[1]CON.PJ'!E31+'[1]CON.OA'!E31+'[1]PEJ'!E31</f>
        <v>1828606464</v>
      </c>
      <c r="F31" s="30"/>
      <c r="G31" s="75" t="s">
        <v>29</v>
      </c>
      <c r="H31" s="75"/>
      <c r="I31" s="29">
        <f>SUM(I32:I34)</f>
        <v>1094754417309</v>
      </c>
      <c r="J31" s="29">
        <f>SUM(J32:J34)</f>
        <v>1026108256742</v>
      </c>
      <c r="K31" s="31"/>
    </row>
    <row r="32" spans="1:11" ht="15" customHeight="1">
      <c r="A32" s="32"/>
      <c r="B32" s="74" t="s">
        <v>38</v>
      </c>
      <c r="C32" s="74"/>
      <c r="D32" s="33">
        <f>'[1]CON.PL'!D32+'[1]CON.PJ'!D32+'[1]CON.OA'!D32+'[1]PEJ'!D32</f>
        <v>0</v>
      </c>
      <c r="E32" s="33">
        <f>'[1]CON.PL'!E32+'[1]CON.PJ'!E32+'[1]CON.OA'!E32+'[1]PEJ'!E32</f>
        <v>0</v>
      </c>
      <c r="F32" s="30"/>
      <c r="G32" s="74" t="s">
        <v>39</v>
      </c>
      <c r="H32" s="74"/>
      <c r="I32" s="33">
        <f>'[1]CON.PL'!I32+'[1]CON.PJ'!I32+'[1]CON.OA'!I32+'[1]PEJ'!I32</f>
        <v>530400580577</v>
      </c>
      <c r="J32" s="33">
        <f>'[1]CON.PL'!J32+'[1]CON.PJ'!J32+'[1]CON.OA'!J32+'[1]PEJ'!J32</f>
        <v>492294983662</v>
      </c>
      <c r="K32" s="31"/>
    </row>
    <row r="33" spans="1:11" ht="15" customHeight="1">
      <c r="A33" s="32"/>
      <c r="B33" s="74" t="s">
        <v>40</v>
      </c>
      <c r="C33" s="74"/>
      <c r="D33" s="33">
        <f>'[1]CON.PL'!D33+'[1]CON.PJ'!D33+'[1]CON.OA'!D33+'[1]PEJ'!D33</f>
        <v>0</v>
      </c>
      <c r="E33" s="33">
        <f>'[1]CON.PL'!E33+'[1]CON.PJ'!E33+'[1]CON.OA'!E33+'[1]PEJ'!E33</f>
        <v>0</v>
      </c>
      <c r="F33" s="30"/>
      <c r="G33" s="74" t="s">
        <v>41</v>
      </c>
      <c r="H33" s="74"/>
      <c r="I33" s="33">
        <f>'[1]CON.PL'!I33+'[1]CON.PJ'!I33+'[1]CON.OA'!I33+'[1]PEJ'!I33</f>
        <v>557926805108</v>
      </c>
      <c r="J33" s="33">
        <f>'[1]CON.PL'!J33+'[1]CON.PJ'!J33+'[1]CON.OA'!J33+'[1]PEJ'!J33</f>
        <v>531091054953</v>
      </c>
      <c r="K33" s="31"/>
    </row>
    <row r="34" spans="1:11" ht="15" customHeight="1">
      <c r="A34" s="32"/>
      <c r="B34" s="74" t="s">
        <v>42</v>
      </c>
      <c r="C34" s="74"/>
      <c r="D34" s="33">
        <f>'[1]CON.PL'!D34+'[1]CON.PJ'!D34+'[1]CON.OA'!D34+'[1]PEJ'!D34</f>
        <v>251842416364</v>
      </c>
      <c r="E34" s="33">
        <f>'[1]CON.PL'!E34+'[1]CON.PJ'!E34+'[1]CON.OA'!E34+'[1]PEJ'!E34</f>
        <v>161176870015</v>
      </c>
      <c r="F34" s="30"/>
      <c r="G34" s="74" t="s">
        <v>43</v>
      </c>
      <c r="H34" s="74"/>
      <c r="I34" s="33">
        <f>'[1]CON.PL'!I34+'[1]CON.PJ'!I34+'[1]CON.OA'!I34+'[1]PEJ'!I34</f>
        <v>6427031624</v>
      </c>
      <c r="J34" s="33">
        <f>'[1]CON.PL'!J34+'[1]CON.PJ'!J34+'[1]CON.OA'!J34+'[1]PEJ'!J34</f>
        <v>2722218127</v>
      </c>
      <c r="K34" s="31"/>
    </row>
    <row r="35" spans="1:1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ht="15" customHeight="1">
      <c r="A36" s="39"/>
      <c r="B36" s="76" t="s">
        <v>44</v>
      </c>
      <c r="C36" s="76"/>
      <c r="D36" s="40">
        <f>D15+D25+D29</f>
        <v>3193914031414</v>
      </c>
      <c r="E36" s="40">
        <f>E15+E25+E29</f>
        <v>2827281748467</v>
      </c>
      <c r="F36" s="41"/>
      <c r="G36" s="77" t="s">
        <v>45</v>
      </c>
      <c r="H36" s="77"/>
      <c r="I36" s="42">
        <f>SUM(I37:I41)</f>
        <v>280487485072</v>
      </c>
      <c r="J36" s="42">
        <f>SUM(J37:J41)</f>
        <v>265679975487</v>
      </c>
      <c r="K36" s="31"/>
    </row>
    <row r="37" spans="1:11" ht="15" customHeight="1">
      <c r="A37" s="28"/>
      <c r="B37" s="76"/>
      <c r="C37" s="76"/>
      <c r="D37" s="38"/>
      <c r="E37" s="38"/>
      <c r="F37" s="30"/>
      <c r="G37" s="74" t="s">
        <v>46</v>
      </c>
      <c r="H37" s="74"/>
      <c r="I37" s="33">
        <f>'[1]CON.PL'!I37+'[1]CON.PJ'!I37+'[1]CON.OA'!I37+'[1]PEJ'!I37</f>
        <v>261583734857</v>
      </c>
      <c r="J37" s="33">
        <f>'[1]CON.PL'!J37+'[1]CON.PJ'!J37+'[1]CON.OA'!J37+'[1]PEJ'!J37</f>
        <v>246611218519</v>
      </c>
      <c r="K37" s="31"/>
    </row>
    <row r="38" spans="1:11" ht="15" customHeight="1">
      <c r="A38" s="43"/>
      <c r="B38" s="5"/>
      <c r="C38" s="5"/>
      <c r="D38" s="44"/>
      <c r="E38" s="44"/>
      <c r="F38" s="5"/>
      <c r="G38" s="74" t="s">
        <v>47</v>
      </c>
      <c r="H38" s="74"/>
      <c r="I38" s="33">
        <f>'[1]CON.PL'!I38+'[1]CON.PJ'!I38+'[1]CON.OA'!I38+'[1]PEJ'!I38</f>
        <v>812901151</v>
      </c>
      <c r="J38" s="33">
        <f>'[1]CON.PL'!J38+'[1]CON.PJ'!J38+'[1]CON.OA'!J38+'[1]PEJ'!J38</f>
        <v>1379427728</v>
      </c>
      <c r="K38" s="31"/>
    </row>
    <row r="39" spans="1:11" ht="15" customHeight="1">
      <c r="A39" s="43"/>
      <c r="B39" s="5"/>
      <c r="C39" s="5"/>
      <c r="D39" s="44"/>
      <c r="E39" s="44"/>
      <c r="F39" s="5"/>
      <c r="G39" s="74" t="s">
        <v>48</v>
      </c>
      <c r="H39" s="74"/>
      <c r="I39" s="33">
        <f>'[1]CON.PL'!I39+'[1]CON.PJ'!I39+'[1]CON.OA'!I39+'[1]PEJ'!I39</f>
        <v>4365113353</v>
      </c>
      <c r="J39" s="33">
        <f>'[1]CON.PL'!J39+'[1]CON.PJ'!J39+'[1]CON.OA'!J39+'[1]PEJ'!J39</f>
        <v>4337145225</v>
      </c>
      <c r="K39" s="31"/>
    </row>
    <row r="40" spans="1:11" ht="15" customHeight="1">
      <c r="A40" s="43"/>
      <c r="B40" s="5"/>
      <c r="C40" s="5"/>
      <c r="D40" s="44"/>
      <c r="E40" s="44"/>
      <c r="F40" s="5"/>
      <c r="G40" s="74" t="s">
        <v>49</v>
      </c>
      <c r="H40" s="74"/>
      <c r="I40" s="33">
        <f>'[1]CON.PL'!I40+'[1]CON.PJ'!I40+'[1]CON.OA'!I40+'[1]PEJ'!I40</f>
        <v>20686961</v>
      </c>
      <c r="J40" s="33">
        <f>'[1]CON.PL'!J40+'[1]CON.PJ'!J40+'[1]CON.OA'!J40+'[1]PEJ'!J40</f>
        <v>22678125</v>
      </c>
      <c r="K40" s="31"/>
    </row>
    <row r="41" spans="1:11" ht="15" customHeight="1">
      <c r="A41" s="43"/>
      <c r="B41" s="5"/>
      <c r="C41" s="5"/>
      <c r="D41" s="44"/>
      <c r="E41" s="44"/>
      <c r="F41" s="5"/>
      <c r="G41" s="74" t="s">
        <v>50</v>
      </c>
      <c r="H41" s="74"/>
      <c r="I41" s="33">
        <f>'[1]CON.PL'!I41+'[1]CON.PJ'!I41+'[1]CON.OA'!I41+'[1]PEJ'!I41</f>
        <v>13705048750</v>
      </c>
      <c r="J41" s="33">
        <f>'[1]CON.PL'!J41+'[1]CON.PJ'!J41+'[1]CON.OA'!J41+'[1]PEJ'!J41</f>
        <v>13329505890</v>
      </c>
      <c r="K41" s="31"/>
    </row>
    <row r="42" spans="1:1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ht="15" customHeight="1">
      <c r="A43" s="43"/>
      <c r="B43" s="5"/>
      <c r="C43" s="5"/>
      <c r="D43" s="44"/>
      <c r="E43" s="44"/>
      <c r="F43" s="5"/>
      <c r="G43" s="75" t="s">
        <v>51</v>
      </c>
      <c r="H43" s="75"/>
      <c r="I43" s="42">
        <f>SUM(I44:I49)</f>
        <v>334077870116</v>
      </c>
      <c r="J43" s="42">
        <f>SUM(J44:J49)</f>
        <v>162832263086</v>
      </c>
      <c r="K43" s="31"/>
    </row>
    <row r="44" spans="1:11" ht="15" customHeight="1">
      <c r="A44" s="43"/>
      <c r="B44" s="5"/>
      <c r="C44" s="5"/>
      <c r="D44" s="44"/>
      <c r="E44" s="44"/>
      <c r="F44" s="5"/>
      <c r="G44" s="74" t="s">
        <v>52</v>
      </c>
      <c r="H44" s="74"/>
      <c r="I44" s="33">
        <f>'[1]CON.PL'!I44+'[1]CON.PJ'!I44+'[1]CON.OA'!I44+'[1]PEJ'!I44</f>
        <v>323385036</v>
      </c>
      <c r="J44" s="33">
        <f>'[1]CON.PL'!J44+'[1]CON.PJ'!J44+'[1]CON.OA'!J44+'[1]PEJ'!J44</f>
        <v>343654667</v>
      </c>
      <c r="K44" s="31"/>
    </row>
    <row r="45" spans="1:11" ht="15" customHeight="1">
      <c r="A45" s="43"/>
      <c r="B45" s="5"/>
      <c r="C45" s="5"/>
      <c r="D45" s="44"/>
      <c r="E45" s="44"/>
      <c r="F45" s="5"/>
      <c r="G45" s="74" t="s">
        <v>53</v>
      </c>
      <c r="H45" s="74"/>
      <c r="I45" s="33">
        <f>'[1]CON.PL'!I45+'[1]CON.PJ'!I45+'[1]CON.OA'!I45+'[1]PEJ'!I45</f>
        <v>212869700</v>
      </c>
      <c r="J45" s="33">
        <f>'[1]CON.PL'!J45+'[1]CON.PJ'!J45+'[1]CON.OA'!J45+'[1]PEJ'!J45</f>
        <v>90581083</v>
      </c>
      <c r="K45" s="31"/>
    </row>
    <row r="46" spans="1:11" ht="15" customHeight="1">
      <c r="A46" s="43"/>
      <c r="B46" s="5"/>
      <c r="C46" s="5"/>
      <c r="D46" s="44"/>
      <c r="E46" s="44"/>
      <c r="F46" s="5"/>
      <c r="G46" s="74" t="s">
        <v>54</v>
      </c>
      <c r="H46" s="74"/>
      <c r="I46" s="33">
        <f>'[1]CON.PL'!I46+'[1]CON.PJ'!I46+'[1]CON.OA'!I46+'[1]PEJ'!I46</f>
        <v>140088770</v>
      </c>
      <c r="J46" s="33">
        <f>'[1]CON.PL'!J46+'[1]CON.PJ'!J46+'[1]CON.OA'!J46+'[1]PEJ'!J46</f>
        <v>63602997</v>
      </c>
      <c r="K46" s="31"/>
    </row>
    <row r="47" spans="1:11" ht="15" customHeight="1">
      <c r="A47" s="43"/>
      <c r="B47" s="5"/>
      <c r="C47" s="5"/>
      <c r="D47" s="44"/>
      <c r="E47" s="44"/>
      <c r="F47" s="5"/>
      <c r="G47" s="74" t="s">
        <v>55</v>
      </c>
      <c r="H47" s="74"/>
      <c r="I47" s="33">
        <f>'[1]CON.PL'!I47+'[1]CON.PJ'!I47+'[1]CON.OA'!I47+'[1]PEJ'!I47</f>
        <v>0</v>
      </c>
      <c r="J47" s="33">
        <f>'[1]CON.PL'!J47+'[1]CON.PJ'!J47+'[1]CON.OA'!J47+'[1]PEJ'!J47</f>
        <v>0</v>
      </c>
      <c r="K47" s="31"/>
    </row>
    <row r="48" spans="1:11" ht="15" customHeight="1">
      <c r="A48" s="43"/>
      <c r="B48" s="5"/>
      <c r="C48" s="5"/>
      <c r="D48" s="44"/>
      <c r="E48" s="44"/>
      <c r="F48" s="5"/>
      <c r="G48" s="74" t="s">
        <v>56</v>
      </c>
      <c r="H48" s="74"/>
      <c r="I48" s="33">
        <f>'[1]CON.PL'!I48+'[1]CON.PJ'!I48+'[1]CON.OA'!I48+'[1]PEJ'!I48</f>
        <v>0</v>
      </c>
      <c r="J48" s="33">
        <f>'[1]CON.PL'!J48+'[1]CON.PJ'!J48+'[1]CON.OA'!J48+'[1]PEJ'!J48</f>
        <v>0</v>
      </c>
      <c r="K48" s="31"/>
    </row>
    <row r="49" spans="1:11" ht="15" customHeight="1">
      <c r="A49" s="43"/>
      <c r="B49" s="5"/>
      <c r="C49" s="5"/>
      <c r="D49" s="44"/>
      <c r="E49" s="44"/>
      <c r="F49" s="5"/>
      <c r="G49" s="74" t="s">
        <v>57</v>
      </c>
      <c r="H49" s="74"/>
      <c r="I49" s="33">
        <f>'[1]CON.PL'!I49+'[1]CON.PJ'!I49+'[1]CON.OA'!I49+'[1]PEJ'!I49</f>
        <v>333401526610</v>
      </c>
      <c r="J49" s="33">
        <f>'[1]CON.PL'!J49+'[1]CON.PJ'!J49+'[1]CON.OA'!J49+'[1]PEJ'!J49</f>
        <v>162334424339</v>
      </c>
      <c r="K49" s="31"/>
    </row>
    <row r="50" spans="1:11" ht="15" customHeight="1">
      <c r="A50" s="43"/>
      <c r="B50" s="5"/>
      <c r="C50" s="5"/>
      <c r="D50" s="44"/>
      <c r="E50" s="44"/>
      <c r="F50" s="5"/>
      <c r="G50" s="34"/>
      <c r="H50" s="35"/>
      <c r="I50" s="33"/>
      <c r="J50" s="33"/>
      <c r="K50" s="31"/>
    </row>
    <row r="51" spans="1:11" ht="15" customHeight="1">
      <c r="A51" s="43"/>
      <c r="B51" s="5"/>
      <c r="C51" s="5"/>
      <c r="D51" s="44"/>
      <c r="E51" s="44"/>
      <c r="F51" s="5"/>
      <c r="G51" s="75" t="s">
        <v>58</v>
      </c>
      <c r="H51" s="75"/>
      <c r="I51" s="42">
        <f>SUM(I52)</f>
        <v>0</v>
      </c>
      <c r="J51" s="42">
        <f>SUM(J52)</f>
        <v>0</v>
      </c>
      <c r="K51" s="31"/>
    </row>
    <row r="52" spans="1:11" ht="15" customHeight="1">
      <c r="A52" s="43"/>
      <c r="B52" s="5"/>
      <c r="C52" s="5"/>
      <c r="D52" s="44"/>
      <c r="E52" s="44"/>
      <c r="F52" s="5"/>
      <c r="G52" s="74" t="s">
        <v>59</v>
      </c>
      <c r="H52" s="74"/>
      <c r="I52" s="33">
        <f>'[1]CON.PL'!I52+'[1]CON.PJ'!I52+'[1]CON.OA'!I52+'[1]PEJ'!I52</f>
        <v>0</v>
      </c>
      <c r="J52" s="33">
        <f>'[1]CON.PL'!J52+'[1]CON.PJ'!J52+'[1]CON.OA'!J52+'[1]PEJ'!J52</f>
        <v>0</v>
      </c>
      <c r="K52" s="31"/>
    </row>
    <row r="53" spans="1:1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ht="15" customHeight="1">
      <c r="A54" s="43"/>
      <c r="B54" s="5"/>
      <c r="C54" s="5"/>
      <c r="D54" s="44"/>
      <c r="E54" s="44"/>
      <c r="F54" s="5"/>
      <c r="G54" s="76" t="s">
        <v>60</v>
      </c>
      <c r="H54" s="76"/>
      <c r="I54" s="45">
        <f>I15+I20+I31+I36+I43+I51</f>
        <v>3203930593816</v>
      </c>
      <c r="J54" s="45">
        <f>J15+J20+J31+J36+J43+J51</f>
        <v>2796921261774</v>
      </c>
      <c r="K54" s="46"/>
    </row>
    <row r="55" spans="1:1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ht="15" customHeight="1">
      <c r="A56" s="43"/>
      <c r="B56" s="5"/>
      <c r="C56" s="5"/>
      <c r="D56" s="44"/>
      <c r="E56" s="44"/>
      <c r="F56" s="5"/>
      <c r="G56" s="69" t="s">
        <v>61</v>
      </c>
      <c r="H56" s="69"/>
      <c r="I56" s="45">
        <f>D36-I54</f>
        <v>-10016562402</v>
      </c>
      <c r="J56" s="45">
        <f>E36-J54</f>
        <v>30360486693</v>
      </c>
      <c r="K56" s="46"/>
    </row>
    <row r="57" spans="1:1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ht="15" customHeight="1">
      <c r="A58" s="5"/>
      <c r="B58" s="5" t="s">
        <v>62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ht="4.5" customHeight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ht="15" customHeight="1" hidden="1">
      <c r="B61" s="70" t="s">
        <v>63</v>
      </c>
      <c r="C61" s="70"/>
      <c r="D61" s="70"/>
      <c r="E61" s="70"/>
      <c r="F61" s="70"/>
      <c r="G61" s="70"/>
      <c r="H61" s="70"/>
      <c r="I61" s="70"/>
      <c r="J61" s="70"/>
    </row>
    <row r="62" spans="2:10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ht="15" customHeight="1" hidden="1">
      <c r="B63" s="35"/>
      <c r="C63" s="71"/>
      <c r="D63" s="71"/>
      <c r="E63" s="59"/>
      <c r="G63" s="72"/>
      <c r="H63" s="72"/>
      <c r="I63" s="59"/>
      <c r="J63" s="59"/>
    </row>
    <row r="64" spans="2:10" ht="15" customHeight="1" hidden="1">
      <c r="B64" s="62"/>
      <c r="C64" s="73" t="s">
        <v>64</v>
      </c>
      <c r="D64" s="73"/>
      <c r="E64" s="59"/>
      <c r="F64" s="59"/>
      <c r="G64" s="73" t="s">
        <v>65</v>
      </c>
      <c r="H64" s="73"/>
      <c r="I64" s="63"/>
      <c r="J64" s="59"/>
    </row>
    <row r="65" spans="2:10" ht="15" customHeight="1" hidden="1">
      <c r="B65" s="64"/>
      <c r="C65" s="67" t="s">
        <v>66</v>
      </c>
      <c r="D65" s="67"/>
      <c r="E65" s="65"/>
      <c r="F65" s="65"/>
      <c r="G65" s="67" t="s">
        <v>67</v>
      </c>
      <c r="H65" s="67"/>
      <c r="I65" s="63"/>
      <c r="J65" s="59"/>
    </row>
    <row r="66" spans="7:8" ht="4.5" customHeight="1" hidden="1">
      <c r="G66" s="4"/>
      <c r="H66" s="4"/>
    </row>
    <row r="67" spans="7:8" ht="12" hidden="1">
      <c r="G67" s="4"/>
      <c r="H67" s="4"/>
    </row>
    <row r="68" spans="7:8" ht="12" hidden="1">
      <c r="G68" s="4"/>
      <c r="H68" s="4"/>
    </row>
    <row r="69" ht="12" hidden="1"/>
    <row r="70" spans="2:5" ht="12" hidden="1">
      <c r="B70" s="4" t="s">
        <v>68</v>
      </c>
      <c r="D70" s="66">
        <v>2013</v>
      </c>
      <c r="E70" s="66">
        <v>2012</v>
      </c>
    </row>
    <row r="71" ht="12" hidden="1"/>
    <row r="72" ht="12" hidden="1"/>
    <row r="73" spans="3:5" ht="12" hidden="1">
      <c r="C73" s="4" t="s">
        <v>69</v>
      </c>
      <c r="D73" s="68"/>
      <c r="E73" s="68"/>
    </row>
    <row r="74" spans="3:5" ht="12" hidden="1">
      <c r="C74" s="4" t="s">
        <v>70</v>
      </c>
      <c r="D74" s="68"/>
      <c r="E74" s="68"/>
    </row>
    <row r="75" ht="12" hidden="1"/>
    <row r="76" ht="12" hidden="1"/>
    <row r="77" spans="3:5" ht="12" hidden="1">
      <c r="C77" s="4" t="s">
        <v>71</v>
      </c>
      <c r="D77" s="68">
        <f>+D73</f>
        <v>0</v>
      </c>
      <c r="E77" s="68">
        <f>+E73</f>
        <v>0</v>
      </c>
    </row>
    <row r="78" spans="3:5" ht="12" hidden="1">
      <c r="C78" s="4" t="s">
        <v>72</v>
      </c>
      <c r="D78" s="68"/>
      <c r="E78" s="68"/>
    </row>
    <row r="79" ht="12" hidden="1"/>
    <row r="80" ht="12" hidden="1"/>
    <row r="81" ht="12" hidden="1"/>
    <row r="82" ht="12" hidden="1"/>
    <row r="90" spans="9:10" ht="13.5">
      <c r="I90" s="45"/>
      <c r="J90" s="45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2014-04-03T22:10:37Z</dcterms:created>
  <dcterms:modified xsi:type="dcterms:W3CDTF">2014-04-04T02:57:56Z</dcterms:modified>
  <cp:category/>
  <cp:version/>
  <cp:contentType/>
  <cp:contentStatus/>
</cp:coreProperties>
</file>