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44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<sst xmlns="http://schemas.openxmlformats.org/spreadsheetml/2006/main" count="157" uniqueCount="53">
  <si>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</si>
  <si>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</si>
  <si>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</si>
  <si>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</si>
  <si>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</si>
  <si>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</si>
  <si>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</si>
  <si>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</si>
  <si>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</si>
  <si>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</si>
  <si>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</si>
  <si>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</si>
  <si>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</si>
  <si>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</si>
  <si>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</si>
  <si>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</si>
  <si>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</si>
  <si>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</si>
  <si>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</si>
  <si>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</si>
  <si>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</si>
  <si>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</si>
  <si>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</si>
  <si>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</si>
  <si>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</si>
  <si>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</si>
  <si>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</si>
  <si>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</si>
  <si>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</si>
  <si>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</si>
  <si>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</si>
  <si>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</si>
  <si>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</si>
  <si>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</si>
  <si>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</si>
  <si>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</si>
  <si>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</si>
  <si>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</si>
  <si>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</si>
  <si>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</si>
  <si>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</si>
  <si>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</si>
  <si>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</si>
  <si>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</si>
  <si>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</si>
  <si>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</si>
  <si>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</si>
  <si>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</si>
  <si>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Encargado del Despacho de la direccion de Adminstración</t>
  </si>
  <si>
    <t>C.P. Carlos Gil Rivera Ortega</t>
  </si>
  <si>
    <t>Jefe del Departamento de Contabilidad y Finanzas</t>
  </si>
  <si>
    <t>Centro de Investigación en Geografía y Geomática Ing. Jorge L. Tamayo A.C.</t>
  </si>
  <si>
    <t>Lic. José Ángel Martínez Navarro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</si>
</sst>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90" zoomScaleNormal="90" zoomScalePageLayoutView="0" workbookViewId="0" topLeftCell="A1">
      <selection activeCell="E44" sqref="E44:H44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51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15308486</v>
      </c>
      <c r="E16" s="31">
        <f>SUM(E18:E24)</f>
        <v>238902171</v>
      </c>
      <c r="F16" s="31">
        <f>SUM(F18:F24)</f>
        <v>241647382</v>
      </c>
      <c r="G16" s="31">
        <f>D16+E16-F16</f>
        <v>12563275</v>
      </c>
      <c r="H16" s="31">
        <f>G16-D16</f>
        <v>-2745211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7864693</v>
      </c>
      <c r="E18" s="37">
        <f>97392+160853459+72793904+184000</f>
        <v>233928755</v>
      </c>
      <c r="F18" s="37">
        <f>97392+160912741+68646862</f>
        <v>229656995</v>
      </c>
      <c r="G18" s="38">
        <f>D18+E18-F18</f>
        <v>12136453</v>
      </c>
      <c r="H18" s="38">
        <f>G18-D18</f>
        <v>4271760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7443793</v>
      </c>
      <c r="E19" s="37">
        <v>3628006</v>
      </c>
      <c r="F19" s="37">
        <v>10962283</v>
      </c>
      <c r="G19" s="38">
        <f aca="true" t="shared" si="0" ref="G19:G24">D19+E19-F19</f>
        <v>109516</v>
      </c>
      <c r="H19" s="38">
        <f aca="true" t="shared" si="1" ref="H19:H24">G19-D19</f>
        <v>-7334277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1253410</v>
      </c>
      <c r="F20" s="37">
        <v>1028104</v>
      </c>
      <c r="G20" s="38">
        <f t="shared" si="0"/>
        <v>225306</v>
      </c>
      <c r="H20" s="38">
        <f t="shared" si="1"/>
        <v>225306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92000</v>
      </c>
      <c r="F24" s="37">
        <v>0</v>
      </c>
      <c r="G24" s="38">
        <f t="shared" si="0"/>
        <v>92000</v>
      </c>
      <c r="H24" s="38">
        <f t="shared" si="1"/>
        <v>92000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47161821</v>
      </c>
      <c r="E26" s="31">
        <f>SUM(E28:E36)</f>
        <v>11700742</v>
      </c>
      <c r="F26" s="31">
        <f>SUM(F28:F36)</f>
        <v>6536873</v>
      </c>
      <c r="G26" s="31">
        <f>D26+E26-F26</f>
        <v>52325690</v>
      </c>
      <c r="H26" s="31">
        <f>G26-D26</f>
        <v>5163869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35449006</v>
      </c>
      <c r="E30" s="37">
        <v>0</v>
      </c>
      <c r="F30" s="37">
        <v>0</v>
      </c>
      <c r="G30" s="38">
        <f t="shared" si="2"/>
        <v>35449006</v>
      </c>
      <c r="H30" s="38">
        <f t="shared" si="3"/>
        <v>0</v>
      </c>
      <c r="I30" s="35"/>
    </row>
    <row r="31" spans="1:9" ht="19.5" customHeight="1">
      <c r="A31" s="33"/>
      <c r="B31" s="56" t="s">
        <v>27</v>
      </c>
      <c r="C31" s="56"/>
      <c r="D31" s="37">
        <v>44579317</v>
      </c>
      <c r="E31" s="37">
        <v>5824859</v>
      </c>
      <c r="F31" s="37">
        <v>0</v>
      </c>
      <c r="G31" s="38">
        <f t="shared" si="2"/>
        <v>50404176</v>
      </c>
      <c r="H31" s="38">
        <f t="shared" si="3"/>
        <v>5824859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293562</v>
      </c>
      <c r="F32" s="37">
        <v>0</v>
      </c>
      <c r="G32" s="38">
        <f t="shared" si="2"/>
        <v>293562</v>
      </c>
      <c r="H32" s="38">
        <f t="shared" si="3"/>
        <v>293562</v>
      </c>
      <c r="I32" s="35"/>
    </row>
    <row r="33" spans="1:9" ht="19.5" customHeight="1">
      <c r="A33" s="33"/>
      <c r="B33" s="56" t="s">
        <v>29</v>
      </c>
      <c r="C33" s="56"/>
      <c r="D33" s="37">
        <v>-32866502</v>
      </c>
      <c r="E33" s="37">
        <v>0</v>
      </c>
      <c r="F33" s="37">
        <v>6510157</v>
      </c>
      <c r="G33" s="38">
        <f t="shared" si="2"/>
        <v>-39376659</v>
      </c>
      <c r="H33" s="38">
        <f t="shared" si="3"/>
        <v>-6510157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5582321</v>
      </c>
      <c r="F36" s="37">
        <v>26716</v>
      </c>
      <c r="G36" s="38">
        <f t="shared" si="2"/>
        <v>5555605</v>
      </c>
      <c r="H36" s="38">
        <f t="shared" si="3"/>
        <v>5555605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62470307</v>
      </c>
      <c r="E38" s="31">
        <f>E16+E26</f>
        <v>250602913</v>
      </c>
      <c r="F38" s="31">
        <f>F16+F26</f>
        <v>248184255</v>
      </c>
      <c r="G38" s="31">
        <f>G16+G26</f>
        <v>64888965</v>
      </c>
      <c r="H38" s="31">
        <f>H16+H26</f>
        <v>2418658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52</v>
      </c>
      <c r="C44" s="68"/>
      <c r="D44" s="13"/>
      <c r="E44" s="68" t="s">
        <v>49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48</v>
      </c>
      <c r="C45" s="67"/>
      <c r="D45" s="45"/>
      <c r="E45" s="67" t="s">
        <v>50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15308486</v>
      </c>
    </row>
    <row r="7" spans="2:5" ht="15">
      <c r="B7" s="81"/>
      <c r="C7" s="82"/>
      <c r="D7" s="4" t="s">
        <v>16</v>
      </c>
      <c r="E7" s="5">
        <f>EAA!D18</f>
        <v>7864693</v>
      </c>
    </row>
    <row r="8" spans="2:5" ht="15">
      <c r="B8" s="81"/>
      <c r="C8" s="82"/>
      <c r="D8" s="4" t="s">
        <v>17</v>
      </c>
      <c r="E8" s="5">
        <f>EAA!D19</f>
        <v>7443793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47161821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35449006</v>
      </c>
    </row>
    <row r="18" spans="2:5" ht="15">
      <c r="B18" s="81"/>
      <c r="C18" s="82"/>
      <c r="D18" s="4" t="s">
        <v>27</v>
      </c>
      <c r="E18" s="5">
        <f>EAA!D31</f>
        <v>44579317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-32866502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62470307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238902171</v>
      </c>
    </row>
    <row r="26" spans="2:5" ht="15">
      <c r="B26" s="81"/>
      <c r="C26" s="82"/>
      <c r="D26" s="4" t="s">
        <v>16</v>
      </c>
      <c r="E26" s="5">
        <f>EAA!E18</f>
        <v>233928755</v>
      </c>
    </row>
    <row r="27" spans="2:5" ht="15">
      <c r="B27" s="81"/>
      <c r="C27" s="82"/>
      <c r="D27" s="4" t="s">
        <v>17</v>
      </c>
      <c r="E27" s="5">
        <f>EAA!E19</f>
        <v>3628006</v>
      </c>
    </row>
    <row r="28" spans="2:5" ht="15">
      <c r="B28" s="81"/>
      <c r="C28" s="82"/>
      <c r="D28" s="3" t="s">
        <v>18</v>
      </c>
      <c r="E28" s="5">
        <f>EAA!E20</f>
        <v>1253410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92000</v>
      </c>
    </row>
    <row r="33" spans="2:5" ht="15">
      <c r="B33" s="81"/>
      <c r="C33" s="82"/>
      <c r="D33" s="7" t="s">
        <v>23</v>
      </c>
      <c r="E33" s="2">
        <f>EAA!E26</f>
        <v>11700742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5824859</v>
      </c>
    </row>
    <row r="38" spans="2:5" ht="15">
      <c r="B38" s="81"/>
      <c r="C38" s="82"/>
      <c r="D38" s="4" t="s">
        <v>28</v>
      </c>
      <c r="E38" s="5">
        <f>EAA!E32</f>
        <v>293562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5582321</v>
      </c>
    </row>
    <row r="43" spans="2:5" ht="15">
      <c r="B43" s="81"/>
      <c r="C43" s="82"/>
      <c r="D43" s="1" t="s">
        <v>33</v>
      </c>
      <c r="E43" s="2">
        <f>EAA!E38</f>
        <v>250602913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241647382</v>
      </c>
    </row>
    <row r="45" spans="2:5" ht="15">
      <c r="B45" s="81"/>
      <c r="C45" s="82"/>
      <c r="D45" s="4" t="s">
        <v>16</v>
      </c>
      <c r="E45" s="5">
        <f>EAA!F18</f>
        <v>229656995</v>
      </c>
    </row>
    <row r="46" spans="2:5" ht="15">
      <c r="B46" s="81"/>
      <c r="C46" s="82"/>
      <c r="D46" s="4" t="s">
        <v>17</v>
      </c>
      <c r="E46" s="5">
        <f>EAA!F19</f>
        <v>10962283</v>
      </c>
    </row>
    <row r="47" spans="2:5" ht="15">
      <c r="B47" s="81"/>
      <c r="C47" s="82"/>
      <c r="D47" s="3" t="s">
        <v>18</v>
      </c>
      <c r="E47" s="5">
        <f>EAA!F20</f>
        <v>1028104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6536873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6510157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26716</v>
      </c>
    </row>
    <row r="62" spans="2:5" ht="15">
      <c r="B62" s="81"/>
      <c r="C62" s="82"/>
      <c r="D62" s="1" t="s">
        <v>33</v>
      </c>
      <c r="E62" s="2">
        <f>EAA!F38</f>
        <v>248184255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12563275</v>
      </c>
    </row>
    <row r="64" spans="2:5" ht="15">
      <c r="B64" s="84"/>
      <c r="C64" s="82"/>
      <c r="D64" s="4" t="s">
        <v>16</v>
      </c>
      <c r="E64" s="5">
        <f>EAA!G18</f>
        <v>12136453</v>
      </c>
    </row>
    <row r="65" spans="2:5" ht="15">
      <c r="B65" s="84"/>
      <c r="C65" s="82"/>
      <c r="D65" s="4" t="s">
        <v>17</v>
      </c>
      <c r="E65" s="5">
        <f>EAA!G19</f>
        <v>109516</v>
      </c>
    </row>
    <row r="66" spans="2:5" ht="15">
      <c r="B66" s="84"/>
      <c r="C66" s="82"/>
      <c r="D66" s="3" t="s">
        <v>18</v>
      </c>
      <c r="E66" s="5">
        <f>EAA!G20</f>
        <v>225306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92000</v>
      </c>
    </row>
    <row r="71" spans="2:5" ht="15">
      <c r="B71" s="84"/>
      <c r="C71" s="82"/>
      <c r="D71" s="7" t="s">
        <v>23</v>
      </c>
      <c r="E71" s="2">
        <f>EAA!G26</f>
        <v>52325690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35449006</v>
      </c>
    </row>
    <row r="75" spans="2:5" ht="15">
      <c r="B75" s="84"/>
      <c r="C75" s="82"/>
      <c r="D75" s="4" t="s">
        <v>27</v>
      </c>
      <c r="E75" s="5">
        <f>EAA!G31</f>
        <v>50404176</v>
      </c>
    </row>
    <row r="76" spans="2:5" ht="15">
      <c r="B76" s="84"/>
      <c r="C76" s="82"/>
      <c r="D76" s="4" t="s">
        <v>28</v>
      </c>
      <c r="E76" s="5">
        <f>EAA!G32</f>
        <v>293562</v>
      </c>
    </row>
    <row r="77" spans="2:5" ht="15">
      <c r="B77" s="84"/>
      <c r="C77" s="82"/>
      <c r="D77" s="4" t="s">
        <v>29</v>
      </c>
      <c r="E77" s="5">
        <f>EAA!G33</f>
        <v>-39376659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5555605</v>
      </c>
    </row>
    <row r="81" spans="2:5" ht="15">
      <c r="B81" s="84"/>
      <c r="C81" s="82"/>
      <c r="D81" s="1" t="s">
        <v>33</v>
      </c>
      <c r="E81" s="2">
        <f>EAA!G38</f>
        <v>64888965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-2745211</v>
      </c>
    </row>
    <row r="83" spans="2:5" ht="15">
      <c r="B83" s="84"/>
      <c r="C83" s="82"/>
      <c r="D83" s="4" t="s">
        <v>16</v>
      </c>
      <c r="E83" s="5">
        <f>EAA!H18</f>
        <v>4271760</v>
      </c>
    </row>
    <row r="84" spans="2:5" ht="15">
      <c r="B84" s="84"/>
      <c r="C84" s="82"/>
      <c r="D84" s="4" t="s">
        <v>17</v>
      </c>
      <c r="E84" s="5">
        <f>EAA!H19</f>
        <v>-7334277</v>
      </c>
    </row>
    <row r="85" spans="2:5" ht="15">
      <c r="B85" s="84"/>
      <c r="C85" s="82"/>
      <c r="D85" s="3" t="s">
        <v>18</v>
      </c>
      <c r="E85" s="5">
        <f>EAA!H20</f>
        <v>225306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92000</v>
      </c>
    </row>
    <row r="90" spans="2:5" ht="15">
      <c r="B90" s="84"/>
      <c r="C90" s="82"/>
      <c r="D90" s="7" t="s">
        <v>23</v>
      </c>
      <c r="E90" s="2">
        <f>EAA!H26</f>
        <v>5163869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5824859</v>
      </c>
    </row>
    <row r="95" spans="2:5" ht="15">
      <c r="B95" s="84"/>
      <c r="C95" s="82"/>
      <c r="D95" s="4" t="s">
        <v>28</v>
      </c>
      <c r="E95" s="5">
        <f>EAA!H32</f>
        <v>293562</v>
      </c>
    </row>
    <row r="96" spans="2:5" ht="15">
      <c r="B96" s="84"/>
      <c r="C96" s="82"/>
      <c r="D96" s="4" t="s">
        <v>29</v>
      </c>
      <c r="E96" s="5">
        <f>EAA!H33</f>
        <v>-6510157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5555605</v>
      </c>
    </row>
    <row r="100" spans="3:5" ht="15">
      <c r="C100" s="82"/>
      <c r="D100" s="1" t="s">
        <v>33</v>
      </c>
      <c r="E100" s="2">
        <f>EAA!H38</f>
        <v>2418658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90A.01.07.vd</dc:title>
  <dc:subject/>
  <dc:creator>teresita_quezada</dc:creator>
  <cp:keywords/>
  <dc:description/>
  <cp:lastModifiedBy>Claudia Denisse Juseppe Zagala</cp:lastModifiedBy>
  <cp:lastPrinted>2014-03-14T15:32:33Z</cp:lastPrinted>
  <dcterms:created xsi:type="dcterms:W3CDTF">2014-01-27T18:04:15Z</dcterms:created>
  <dcterms:modified xsi:type="dcterms:W3CDTF">2014-03-28T01:24:30Z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