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25" windowHeight="10920" tabRatio="155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<sst xmlns="http://schemas.openxmlformats.org/spreadsheetml/2006/main" count="316" uniqueCount="85">
  <si>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</si>
  <si>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</si>
  <si>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</si>
  <si>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</si>
  <si>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</si>
  <si>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</si>
  <si>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</si>
  <si>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</si>
  <si>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</si>
  <si>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</si>
  <si>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</si>
  <si>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</si>
  <si>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</si>
  <si>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</si>
  <si>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</si>
  <si>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</si>
  <si>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</si>
  <si>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</si>
  <si>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</si>
  <si>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</si>
  <si>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</si>
  <si>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</si>
  <si>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</si>
  <si>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</si>
  <si>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</si>
  <si>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</si>
  <si>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</si>
  <si>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</si>
  <si>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</si>
  <si>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</si>
  <si>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</si>
  <si>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</si>
  <si>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</si>
  <si>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</si>
  <si>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</si>
  <si>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</si>
  <si>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</si>
  <si>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</si>
  <si>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</si>
  <si>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</si>
  <si>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</si>
  <si>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</si>
  <si>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</si>
  <si>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</si>
  <si>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</si>
  <si>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</si>
  <si>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</si>
  <si>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</si>
  <si>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</si>
  <si>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</si>
  <si>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</si>
  <si>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</si>
  <si>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</si>
  <si>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</si>
  <si>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</si>
  <si>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</si>
  <si>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</si>
  <si>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</si>
  <si>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</si>
  <si>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</si>
  <si>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</si>
  <si>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</si>
  <si>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</si>
  <si>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</si>
  <si>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</si>
  <si>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</si>
  <si>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</si>
  <si>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</si>
  <si>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</si>
  <si>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</si>
  <si>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</si>
  <si>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</si>
  <si>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</si>
  <si>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</si>
  <si>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</si>
  <si>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</si>
  <si>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</si>
  <si>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</si>
  <si>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</si>
  <si>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</si>
  <si>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CENTRO DE INVESTIGACIÓN EN MATEMÁTICAS, A.C.</t>
  </si>
  <si>
    <t>C.P. María de Jesús Sánchez Luján</t>
  </si>
  <si>
    <t>Subdirectora de Recursos Financieros y Humanos</t>
  </si>
  <si>
    <t>LAE. Benjamín Parra Maldonado</t>
  </si>
  <si>
    <t>Director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</si>
</sst>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3" zoomScaleNormal="73" zoomScalePageLayoutView="80" workbookViewId="0" topLeftCell="A1">
      <selection activeCell="E37" sqref="E3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18417425</v>
      </c>
      <c r="E18" s="48">
        <v>19850925</v>
      </c>
      <c r="G18" s="78" t="s">
        <v>12</v>
      </c>
      <c r="H18" s="78"/>
      <c r="I18" s="48">
        <v>8565196</v>
      </c>
      <c r="J18" s="48">
        <v>12708711</v>
      </c>
      <c r="K18" s="22"/>
    </row>
    <row r="19" spans="1:11" ht="12">
      <c r="A19" s="23"/>
      <c r="B19" s="78" t="s">
        <v>13</v>
      </c>
      <c r="C19" s="78"/>
      <c r="D19" s="48">
        <v>9499907</v>
      </c>
      <c r="E19" s="48">
        <v>11677814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-6004</v>
      </c>
      <c r="E23" s="48">
        <v>-6004</v>
      </c>
      <c r="G23" s="78" t="s">
        <v>22</v>
      </c>
      <c r="H23" s="78"/>
      <c r="I23" s="48">
        <v>11911699</v>
      </c>
      <c r="J23" s="48">
        <v>8385711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27911328</v>
      </c>
      <c r="E26" s="53">
        <f>SUM(E18:E24)</f>
        <v>31522735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20476895</v>
      </c>
      <c r="J27" s="53">
        <f>SUM(J18:J25)</f>
        <v>21094422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15457218</v>
      </c>
      <c r="E31" s="48">
        <v>22484635</v>
      </c>
      <c r="G31" s="78" t="s">
        <v>31</v>
      </c>
      <c r="H31" s="78"/>
      <c r="I31" s="48">
        <v>17573873</v>
      </c>
      <c r="J31" s="48">
        <v>11635952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141286516</v>
      </c>
      <c r="E33" s="48">
        <v>111293159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41096997</v>
      </c>
      <c r="E34" s="48">
        <v>19712528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551880</v>
      </c>
      <c r="E35" s="48">
        <v>1199241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0</v>
      </c>
      <c r="E36" s="48">
        <v>0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3426121</v>
      </c>
      <c r="E37" s="48">
        <v>3330441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17573873</v>
      </c>
      <c r="J38" s="53">
        <f>SUM(J31:J36)</f>
        <v>11635952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38050768</v>
      </c>
      <c r="J40" s="53">
        <f>J27+J38</f>
        <v>32730374</v>
      </c>
      <c r="K40" s="22"/>
    </row>
    <row r="41" spans="1:11" ht="13.5">
      <c r="A41" s="52"/>
      <c r="B41" s="79" t="s">
        <v>47</v>
      </c>
      <c r="C41" s="79"/>
      <c r="D41" s="53">
        <f>SUM(D31:D39)</f>
        <v>201818732</v>
      </c>
      <c r="E41" s="53">
        <f>SUM(E31:E39)</f>
        <v>158020004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229730060</v>
      </c>
      <c r="E43" s="53">
        <f>E26+E41</f>
        <v>189542739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198895959</v>
      </c>
      <c r="J44" s="53">
        <f>SUM(J46:J48)</f>
        <v>147920518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198895959</v>
      </c>
      <c r="J46" s="48">
        <v>147920518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-68507858</v>
      </c>
      <c r="J50" s="53">
        <f>SUM(J52:J56)</f>
        <v>-52399344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-16108514</v>
      </c>
      <c r="J52" s="48">
        <v>2460135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-52399344</v>
      </c>
      <c r="J53" s="48">
        <v>-54859479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61291191</v>
      </c>
      <c r="J58" s="53">
        <f>SUM(J60:J61)</f>
        <v>61291191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61291191</v>
      </c>
      <c r="J60" s="48">
        <v>61291191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191679292</v>
      </c>
      <c r="J63" s="53">
        <f>J44+J50+J58</f>
        <v>156812365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229730060</v>
      </c>
      <c r="J65" s="53">
        <f>J40+J63</f>
        <v>189542739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83</v>
      </c>
      <c r="D73" s="82"/>
      <c r="E73" s="36"/>
      <c r="F73" s="71"/>
      <c r="G73" s="82" t="s">
        <v>81</v>
      </c>
      <c r="H73" s="82"/>
      <c r="I73" s="26"/>
      <c r="J73" s="36"/>
    </row>
    <row r="74" spans="2:10" ht="13.5" customHeight="1">
      <c r="B74" s="39"/>
      <c r="C74" s="81" t="s">
        <v>84</v>
      </c>
      <c r="D74" s="81"/>
      <c r="E74" s="40"/>
      <c r="F74" s="71"/>
      <c r="G74" s="81" t="s">
        <v>82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57">
      <c r="A3" s="94" t="s">
        <v>5</v>
      </c>
      <c r="B3" s="94"/>
      <c r="C3" s="94"/>
      <c r="D3" s="94"/>
      <c r="E3" s="13" t="str">
        <f>ESF!C7</f>
        <v>CENTRO DE INVESTIGACIÓN EN MATEMÁTICAS, A.C.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18417425</v>
      </c>
    </row>
    <row r="8" spans="1:5" ht="15">
      <c r="A8" s="102"/>
      <c r="B8" s="103"/>
      <c r="C8" s="95" t="s">
        <v>13</v>
      </c>
      <c r="D8" s="95"/>
      <c r="E8" s="8">
        <f>ESF!D19</f>
        <v>9499907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-6004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27911328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15457218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141286516</v>
      </c>
    </row>
    <row r="18" spans="1:5" ht="15">
      <c r="A18" s="102"/>
      <c r="B18" s="103"/>
      <c r="C18" s="95" t="s">
        <v>36</v>
      </c>
      <c r="D18" s="95"/>
      <c r="E18" s="8">
        <f>ESF!D34</f>
        <v>41096997</v>
      </c>
    </row>
    <row r="19" spans="1:5" ht="15">
      <c r="A19" s="102"/>
      <c r="B19" s="103"/>
      <c r="C19" s="95" t="s">
        <v>38</v>
      </c>
      <c r="D19" s="95"/>
      <c r="E19" s="8">
        <f>ESF!D35</f>
        <v>551880</v>
      </c>
    </row>
    <row r="20" spans="1:5" ht="15">
      <c r="A20" s="102"/>
      <c r="B20" s="103"/>
      <c r="C20" s="95" t="s">
        <v>40</v>
      </c>
      <c r="D20" s="95"/>
      <c r="E20" s="8">
        <f>ESF!D36</f>
        <v>0</v>
      </c>
    </row>
    <row r="21" spans="1:5" ht="15">
      <c r="A21" s="102"/>
      <c r="B21" s="103"/>
      <c r="C21" s="95" t="s">
        <v>42</v>
      </c>
      <c r="D21" s="95"/>
      <c r="E21" s="8">
        <f>ESF!D37</f>
        <v>3426121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201818732</v>
      </c>
    </row>
    <row r="25" spans="1:5" ht="15.75" thickBot="1">
      <c r="A25" s="102"/>
      <c r="B25" s="2"/>
      <c r="C25" s="100" t="s">
        <v>49</v>
      </c>
      <c r="D25" s="100"/>
      <c r="E25" s="9">
        <f>ESF!D43</f>
        <v>229730060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8565196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11911699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20476895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17573873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17573873</v>
      </c>
    </row>
    <row r="42" spans="1:5" ht="15.75" thickBot="1">
      <c r="A42" s="102"/>
      <c r="B42" s="2"/>
      <c r="C42" s="100" t="s">
        <v>46</v>
      </c>
      <c r="D42" s="100"/>
      <c r="E42" s="9">
        <f>ESF!I40</f>
        <v>38050768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198895959</v>
      </c>
    </row>
    <row r="44" spans="1:5" ht="15">
      <c r="A44" s="3"/>
      <c r="B44" s="103"/>
      <c r="C44" s="95" t="s">
        <v>51</v>
      </c>
      <c r="D44" s="95"/>
      <c r="E44" s="8">
        <f>ESF!I46</f>
        <v>198895959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-68507858</v>
      </c>
    </row>
    <row r="48" spans="1:5" ht="15">
      <c r="A48" s="3"/>
      <c r="B48" s="103"/>
      <c r="C48" s="95" t="s">
        <v>55</v>
      </c>
      <c r="D48" s="95"/>
      <c r="E48" s="8">
        <f>ESF!I52</f>
        <v>-16108514</v>
      </c>
    </row>
    <row r="49" spans="1:5" ht="15">
      <c r="A49" s="3"/>
      <c r="B49" s="103"/>
      <c r="C49" s="95" t="s">
        <v>56</v>
      </c>
      <c r="D49" s="95"/>
      <c r="E49" s="8">
        <f>ESF!I53</f>
        <v>-52399344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61291191</v>
      </c>
    </row>
    <row r="54" spans="1:5" ht="15">
      <c r="A54" s="3"/>
      <c r="B54" s="103"/>
      <c r="C54" s="95" t="s">
        <v>61</v>
      </c>
      <c r="D54" s="95"/>
      <c r="E54" s="8">
        <f>ESF!I60</f>
        <v>61291191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191679292</v>
      </c>
    </row>
    <row r="57" spans="1:5" ht="15.75" thickBot="1">
      <c r="A57" s="3"/>
      <c r="B57" s="2"/>
      <c r="C57" s="100" t="s">
        <v>64</v>
      </c>
      <c r="D57" s="100"/>
      <c r="E57" s="9">
        <f>ESF!I65</f>
        <v>229730060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19850925</v>
      </c>
    </row>
    <row r="60" spans="1:5" ht="15">
      <c r="A60" s="102"/>
      <c r="B60" s="103"/>
      <c r="C60" s="95" t="s">
        <v>13</v>
      </c>
      <c r="D60" s="95"/>
      <c r="E60" s="8">
        <f>ESF!E19</f>
        <v>11677814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-6004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31522735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22484635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111293159</v>
      </c>
    </row>
    <row r="70" spans="1:5" ht="15">
      <c r="A70" s="102"/>
      <c r="B70" s="103"/>
      <c r="C70" s="95" t="s">
        <v>36</v>
      </c>
      <c r="D70" s="95"/>
      <c r="E70" s="8">
        <f>ESF!E34</f>
        <v>19712528</v>
      </c>
    </row>
    <row r="71" spans="1:5" ht="15">
      <c r="A71" s="102"/>
      <c r="B71" s="103"/>
      <c r="C71" s="95" t="s">
        <v>38</v>
      </c>
      <c r="D71" s="95"/>
      <c r="E71" s="8">
        <f>ESF!E35</f>
        <v>1199241</v>
      </c>
    </row>
    <row r="72" spans="1:5" ht="15">
      <c r="A72" s="102"/>
      <c r="B72" s="103"/>
      <c r="C72" s="95" t="s">
        <v>40</v>
      </c>
      <c r="D72" s="95"/>
      <c r="E72" s="8">
        <f>ESF!E36</f>
        <v>0</v>
      </c>
    </row>
    <row r="73" spans="1:5" ht="15">
      <c r="A73" s="102"/>
      <c r="B73" s="103"/>
      <c r="C73" s="95" t="s">
        <v>42</v>
      </c>
      <c r="D73" s="95"/>
      <c r="E73" s="8">
        <f>ESF!E37</f>
        <v>3330441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158020004</v>
      </c>
    </row>
    <row r="77" spans="1:5" ht="15.75" thickBot="1">
      <c r="A77" s="102"/>
      <c r="B77" s="2"/>
      <c r="C77" s="100" t="s">
        <v>49</v>
      </c>
      <c r="D77" s="100"/>
      <c r="E77" s="9">
        <f>ESF!E43</f>
        <v>189542739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12708711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8385711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21094422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11635952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11635952</v>
      </c>
    </row>
    <row r="94" spans="1:5" ht="15.75" thickBot="1">
      <c r="A94" s="102"/>
      <c r="B94" s="2"/>
      <c r="C94" s="100" t="s">
        <v>46</v>
      </c>
      <c r="D94" s="100"/>
      <c r="E94" s="9">
        <f>ESF!J40</f>
        <v>32730374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147920518</v>
      </c>
    </row>
    <row r="96" spans="1:5" ht="15">
      <c r="A96" s="3"/>
      <c r="B96" s="103"/>
      <c r="C96" s="95" t="s">
        <v>51</v>
      </c>
      <c r="D96" s="95"/>
      <c r="E96" s="8">
        <f>ESF!J46</f>
        <v>147920518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-52399344</v>
      </c>
    </row>
    <row r="100" spans="1:5" ht="15">
      <c r="A100" s="3"/>
      <c r="B100" s="103"/>
      <c r="C100" s="95" t="s">
        <v>55</v>
      </c>
      <c r="D100" s="95"/>
      <c r="E100" s="8">
        <f>ESF!J52</f>
        <v>2460135</v>
      </c>
    </row>
    <row r="101" spans="1:5" ht="15">
      <c r="A101" s="3"/>
      <c r="B101" s="103"/>
      <c r="C101" s="95" t="s">
        <v>56</v>
      </c>
      <c r="D101" s="95"/>
      <c r="E101" s="8">
        <f>ESF!J53</f>
        <v>-54859479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61291191</v>
      </c>
    </row>
    <row r="106" spans="1:5" ht="15">
      <c r="A106" s="3"/>
      <c r="B106" s="103"/>
      <c r="C106" s="95" t="s">
        <v>61</v>
      </c>
      <c r="D106" s="95"/>
      <c r="E106" s="8">
        <f>ESF!J60</f>
        <v>61291191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156812365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189542739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LAE. Benjamín Parra Maldonado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Administrativo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María de Jesús Sánchez Luján</v>
      </c>
    </row>
    <row r="113" spans="1:5" ht="15">
      <c r="A113" s="3"/>
      <c r="B113" s="2"/>
      <c r="C113" s="105"/>
      <c r="D113" s="5" t="s">
        <v>66</v>
      </c>
      <c r="E113" s="10" t="str">
        <f>ESF!G74</f>
        <v>Subdirectora de Recursos Financieros y Humanos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Claudia Denisse Juseppe Zagala</cp:lastModifiedBy>
  <cp:lastPrinted>2014-02-14T00:34:05Z</cp:lastPrinted>
  <dcterms:created xsi:type="dcterms:W3CDTF">2014-01-27T16:27:43Z</dcterms:created>
  <dcterms:modified xsi:type="dcterms:W3CDTF">2014-04-09T19:17:01Z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