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44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<sst xmlns="http://schemas.openxmlformats.org/spreadsheetml/2006/main" count="157" uniqueCount="53">
  <si>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</si>
  <si>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</si>
  <si>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</si>
  <si>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</si>
  <si>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</si>
  <si>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</si>
  <si>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</si>
  <si>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</si>
  <si>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</si>
  <si>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</si>
  <si>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</si>
  <si>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</si>
  <si>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</si>
  <si>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</si>
  <si>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</si>
  <si>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</si>
  <si>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</si>
  <si>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</si>
  <si>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</si>
  <si>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</si>
  <si>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</si>
  <si>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</si>
  <si>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</si>
  <si>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</si>
  <si>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</si>
  <si>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</si>
  <si>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</si>
  <si>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</si>
  <si>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</si>
  <si>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</si>
  <si>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</si>
  <si>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</si>
  <si>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</si>
  <si>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</si>
  <si>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</si>
  <si>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</si>
  <si>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</si>
  <si>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</si>
  <si>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</si>
  <si>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</si>
  <si>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</si>
  <si>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</si>
  <si>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</si>
  <si>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</si>
  <si>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</si>
  <si>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</si>
  <si>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</si>
  <si>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</si>
  <si>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C.P Josué J. Liévano Mérida</t>
  </si>
  <si>
    <t>Director Administrativo</t>
  </si>
  <si>
    <t>C.P Claudia A. González Sosa</t>
  </si>
  <si>
    <t>Jefa del Departamento de Contabilidad</t>
  </si>
  <si>
    <t>CENTRO DE INVESTIGACIÓN CIENTIFICA DE YUCATÁN A.C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</si>
</sst>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52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164640266</v>
      </c>
      <c r="E16" s="31">
        <f>SUM(E18:E24)</f>
        <v>986376809</v>
      </c>
      <c r="F16" s="31">
        <f>SUM(F18:F24)</f>
        <v>1080827740</v>
      </c>
      <c r="G16" s="31">
        <f>D16+E16-F16</f>
        <v>70189335</v>
      </c>
      <c r="H16" s="31">
        <f>G16-D16</f>
        <v>-94450931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147421590</v>
      </c>
      <c r="E18" s="37">
        <v>870525416</v>
      </c>
      <c r="F18" s="37">
        <v>954478603</v>
      </c>
      <c r="G18" s="38">
        <f>D18+E18-F18</f>
        <v>63468403</v>
      </c>
      <c r="H18" s="38">
        <f>G18-D18</f>
        <v>-83953187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16767657</v>
      </c>
      <c r="E19" s="37">
        <v>92509665</v>
      </c>
      <c r="F19" s="37">
        <v>103040702</v>
      </c>
      <c r="G19" s="38">
        <f aca="true" t="shared" si="0" ref="G19:G24">D19+E19-F19</f>
        <v>6236620</v>
      </c>
      <c r="H19" s="38">
        <f aca="true" t="shared" si="1" ref="H19:H24">G19-D19</f>
        <v>-10531037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22674934</v>
      </c>
      <c r="F20" s="37">
        <v>22674934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422343</v>
      </c>
      <c r="E22" s="37">
        <v>594814</v>
      </c>
      <c r="F22" s="37">
        <v>633501</v>
      </c>
      <c r="G22" s="38">
        <f t="shared" si="0"/>
        <v>383656</v>
      </c>
      <c r="H22" s="38">
        <f t="shared" si="1"/>
        <v>-38687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28676</v>
      </c>
      <c r="E24" s="37">
        <v>71980</v>
      </c>
      <c r="F24" s="37">
        <v>0</v>
      </c>
      <c r="G24" s="38">
        <f t="shared" si="0"/>
        <v>100656</v>
      </c>
      <c r="H24" s="38">
        <f t="shared" si="1"/>
        <v>71980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158688206</v>
      </c>
      <c r="E26" s="31">
        <f>SUM(E28:E36)</f>
        <v>196344019</v>
      </c>
      <c r="F26" s="31">
        <f>SUM(F28:F36)</f>
        <v>105387435</v>
      </c>
      <c r="G26" s="31">
        <f>D26+E26-F26</f>
        <v>249644790</v>
      </c>
      <c r="H26" s="31">
        <f>G26-D26</f>
        <v>90956584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12000</v>
      </c>
      <c r="E28" s="37">
        <v>0</v>
      </c>
      <c r="F28" s="37">
        <v>0</v>
      </c>
      <c r="G28" s="38">
        <f>D28+E28-F28</f>
        <v>12000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122866043</v>
      </c>
      <c r="E30" s="37">
        <v>137701951</v>
      </c>
      <c r="F30" s="37">
        <v>86191625</v>
      </c>
      <c r="G30" s="38">
        <f t="shared" si="2"/>
        <v>174376369</v>
      </c>
      <c r="H30" s="38">
        <f t="shared" si="3"/>
        <v>51510326</v>
      </c>
      <c r="I30" s="35"/>
    </row>
    <row r="31" spans="1:9" ht="19.5" customHeight="1">
      <c r="A31" s="33"/>
      <c r="B31" s="56" t="s">
        <v>27</v>
      </c>
      <c r="C31" s="56"/>
      <c r="D31" s="37">
        <v>252833301</v>
      </c>
      <c r="E31" s="37">
        <v>57831944</v>
      </c>
      <c r="F31" s="37">
        <v>393437</v>
      </c>
      <c r="G31" s="38">
        <f t="shared" si="2"/>
        <v>310271808</v>
      </c>
      <c r="H31" s="38">
        <f t="shared" si="3"/>
        <v>57438507</v>
      </c>
      <c r="I31" s="35"/>
    </row>
    <row r="32" spans="1:9" ht="19.5" customHeight="1">
      <c r="A32" s="33"/>
      <c r="B32" s="56" t="s">
        <v>28</v>
      </c>
      <c r="C32" s="56"/>
      <c r="D32" s="37">
        <v>18570222</v>
      </c>
      <c r="E32" s="37">
        <v>599892</v>
      </c>
      <c r="F32" s="37">
        <v>0</v>
      </c>
      <c r="G32" s="38">
        <f t="shared" si="2"/>
        <v>19170114</v>
      </c>
      <c r="H32" s="38">
        <f t="shared" si="3"/>
        <v>599892</v>
      </c>
      <c r="I32" s="35"/>
    </row>
    <row r="33" spans="1:9" ht="19.5" customHeight="1">
      <c r="A33" s="33"/>
      <c r="B33" s="56" t="s">
        <v>29</v>
      </c>
      <c r="C33" s="56"/>
      <c r="D33" s="37">
        <v>-235593360</v>
      </c>
      <c r="E33" s="37">
        <v>210232</v>
      </c>
      <c r="F33" s="37">
        <v>18802373</v>
      </c>
      <c r="G33" s="38">
        <f t="shared" si="2"/>
        <v>-254185501</v>
      </c>
      <c r="H33" s="38">
        <f t="shared" si="3"/>
        <v>-18592141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323328472</v>
      </c>
      <c r="E38" s="31">
        <f>E16+E26</f>
        <v>1182720828</v>
      </c>
      <c r="F38" s="31">
        <f>F16+F26</f>
        <v>1186215175</v>
      </c>
      <c r="G38" s="31">
        <f>G16+G26</f>
        <v>319834125</v>
      </c>
      <c r="H38" s="31">
        <f>H16+H26</f>
        <v>-3494347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50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49</v>
      </c>
      <c r="C45" s="67"/>
      <c r="D45" s="45"/>
      <c r="E45" s="67" t="s">
        <v>51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E43:H43"/>
    <mergeCell ref="B43:C43"/>
    <mergeCell ref="B45:C45"/>
    <mergeCell ref="B44:C44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164640266</v>
      </c>
    </row>
    <row r="7" spans="2:5" ht="15">
      <c r="B7" s="81"/>
      <c r="C7" s="82"/>
      <c r="D7" s="4" t="s">
        <v>16</v>
      </c>
      <c r="E7" s="5">
        <f>EAA!D18</f>
        <v>147421590</v>
      </c>
    </row>
    <row r="8" spans="2:5" ht="15">
      <c r="B8" s="81"/>
      <c r="C8" s="82"/>
      <c r="D8" s="4" t="s">
        <v>17</v>
      </c>
      <c r="E8" s="5">
        <f>EAA!D19</f>
        <v>16767657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422343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28676</v>
      </c>
    </row>
    <row r="14" spans="2:5" ht="15" customHeight="1">
      <c r="B14" s="81"/>
      <c r="C14" s="82"/>
      <c r="D14" s="7" t="s">
        <v>23</v>
      </c>
      <c r="E14" s="2">
        <f>EAA!D26</f>
        <v>158688206</v>
      </c>
    </row>
    <row r="15" spans="2:5" ht="15">
      <c r="B15" s="81"/>
      <c r="C15" s="82"/>
      <c r="D15" s="4" t="s">
        <v>24</v>
      </c>
      <c r="E15" s="5">
        <f>EAA!D28</f>
        <v>12000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122866043</v>
      </c>
    </row>
    <row r="18" spans="2:5" ht="15">
      <c r="B18" s="81"/>
      <c r="C18" s="82"/>
      <c r="D18" s="4" t="s">
        <v>27</v>
      </c>
      <c r="E18" s="5">
        <f>EAA!D31</f>
        <v>252833301</v>
      </c>
    </row>
    <row r="19" spans="2:5" ht="15">
      <c r="B19" s="81"/>
      <c r="C19" s="82"/>
      <c r="D19" s="4" t="s">
        <v>28</v>
      </c>
      <c r="E19" s="5">
        <f>EAA!D32</f>
        <v>18570222</v>
      </c>
    </row>
    <row r="20" spans="2:5" ht="15">
      <c r="B20" s="81"/>
      <c r="C20" s="82"/>
      <c r="D20" s="4" t="s">
        <v>29</v>
      </c>
      <c r="E20" s="5">
        <f>EAA!D33</f>
        <v>-235593360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323328472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986376809</v>
      </c>
    </row>
    <row r="26" spans="2:5" ht="15">
      <c r="B26" s="81"/>
      <c r="C26" s="82"/>
      <c r="D26" s="4" t="s">
        <v>16</v>
      </c>
      <c r="E26" s="5">
        <f>EAA!E18</f>
        <v>870525416</v>
      </c>
    </row>
    <row r="27" spans="2:5" ht="15">
      <c r="B27" s="81"/>
      <c r="C27" s="82"/>
      <c r="D27" s="4" t="s">
        <v>17</v>
      </c>
      <c r="E27" s="5">
        <f>EAA!E19</f>
        <v>92509665</v>
      </c>
    </row>
    <row r="28" spans="2:5" ht="15">
      <c r="B28" s="81"/>
      <c r="C28" s="82"/>
      <c r="D28" s="3" t="s">
        <v>18</v>
      </c>
      <c r="E28" s="5">
        <f>EAA!E20</f>
        <v>22674934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594814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71980</v>
      </c>
    </row>
    <row r="33" spans="2:5" ht="15">
      <c r="B33" s="81"/>
      <c r="C33" s="82"/>
      <c r="D33" s="7" t="s">
        <v>23</v>
      </c>
      <c r="E33" s="2">
        <f>EAA!E26</f>
        <v>196344019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137701951</v>
      </c>
    </row>
    <row r="37" spans="2:5" ht="15">
      <c r="B37" s="81"/>
      <c r="C37" s="82"/>
      <c r="D37" s="4" t="s">
        <v>27</v>
      </c>
      <c r="E37" s="5">
        <f>EAA!E31</f>
        <v>57831944</v>
      </c>
    </row>
    <row r="38" spans="2:5" ht="15">
      <c r="B38" s="81"/>
      <c r="C38" s="82"/>
      <c r="D38" s="4" t="s">
        <v>28</v>
      </c>
      <c r="E38" s="5">
        <f>EAA!E32</f>
        <v>599892</v>
      </c>
    </row>
    <row r="39" spans="2:5" ht="15">
      <c r="B39" s="81"/>
      <c r="C39" s="82"/>
      <c r="D39" s="4" t="s">
        <v>29</v>
      </c>
      <c r="E39" s="5">
        <f>EAA!E33</f>
        <v>210232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1182720828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1080827740</v>
      </c>
    </row>
    <row r="45" spans="2:5" ht="15">
      <c r="B45" s="81"/>
      <c r="C45" s="82"/>
      <c r="D45" s="4" t="s">
        <v>16</v>
      </c>
      <c r="E45" s="5">
        <f>EAA!F18</f>
        <v>954478603</v>
      </c>
    </row>
    <row r="46" spans="2:5" ht="15">
      <c r="B46" s="81"/>
      <c r="C46" s="82"/>
      <c r="D46" s="4" t="s">
        <v>17</v>
      </c>
      <c r="E46" s="5">
        <f>EAA!F19</f>
        <v>103040702</v>
      </c>
    </row>
    <row r="47" spans="2:5" ht="15">
      <c r="B47" s="81"/>
      <c r="C47" s="82"/>
      <c r="D47" s="3" t="s">
        <v>18</v>
      </c>
      <c r="E47" s="5">
        <f>EAA!F20</f>
        <v>22674934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633501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105387435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86191625</v>
      </c>
    </row>
    <row r="56" spans="2:5" ht="15">
      <c r="B56" s="81"/>
      <c r="C56" s="82"/>
      <c r="D56" s="4" t="s">
        <v>27</v>
      </c>
      <c r="E56" s="5">
        <f>EAA!F31</f>
        <v>393437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18802373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1186215175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70189335</v>
      </c>
    </row>
    <row r="64" spans="2:5" ht="15">
      <c r="B64" s="84"/>
      <c r="C64" s="82"/>
      <c r="D64" s="4" t="s">
        <v>16</v>
      </c>
      <c r="E64" s="5">
        <f>EAA!G18</f>
        <v>63468403</v>
      </c>
    </row>
    <row r="65" spans="2:5" ht="15">
      <c r="B65" s="84"/>
      <c r="C65" s="82"/>
      <c r="D65" s="4" t="s">
        <v>17</v>
      </c>
      <c r="E65" s="5">
        <f>EAA!G19</f>
        <v>6236620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383656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100656</v>
      </c>
    </row>
    <row r="71" spans="2:5" ht="15">
      <c r="B71" s="84"/>
      <c r="C71" s="82"/>
      <c r="D71" s="7" t="s">
        <v>23</v>
      </c>
      <c r="E71" s="2">
        <f>EAA!G26</f>
        <v>249644790</v>
      </c>
    </row>
    <row r="72" spans="2:5" ht="15">
      <c r="B72" s="84"/>
      <c r="C72" s="82"/>
      <c r="D72" s="4" t="s">
        <v>24</v>
      </c>
      <c r="E72" s="5">
        <f>EAA!G28</f>
        <v>12000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174376369</v>
      </c>
    </row>
    <row r="75" spans="2:5" ht="15">
      <c r="B75" s="84"/>
      <c r="C75" s="82"/>
      <c r="D75" s="4" t="s">
        <v>27</v>
      </c>
      <c r="E75" s="5">
        <f>EAA!G31</f>
        <v>310271808</v>
      </c>
    </row>
    <row r="76" spans="2:5" ht="15">
      <c r="B76" s="84"/>
      <c r="C76" s="82"/>
      <c r="D76" s="4" t="s">
        <v>28</v>
      </c>
      <c r="E76" s="5">
        <f>EAA!G32</f>
        <v>19170114</v>
      </c>
    </row>
    <row r="77" spans="2:5" ht="15">
      <c r="B77" s="84"/>
      <c r="C77" s="82"/>
      <c r="D77" s="4" t="s">
        <v>29</v>
      </c>
      <c r="E77" s="5">
        <f>EAA!G33</f>
        <v>-254185501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319834125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-94450931</v>
      </c>
    </row>
    <row r="83" spans="2:5" ht="15">
      <c r="B83" s="84"/>
      <c r="C83" s="82"/>
      <c r="D83" s="4" t="s">
        <v>16</v>
      </c>
      <c r="E83" s="5">
        <f>EAA!H18</f>
        <v>-83953187</v>
      </c>
    </row>
    <row r="84" spans="2:5" ht="15">
      <c r="B84" s="84"/>
      <c r="C84" s="82"/>
      <c r="D84" s="4" t="s">
        <v>17</v>
      </c>
      <c r="E84" s="5">
        <f>EAA!H19</f>
        <v>-10531037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-38687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71980</v>
      </c>
    </row>
    <row r="90" spans="2:5" ht="15">
      <c r="B90" s="84"/>
      <c r="C90" s="82"/>
      <c r="D90" s="7" t="s">
        <v>23</v>
      </c>
      <c r="E90" s="2">
        <f>EAA!H26</f>
        <v>90956584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51510326</v>
      </c>
    </row>
    <row r="94" spans="2:5" ht="15">
      <c r="B94" s="84"/>
      <c r="C94" s="82"/>
      <c r="D94" s="4" t="s">
        <v>27</v>
      </c>
      <c r="E94" s="5">
        <f>EAA!H31</f>
        <v>57438507</v>
      </c>
    </row>
    <row r="95" spans="2:5" ht="15">
      <c r="B95" s="84"/>
      <c r="C95" s="82"/>
      <c r="D95" s="4" t="s">
        <v>28</v>
      </c>
      <c r="E95" s="5">
        <f>EAA!H32</f>
        <v>599892</v>
      </c>
    </row>
    <row r="96" spans="2:5" ht="15">
      <c r="B96" s="84"/>
      <c r="C96" s="82"/>
      <c r="D96" s="4" t="s">
        <v>29</v>
      </c>
      <c r="E96" s="5">
        <f>EAA!H33</f>
        <v>-18592141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-3494347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2014-03-21T16:44:01Z</cp:lastPrinted>
  <dcterms:created xsi:type="dcterms:W3CDTF">2014-01-27T18:04:15Z</dcterms:created>
  <dcterms:modified xsi:type="dcterms:W3CDTF">2014-03-21T16:44:12Z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