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<sst xmlns="http://schemas.openxmlformats.org/spreadsheetml/2006/main" count="157" uniqueCount="53">
  <si>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</si>
  <si>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</si>
  <si>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</si>
  <si>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</si>
  <si>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</si>
  <si>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</si>
  <si>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</si>
  <si>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</si>
  <si>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</si>
  <si>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</si>
  <si>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</si>
  <si>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</si>
  <si>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</si>
  <si>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</si>
  <si>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</si>
  <si>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</si>
  <si>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</si>
  <si>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</si>
  <si>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</si>
  <si>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</si>
  <si>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</si>
  <si>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</si>
  <si>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</si>
  <si>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</si>
  <si>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</si>
  <si>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</si>
  <si>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</si>
  <si>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</si>
  <si>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</si>
  <si>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</si>
  <si>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</si>
  <si>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</si>
  <si>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</si>
  <si>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</si>
  <si>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</si>
  <si>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</si>
  <si>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</si>
  <si>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</si>
  <si>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</si>
  <si>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</si>
  <si>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</si>
  <si>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</si>
  <si>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</si>
  <si>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</si>
  <si>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</si>
  <si>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</si>
  <si>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</si>
  <si>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</si>
  <si>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90X CONSEJO NACIONAL DE CIENCIA Y TECNOLOGÍA</t>
  </si>
  <si>
    <t>Mtro. Carlos Nieto Parra</t>
  </si>
  <si>
    <t>Director de Administración Presupuestal y Financiera</t>
  </si>
  <si>
    <t>C.P. Roberto Carlos Carvajal Duarte</t>
  </si>
  <si>
    <t>Subdirector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</si>
</sst>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19" sqref="E19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131227957</v>
      </c>
      <c r="E16" s="31">
        <f>SUM(E18:E24)</f>
        <v>122214297528</v>
      </c>
      <c r="F16" s="31">
        <f>SUM(F18:F24)</f>
        <v>122264705665</v>
      </c>
      <c r="G16" s="31">
        <f>D16+E16-F16</f>
        <v>80819820</v>
      </c>
      <c r="H16" s="31">
        <f>G16-D16</f>
        <v>-50408137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67650270</v>
      </c>
      <c r="E18" s="37">
        <v>97424567603</v>
      </c>
      <c r="F18" s="37">
        <v>97417007249</v>
      </c>
      <c r="G18" s="38">
        <f>D18+E18-F18</f>
        <v>75210624</v>
      </c>
      <c r="H18" s="38">
        <f>G18-D18</f>
        <v>7560354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63577687</v>
      </c>
      <c r="E19" s="37">
        <v>24789729925</v>
      </c>
      <c r="F19" s="37">
        <v>24847662631</v>
      </c>
      <c r="G19" s="38">
        <f aca="true" t="shared" si="0" ref="G19:G24">D19+E19-F19</f>
        <v>5644981</v>
      </c>
      <c r="H19" s="38">
        <f aca="true" t="shared" si="1" ref="H19:H24">G19-D19</f>
        <v>-57932706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35785</v>
      </c>
      <c r="G23" s="38">
        <f t="shared" si="0"/>
        <v>-35785</v>
      </c>
      <c r="H23" s="38">
        <f t="shared" si="1"/>
        <v>-35785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72376298</v>
      </c>
      <c r="E26" s="31">
        <f>SUM(E28:E36)</f>
        <v>2004555</v>
      </c>
      <c r="F26" s="31">
        <f>SUM(F28:F36)</f>
        <v>27908979</v>
      </c>
      <c r="G26" s="31">
        <f>D26+E26-F26</f>
        <v>46471874</v>
      </c>
      <c r="H26" s="31">
        <f>G26-D26</f>
        <v>-25904424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90848722</v>
      </c>
      <c r="E30" s="37">
        <v>0</v>
      </c>
      <c r="F30" s="37">
        <v>0</v>
      </c>
      <c r="G30" s="38">
        <f t="shared" si="2"/>
        <v>90848722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291280032</v>
      </c>
      <c r="E31" s="37">
        <v>2004555</v>
      </c>
      <c r="F31" s="37">
        <v>0</v>
      </c>
      <c r="G31" s="38">
        <f t="shared" si="2"/>
        <v>293284587</v>
      </c>
      <c r="H31" s="38">
        <f t="shared" si="3"/>
        <v>2004555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-356846560</v>
      </c>
      <c r="E33" s="37">
        <v>0</v>
      </c>
      <c r="F33" s="37">
        <v>27908938</v>
      </c>
      <c r="G33" s="38">
        <f t="shared" si="2"/>
        <v>-384755498</v>
      </c>
      <c r="H33" s="38">
        <f t="shared" si="3"/>
        <v>-27908938</v>
      </c>
      <c r="I33" s="35"/>
    </row>
    <row r="34" spans="1:9" ht="19.5" customHeight="1">
      <c r="A34" s="33"/>
      <c r="B34" s="56" t="s">
        <v>30</v>
      </c>
      <c r="C34" s="56"/>
      <c r="D34" s="37">
        <v>47094104</v>
      </c>
      <c r="E34" s="37">
        <v>0</v>
      </c>
      <c r="F34" s="37">
        <v>41</v>
      </c>
      <c r="G34" s="38">
        <f t="shared" si="2"/>
        <v>47094063</v>
      </c>
      <c r="H34" s="38">
        <f t="shared" si="3"/>
        <v>-41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203604255</v>
      </c>
      <c r="E38" s="31">
        <f>E16+E26</f>
        <v>122216302083</v>
      </c>
      <c r="F38" s="31">
        <f>F16+F26</f>
        <v>122292614644</v>
      </c>
      <c r="G38" s="31">
        <f>G16+G26</f>
        <v>127291694</v>
      </c>
      <c r="H38" s="31">
        <f>H16+H26</f>
        <v>-76312561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131227957</v>
      </c>
    </row>
    <row r="7" spans="2:5" ht="15">
      <c r="B7" s="81"/>
      <c r="C7" s="82"/>
      <c r="D7" s="4" t="s">
        <v>16</v>
      </c>
      <c r="E7" s="5">
        <f>EAA!D18</f>
        <v>67650270</v>
      </c>
    </row>
    <row r="8" spans="2:5" ht="15">
      <c r="B8" s="81"/>
      <c r="C8" s="82"/>
      <c r="D8" s="4" t="s">
        <v>17</v>
      </c>
      <c r="E8" s="5">
        <f>EAA!D19</f>
        <v>63577687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72376298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90848722</v>
      </c>
    </row>
    <row r="18" spans="2:5" ht="15">
      <c r="B18" s="81"/>
      <c r="C18" s="82"/>
      <c r="D18" s="4" t="s">
        <v>27</v>
      </c>
      <c r="E18" s="5">
        <f>EAA!D31</f>
        <v>291280032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-356846560</v>
      </c>
    </row>
    <row r="21" spans="2:5" ht="15">
      <c r="B21" s="81"/>
      <c r="C21" s="82"/>
      <c r="D21" s="4" t="s">
        <v>30</v>
      </c>
      <c r="E21" s="5">
        <f>EAA!D34</f>
        <v>47094104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203604255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122214297528</v>
      </c>
    </row>
    <row r="26" spans="2:5" ht="15">
      <c r="B26" s="81"/>
      <c r="C26" s="82"/>
      <c r="D26" s="4" t="s">
        <v>16</v>
      </c>
      <c r="E26" s="5">
        <f>EAA!E18</f>
        <v>97424567603</v>
      </c>
    </row>
    <row r="27" spans="2:5" ht="15">
      <c r="B27" s="81"/>
      <c r="C27" s="82"/>
      <c r="D27" s="4" t="s">
        <v>17</v>
      </c>
      <c r="E27" s="5">
        <f>EAA!E19</f>
        <v>24789729925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2004555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2004555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122216302083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122264705665</v>
      </c>
    </row>
    <row r="45" spans="2:5" ht="15">
      <c r="B45" s="81"/>
      <c r="C45" s="82"/>
      <c r="D45" s="4" t="s">
        <v>16</v>
      </c>
      <c r="E45" s="5">
        <f>EAA!F18</f>
        <v>97417007249</v>
      </c>
    </row>
    <row r="46" spans="2:5" ht="15">
      <c r="B46" s="81"/>
      <c r="C46" s="82"/>
      <c r="D46" s="4" t="s">
        <v>17</v>
      </c>
      <c r="E46" s="5">
        <f>EAA!F19</f>
        <v>24847662631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35785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27908979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27908938</v>
      </c>
    </row>
    <row r="59" spans="2:5" ht="15">
      <c r="B59" s="81"/>
      <c r="C59" s="82"/>
      <c r="D59" s="4" t="s">
        <v>30</v>
      </c>
      <c r="E59" s="5">
        <f>EAA!F34</f>
        <v>41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122292614644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80819820</v>
      </c>
    </row>
    <row r="64" spans="2:5" ht="15">
      <c r="B64" s="84"/>
      <c r="C64" s="82"/>
      <c r="D64" s="4" t="s">
        <v>16</v>
      </c>
      <c r="E64" s="5">
        <f>EAA!G18</f>
        <v>75210624</v>
      </c>
    </row>
    <row r="65" spans="2:5" ht="15">
      <c r="B65" s="84"/>
      <c r="C65" s="82"/>
      <c r="D65" s="4" t="s">
        <v>17</v>
      </c>
      <c r="E65" s="5">
        <f>EAA!G19</f>
        <v>5644981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-35785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46471874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90848722</v>
      </c>
    </row>
    <row r="75" spans="2:5" ht="15">
      <c r="B75" s="84"/>
      <c r="C75" s="82"/>
      <c r="D75" s="4" t="s">
        <v>27</v>
      </c>
      <c r="E75" s="5">
        <f>EAA!G31</f>
        <v>293284587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-384755498</v>
      </c>
    </row>
    <row r="78" spans="2:5" ht="15">
      <c r="B78" s="84"/>
      <c r="C78" s="82"/>
      <c r="D78" s="4" t="s">
        <v>30</v>
      </c>
      <c r="E78" s="5">
        <f>EAA!G34</f>
        <v>47094063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127291694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-50408137</v>
      </c>
    </row>
    <row r="83" spans="2:5" ht="15">
      <c r="B83" s="84"/>
      <c r="C83" s="82"/>
      <c r="D83" s="4" t="s">
        <v>16</v>
      </c>
      <c r="E83" s="5">
        <f>EAA!H18</f>
        <v>7560354</v>
      </c>
    </row>
    <row r="84" spans="2:5" ht="15">
      <c r="B84" s="84"/>
      <c r="C84" s="82"/>
      <c r="D84" s="4" t="s">
        <v>17</v>
      </c>
      <c r="E84" s="5">
        <f>EAA!H19</f>
        <v>-57932706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-35785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-25904424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2004555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-27908938</v>
      </c>
    </row>
    <row r="97" spans="2:5" ht="15">
      <c r="B97" s="84"/>
      <c r="C97" s="82"/>
      <c r="D97" s="4" t="s">
        <v>30</v>
      </c>
      <c r="E97" s="5">
        <f>EAA!H34</f>
        <v>-41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-76312561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2014-03-05T22:58:00Z</cp:lastPrinted>
  <dcterms:created xsi:type="dcterms:W3CDTF">2014-01-27T18:04:15Z</dcterms:created>
  <dcterms:modified xsi:type="dcterms:W3CDTF">2014-03-21T18:23:36Z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