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<sst xmlns="http://schemas.openxmlformats.org/spreadsheetml/2006/main" count="161" uniqueCount="41">
  <si>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</si>
  <si>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</si>
  <si>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</si>
  <si>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</si>
  <si>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</si>
  <si>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</si>
  <si>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</si>
  <si>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</si>
  <si>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</si>
  <si>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</si>
  <si>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</si>
  <si>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</si>
  <si>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</si>
  <si>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</si>
  <si>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</si>
  <si>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</si>
  <si>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</si>
  <si>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</si>
  <si>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</si>
  <si>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</si>
  <si>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</si>
  <si>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</si>
  <si>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</si>
  <si>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</si>
  <si>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</si>
  <si>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</si>
  <si>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</si>
  <si>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</si>
  <si>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</si>
  <si>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</si>
  <si>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</si>
  <si>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</si>
  <si>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</si>
  <si>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</si>
  <si>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</si>
  <si>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</si>
  <si>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INSTITUTO NACIONAL DE ASTROFÍSICA ÓPTICA Y ELECTRÓNICA</t>
  </si>
  <si>
    <t>C.P. LUIS CARVAJAL PÉREZ</t>
  </si>
  <si>
    <t>SUBDIRECTOR DE FINANZAS Y CONTROL PRESUPUESTAL</t>
  </si>
  <si>
    <t>L.C. ERNESTO LIMA ARIAS</t>
  </si>
  <si>
    <t>JEFE DEL DEPARTAMENTO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</si>
</sst>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1" sqref="H1:I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758866216</v>
      </c>
      <c r="E14" s="36">
        <v>556132488</v>
      </c>
      <c r="F14" s="36">
        <v>74628757</v>
      </c>
      <c r="G14" s="36">
        <v>383278702</v>
      </c>
      <c r="H14" s="37">
        <f>SUM(D14:G14)</f>
        <v>1772906163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1170000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1170000</v>
      </c>
      <c r="I16" s="34"/>
    </row>
    <row r="17" spans="1:9" ht="13.5">
      <c r="A17" s="30"/>
      <c r="B17" s="55" t="s">
        <v>14</v>
      </c>
      <c r="C17" s="55"/>
      <c r="D17" s="41">
        <v>1170000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1170000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74628757</v>
      </c>
      <c r="F21" s="40">
        <f>SUM(F22:F25)</f>
        <v>37208741</v>
      </c>
      <c r="G21" s="40">
        <f>SUM(G22:G25)</f>
        <v>-14672</v>
      </c>
      <c r="H21" s="40">
        <f t="shared" si="0"/>
        <v>111822826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111837498</v>
      </c>
      <c r="G22" s="41">
        <v>0</v>
      </c>
      <c r="H22" s="39">
        <f t="shared" si="0"/>
        <v>111837498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74628757</v>
      </c>
      <c r="F23" s="41">
        <v>-74628757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-14672</v>
      </c>
      <c r="H24" s="39">
        <f t="shared" si="0"/>
        <v>-14672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760036216</v>
      </c>
      <c r="E27" s="42">
        <f>E14+E16+E21</f>
        <v>630761245</v>
      </c>
      <c r="F27" s="42">
        <f>F14+F16+F21</f>
        <v>111837498</v>
      </c>
      <c r="G27" s="42">
        <f>G14+G16+G21</f>
        <v>383264030</v>
      </c>
      <c r="H27" s="42">
        <f>SUM(D27:G27)</f>
        <v>1885898989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45760787</v>
      </c>
      <c r="E29" s="40">
        <f>SUM(E30:E32)</f>
        <v>7845330</v>
      </c>
      <c r="F29" s="40">
        <f>SUM(F30:F32)</f>
        <v>0</v>
      </c>
      <c r="G29" s="40">
        <f>SUM(G30:G32)</f>
        <v>0</v>
      </c>
      <c r="H29" s="40">
        <f>SUM(D29:G29)</f>
        <v>53606117</v>
      </c>
      <c r="I29" s="34"/>
    </row>
    <row r="30" spans="1:9" ht="13.5">
      <c r="A30" s="30"/>
      <c r="B30" s="55" t="s">
        <v>24</v>
      </c>
      <c r="C30" s="55"/>
      <c r="D30" s="41">
        <v>45760787</v>
      </c>
      <c r="E30" s="41">
        <v>7845330</v>
      </c>
      <c r="F30" s="41">
        <v>0</v>
      </c>
      <c r="G30" s="41">
        <v>0</v>
      </c>
      <c r="H30" s="39">
        <f>SUM(D30:G30)</f>
        <v>53606117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111837498</v>
      </c>
      <c r="F34" s="40">
        <f>SUM(F35:F38)</f>
        <v>-107471178</v>
      </c>
      <c r="G34" s="40">
        <f>SUM(G35:G38)</f>
        <v>0</v>
      </c>
      <c r="H34" s="40">
        <f>SUM(D34:G34)</f>
        <v>4366320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4366320</v>
      </c>
      <c r="G35" s="41">
        <v>0</v>
      </c>
      <c r="H35" s="39">
        <f>SUM(D35:G35)</f>
        <v>4366320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111837498</v>
      </c>
      <c r="F36" s="41">
        <v>-111837498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805797003</v>
      </c>
      <c r="E40" s="44">
        <f>E27+E29+E34</f>
        <v>750444073</v>
      </c>
      <c r="F40" s="44">
        <f>F27+F29+F34</f>
        <v>4366320</v>
      </c>
      <c r="G40" s="44">
        <f>G27+G29+G34</f>
        <v>383264030</v>
      </c>
      <c r="H40" s="44">
        <f>SUM(D40:G40)</f>
        <v>1943871426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57">
      <c r="B3" s="72" t="s">
        <v>5</v>
      </c>
      <c r="C3" s="72"/>
      <c r="D3" s="72"/>
      <c r="E3" s="5" t="str">
        <f>EVHP!C8</f>
        <v>INSTITUTO NACIONAL DE ASTROFÍSICA ÓPTICA Y ELECTRÓNICA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758866216</v>
      </c>
    </row>
    <row r="7" spans="2:5" ht="31.5" customHeight="1">
      <c r="B7" s="67"/>
      <c r="C7" s="70" t="s">
        <v>13</v>
      </c>
      <c r="D7" s="70"/>
      <c r="E7" s="2">
        <f>EVHP!D16</f>
        <v>1170000</v>
      </c>
    </row>
    <row r="8" spans="2:5" ht="15">
      <c r="B8" s="67"/>
      <c r="C8" s="68" t="s">
        <v>14</v>
      </c>
      <c r="D8" s="68"/>
      <c r="E8" s="3">
        <f>EVHP!D17</f>
        <v>1170000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760036216</v>
      </c>
    </row>
    <row r="17" spans="2:5" ht="34.5" customHeight="1">
      <c r="B17" s="67"/>
      <c r="C17" s="70" t="s">
        <v>23</v>
      </c>
      <c r="D17" s="70"/>
      <c r="E17" s="2">
        <f>EVHP!D29</f>
        <v>45760787</v>
      </c>
    </row>
    <row r="18" spans="2:5" ht="15">
      <c r="B18" s="67"/>
      <c r="C18" s="68" t="s">
        <v>24</v>
      </c>
      <c r="D18" s="68"/>
      <c r="E18" s="3">
        <f>EVHP!D30</f>
        <v>45760787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805797003</v>
      </c>
    </row>
    <row r="27" spans="2:5" ht="15">
      <c r="B27" s="66" t="s">
        <v>8</v>
      </c>
      <c r="C27" s="71" t="s">
        <v>12</v>
      </c>
      <c r="D27" s="71"/>
      <c r="E27" s="2">
        <f>EVHP!E14</f>
        <v>556132488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74628757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74628757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630761245</v>
      </c>
    </row>
    <row r="38" spans="2:5" ht="15">
      <c r="B38" s="66"/>
      <c r="C38" s="70" t="s">
        <v>23</v>
      </c>
      <c r="D38" s="70"/>
      <c r="E38" s="2">
        <f>SUM(E39:E41)</f>
        <v>7845330</v>
      </c>
    </row>
    <row r="39" spans="2:5" ht="15">
      <c r="B39" s="66"/>
      <c r="C39" s="68" t="s">
        <v>24</v>
      </c>
      <c r="D39" s="68"/>
      <c r="E39" s="3">
        <f>EVHP!E30</f>
        <v>7845330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111837498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111837498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750444073</v>
      </c>
    </row>
    <row r="48" spans="2:5" ht="15">
      <c r="B48" s="66" t="s">
        <v>9</v>
      </c>
      <c r="C48" s="71" t="s">
        <v>12</v>
      </c>
      <c r="D48" s="71"/>
      <c r="E48" s="2">
        <f>EVHP!F14</f>
        <v>74628757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37208741</v>
      </c>
    </row>
    <row r="54" spans="2:5" ht="15">
      <c r="B54" s="66"/>
      <c r="C54" s="68" t="s">
        <v>18</v>
      </c>
      <c r="D54" s="68"/>
      <c r="E54" s="3">
        <f>EVHP!F22</f>
        <v>111837498</v>
      </c>
    </row>
    <row r="55" spans="2:5" ht="15">
      <c r="B55" s="66"/>
      <c r="C55" s="68" t="s">
        <v>19</v>
      </c>
      <c r="D55" s="68"/>
      <c r="E55" s="3">
        <f>EVHP!F23</f>
        <v>-74628757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111837498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-107471178</v>
      </c>
    </row>
    <row r="64" spans="2:5" ht="15">
      <c r="B64" s="66"/>
      <c r="C64" s="68" t="s">
        <v>18</v>
      </c>
      <c r="D64" s="68"/>
      <c r="E64" s="3">
        <f>EVHP!F35</f>
        <v>4366320</v>
      </c>
    </row>
    <row r="65" spans="2:5" ht="15">
      <c r="B65" s="66"/>
      <c r="C65" s="68" t="s">
        <v>19</v>
      </c>
      <c r="D65" s="68"/>
      <c r="E65" s="3">
        <f>EVHP!F36</f>
        <v>-111837498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4366320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383278702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-14672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-14672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383264030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383264030</v>
      </c>
    </row>
    <row r="90" spans="2:5" ht="15">
      <c r="B90" s="67" t="s">
        <v>11</v>
      </c>
      <c r="C90" s="71" t="s">
        <v>12</v>
      </c>
      <c r="D90" s="71"/>
      <c r="E90" s="2">
        <f>EVHP!H14</f>
        <v>1772906163</v>
      </c>
    </row>
    <row r="91" spans="2:5" ht="15">
      <c r="B91" s="67"/>
      <c r="C91" s="70" t="s">
        <v>13</v>
      </c>
      <c r="D91" s="70"/>
      <c r="E91" s="2">
        <f>EVHP!H16</f>
        <v>1170000</v>
      </c>
    </row>
    <row r="92" spans="2:5" ht="15">
      <c r="B92" s="67"/>
      <c r="C92" s="68" t="s">
        <v>14</v>
      </c>
      <c r="D92" s="68"/>
      <c r="E92" s="3">
        <f>EVHP!H17</f>
        <v>1170000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111822826</v>
      </c>
    </row>
    <row r="96" spans="2:5" ht="15">
      <c r="B96" s="67"/>
      <c r="C96" s="68" t="s">
        <v>18</v>
      </c>
      <c r="D96" s="68"/>
      <c r="E96" s="3">
        <f>EVHP!H22</f>
        <v>111837498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-14672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760036216</v>
      </c>
    </row>
    <row r="101" spans="2:5" ht="15">
      <c r="B101" s="67"/>
      <c r="C101" s="70" t="s">
        <v>23</v>
      </c>
      <c r="D101" s="70"/>
      <c r="E101" s="2">
        <f>SUM(E17:H17)</f>
        <v>45760787</v>
      </c>
    </row>
    <row r="102" spans="2:5" ht="15">
      <c r="B102" s="67"/>
      <c r="C102" s="68" t="s">
        <v>24</v>
      </c>
      <c r="D102" s="68"/>
      <c r="E102" s="3">
        <f>EVHP!H30</f>
        <v>53606117</v>
      </c>
    </row>
    <row r="103" spans="2:5" ht="15">
      <c r="B103" s="67"/>
      <c r="C103" s="68" t="s">
        <v>15</v>
      </c>
      <c r="D103" s="68"/>
      <c r="E103" s="3">
        <f>EVHP!H31</f>
        <v>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4366320</v>
      </c>
    </row>
    <row r="106" spans="2:5" ht="15">
      <c r="B106" s="67"/>
      <c r="C106" s="68" t="s">
        <v>18</v>
      </c>
      <c r="D106" s="68"/>
      <c r="E106" s="3">
        <f>EVHP!H35</f>
        <v>4366320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805797003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C.P. LUIS CARVAJAL PÉREZ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Lilia Ivonne Pineda Castañeda</cp:lastModifiedBy>
  <cp:lastPrinted>2014-03-14T22:04:43Z</cp:lastPrinted>
  <dcterms:created xsi:type="dcterms:W3CDTF">2014-01-27T17:49:52Z</dcterms:created>
  <dcterms:modified xsi:type="dcterms:W3CDTF">2014-03-20T16:30:49Z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