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<sst xmlns="http://schemas.openxmlformats.org/spreadsheetml/2006/main" count="157" uniqueCount="53">
  <si>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</si>
  <si>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</si>
  <si>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</si>
  <si>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</si>
  <si>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</si>
  <si>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</si>
  <si>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</si>
  <si>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</si>
  <si>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</si>
  <si>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</si>
  <si>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</si>
  <si>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</si>
  <si>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</si>
  <si>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</si>
  <si>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</si>
  <si>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</si>
  <si>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</si>
  <si>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</si>
  <si>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</si>
  <si>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</si>
  <si>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</si>
  <si>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</si>
  <si>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</si>
  <si>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</si>
  <si>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</si>
  <si>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</si>
  <si>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</si>
  <si>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</si>
  <si>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</si>
  <si>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</si>
  <si>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</si>
  <si>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</si>
  <si>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</si>
  <si>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</si>
  <si>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</si>
  <si>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</si>
  <si>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</si>
  <si>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</si>
  <si>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</si>
  <si>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</si>
  <si>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</si>
  <si>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</si>
  <si>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</si>
  <si>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</si>
  <si>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</si>
  <si>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</si>
  <si>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</si>
  <si>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</si>
  <si>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ASTROFÍSICA ÓPTICA Y ELECTRÓNICA</t>
  </si>
  <si>
    <t>C.P. LUIS CARVAJAL PÉREZ</t>
  </si>
  <si>
    <t>SUBDIRECTOR DE FINANZAS Y CONTROL PRESUPUESTAL</t>
  </si>
  <si>
    <t>L.C. ERNESTO LIMA ARIAS</t>
  </si>
  <si>
    <t>JEFE DEL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</si>
</sst>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9">
      <selection activeCell="F28" sqref="F2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139349463</v>
      </c>
      <c r="E16" s="31">
        <f>SUM(E18:E24)</f>
        <v>1370280080</v>
      </c>
      <c r="F16" s="31">
        <f>SUM(F18:F24)</f>
        <v>1387720313</v>
      </c>
      <c r="G16" s="31">
        <f>D16+E16-F16</f>
        <v>121909230</v>
      </c>
      <c r="H16" s="31">
        <f>G16-D16</f>
        <v>-17440233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65859506</v>
      </c>
      <c r="E18" s="37">
        <v>923271593</v>
      </c>
      <c r="F18" s="37">
        <v>928450046</v>
      </c>
      <c r="G18" s="38">
        <f>D18+E18-F18</f>
        <v>60681053</v>
      </c>
      <c r="H18" s="38">
        <f>G18-D18</f>
        <v>-5178453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4113582</v>
      </c>
      <c r="E19" s="37">
        <v>358891776</v>
      </c>
      <c r="F19" s="37">
        <v>358084647</v>
      </c>
      <c r="G19" s="38">
        <f aca="true" t="shared" si="0" ref="G19:G24">D19+E19-F19</f>
        <v>4920711</v>
      </c>
      <c r="H19" s="38">
        <f aca="true" t="shared" si="1" ref="H19:H24">G19-D19</f>
        <v>807129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7358426</v>
      </c>
      <c r="E20" s="37">
        <v>7410252</v>
      </c>
      <c r="F20" s="37">
        <v>12192388</v>
      </c>
      <c r="G20" s="38">
        <f t="shared" si="0"/>
        <v>2576290</v>
      </c>
      <c r="H20" s="38">
        <f t="shared" si="1"/>
        <v>-4782136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58071044</v>
      </c>
      <c r="E21" s="37">
        <v>75992974</v>
      </c>
      <c r="F21" s="37">
        <v>84190117</v>
      </c>
      <c r="G21" s="38">
        <f t="shared" si="0"/>
        <v>49873901</v>
      </c>
      <c r="H21" s="38">
        <f t="shared" si="1"/>
        <v>-8197143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3946905</v>
      </c>
      <c r="E22" s="37">
        <v>4713485</v>
      </c>
      <c r="F22" s="37">
        <v>4803115</v>
      </c>
      <c r="G22" s="38">
        <f t="shared" si="0"/>
        <v>3857275</v>
      </c>
      <c r="H22" s="38">
        <f t="shared" si="1"/>
        <v>-89630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1762181288</v>
      </c>
      <c r="E26" s="31">
        <f>SUM(E28:E36)</f>
        <v>150039377</v>
      </c>
      <c r="F26" s="31">
        <f>SUM(F28:F36)</f>
        <v>31950284</v>
      </c>
      <c r="G26" s="31">
        <f>D26+E26-F26</f>
        <v>1880270381</v>
      </c>
      <c r="H26" s="31">
        <f>G26-D26</f>
        <v>118089093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7845330</v>
      </c>
      <c r="F28" s="37">
        <v>0</v>
      </c>
      <c r="G28" s="38">
        <f>D28+E28-F28</f>
        <v>7845330</v>
      </c>
      <c r="H28" s="38">
        <f>G28-D28</f>
        <v>7845330</v>
      </c>
      <c r="I28" s="35"/>
    </row>
    <row r="29" spans="1:9" ht="19.5" customHeight="1">
      <c r="A29" s="33"/>
      <c r="B29" s="77" t="s">
        <v>25</v>
      </c>
      <c r="C29" s="77"/>
      <c r="D29" s="37">
        <v>312</v>
      </c>
      <c r="E29" s="37">
        <v>0</v>
      </c>
      <c r="F29" s="37">
        <v>0</v>
      </c>
      <c r="G29" s="38">
        <f aca="true" t="shared" si="2" ref="G29:G36">D29+E29-F29</f>
        <v>312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1725327002</v>
      </c>
      <c r="E30" s="37">
        <v>102690674</v>
      </c>
      <c r="F30" s="37">
        <v>82408</v>
      </c>
      <c r="G30" s="38">
        <f t="shared" si="2"/>
        <v>1827935268</v>
      </c>
      <c r="H30" s="38">
        <f t="shared" si="3"/>
        <v>102608266</v>
      </c>
      <c r="I30" s="35"/>
    </row>
    <row r="31" spans="1:9" ht="19.5" customHeight="1">
      <c r="A31" s="33"/>
      <c r="B31" s="77" t="s">
        <v>27</v>
      </c>
      <c r="C31" s="77"/>
      <c r="D31" s="37">
        <v>539835091</v>
      </c>
      <c r="E31" s="37">
        <v>34946028</v>
      </c>
      <c r="F31" s="37">
        <v>946713</v>
      </c>
      <c r="G31" s="38">
        <f t="shared" si="2"/>
        <v>573834406</v>
      </c>
      <c r="H31" s="38">
        <f t="shared" si="3"/>
        <v>33999315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-504770279</v>
      </c>
      <c r="E33" s="37">
        <v>105198</v>
      </c>
      <c r="F33" s="37">
        <v>26900828</v>
      </c>
      <c r="G33" s="38">
        <f t="shared" si="2"/>
        <v>-531565909</v>
      </c>
      <c r="H33" s="38">
        <f t="shared" si="3"/>
        <v>-26795630</v>
      </c>
      <c r="I33" s="35"/>
    </row>
    <row r="34" spans="1:9" ht="19.5" customHeight="1">
      <c r="A34" s="33"/>
      <c r="B34" s="77" t="s">
        <v>30</v>
      </c>
      <c r="C34" s="77"/>
      <c r="D34" s="37">
        <v>1789162</v>
      </c>
      <c r="E34" s="37">
        <v>4452147</v>
      </c>
      <c r="F34" s="37">
        <v>4020335</v>
      </c>
      <c r="G34" s="38">
        <f t="shared" si="2"/>
        <v>2220974</v>
      </c>
      <c r="H34" s="38">
        <f t="shared" si="3"/>
        <v>431812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1901530751</v>
      </c>
      <c r="E38" s="31">
        <f>E16+E26</f>
        <v>1520319457</v>
      </c>
      <c r="F38" s="31">
        <f>F16+F26</f>
        <v>1419670597</v>
      </c>
      <c r="G38" s="31">
        <f>G16+G26</f>
        <v>2002179611</v>
      </c>
      <c r="H38" s="31">
        <f>H16+H26</f>
        <v>100648860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139349463</v>
      </c>
    </row>
    <row r="7" spans="2:5" ht="15">
      <c r="B7" s="81"/>
      <c r="C7" s="82"/>
      <c r="D7" s="4" t="s">
        <v>16</v>
      </c>
      <c r="E7" s="5">
        <f>EAA!D18</f>
        <v>65859506</v>
      </c>
    </row>
    <row r="8" spans="2:5" ht="15">
      <c r="B8" s="81"/>
      <c r="C8" s="82"/>
      <c r="D8" s="4" t="s">
        <v>17</v>
      </c>
      <c r="E8" s="5">
        <f>EAA!D19</f>
        <v>4113582</v>
      </c>
    </row>
    <row r="9" spans="2:5" ht="15">
      <c r="B9" s="81"/>
      <c r="C9" s="82"/>
      <c r="D9" s="3" t="s">
        <v>18</v>
      </c>
      <c r="E9" s="5">
        <f>EAA!D20</f>
        <v>7358426</v>
      </c>
    </row>
    <row r="10" spans="2:5" ht="15">
      <c r="B10" s="81"/>
      <c r="C10" s="82"/>
      <c r="D10" s="3" t="s">
        <v>19</v>
      </c>
      <c r="E10" s="5">
        <f>EAA!D21</f>
        <v>58071044</v>
      </c>
    </row>
    <row r="11" spans="2:5" ht="15">
      <c r="B11" s="81"/>
      <c r="C11" s="82"/>
      <c r="D11" s="3" t="s">
        <v>20</v>
      </c>
      <c r="E11" s="5">
        <f>EAA!D22</f>
        <v>3946905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1762181288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312</v>
      </c>
    </row>
    <row r="17" spans="2:5" ht="15">
      <c r="B17" s="81"/>
      <c r="C17" s="82"/>
      <c r="D17" s="3" t="s">
        <v>26</v>
      </c>
      <c r="E17" s="5">
        <f>EAA!D30</f>
        <v>1725327002</v>
      </c>
    </row>
    <row r="18" spans="2:5" ht="15">
      <c r="B18" s="81"/>
      <c r="C18" s="82"/>
      <c r="D18" s="4" t="s">
        <v>27</v>
      </c>
      <c r="E18" s="5">
        <f>EAA!D31</f>
        <v>539835091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-504770279</v>
      </c>
    </row>
    <row r="21" spans="2:5" ht="15">
      <c r="B21" s="81"/>
      <c r="C21" s="82"/>
      <c r="D21" s="4" t="s">
        <v>30</v>
      </c>
      <c r="E21" s="5">
        <f>EAA!D34</f>
        <v>1789162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1901530751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1370280080</v>
      </c>
    </row>
    <row r="26" spans="2:5" ht="15">
      <c r="B26" s="81"/>
      <c r="C26" s="82"/>
      <c r="D26" s="4" t="s">
        <v>16</v>
      </c>
      <c r="E26" s="5">
        <f>EAA!E18</f>
        <v>923271593</v>
      </c>
    </row>
    <row r="27" spans="2:5" ht="15">
      <c r="B27" s="81"/>
      <c r="C27" s="82"/>
      <c r="D27" s="4" t="s">
        <v>17</v>
      </c>
      <c r="E27" s="5">
        <f>EAA!E19</f>
        <v>358891776</v>
      </c>
    </row>
    <row r="28" spans="2:5" ht="15">
      <c r="B28" s="81"/>
      <c r="C28" s="82"/>
      <c r="D28" s="3" t="s">
        <v>18</v>
      </c>
      <c r="E28" s="5">
        <f>EAA!E20</f>
        <v>7410252</v>
      </c>
    </row>
    <row r="29" spans="2:5" ht="15">
      <c r="B29" s="81"/>
      <c r="C29" s="82"/>
      <c r="D29" s="3" t="s">
        <v>19</v>
      </c>
      <c r="E29" s="5">
        <f>EAA!E21</f>
        <v>75992974</v>
      </c>
    </row>
    <row r="30" spans="2:5" ht="15">
      <c r="B30" s="81"/>
      <c r="C30" s="82"/>
      <c r="D30" s="3" t="s">
        <v>20</v>
      </c>
      <c r="E30" s="5">
        <f>EAA!E22</f>
        <v>4713485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150039377</v>
      </c>
    </row>
    <row r="34" spans="2:5" ht="15">
      <c r="B34" s="81"/>
      <c r="C34" s="82"/>
      <c r="D34" s="4" t="s">
        <v>24</v>
      </c>
      <c r="E34" s="5">
        <f>EAA!E28</f>
        <v>7845330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102690674</v>
      </c>
    </row>
    <row r="37" spans="2:5" ht="15">
      <c r="B37" s="81"/>
      <c r="C37" s="82"/>
      <c r="D37" s="4" t="s">
        <v>27</v>
      </c>
      <c r="E37" s="5">
        <f>EAA!E31</f>
        <v>34946028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105198</v>
      </c>
    </row>
    <row r="40" spans="2:5" ht="15">
      <c r="B40" s="81"/>
      <c r="C40" s="82"/>
      <c r="D40" s="4" t="s">
        <v>30</v>
      </c>
      <c r="E40" s="5">
        <f>EAA!E34</f>
        <v>4452147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1520319457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1387720313</v>
      </c>
    </row>
    <row r="45" spans="2:5" ht="15">
      <c r="B45" s="81"/>
      <c r="C45" s="82"/>
      <c r="D45" s="4" t="s">
        <v>16</v>
      </c>
      <c r="E45" s="5">
        <f>EAA!F18</f>
        <v>928450046</v>
      </c>
    </row>
    <row r="46" spans="2:5" ht="15">
      <c r="B46" s="81"/>
      <c r="C46" s="82"/>
      <c r="D46" s="4" t="s">
        <v>17</v>
      </c>
      <c r="E46" s="5">
        <f>EAA!F19</f>
        <v>358084647</v>
      </c>
    </row>
    <row r="47" spans="2:5" ht="15">
      <c r="B47" s="81"/>
      <c r="C47" s="82"/>
      <c r="D47" s="3" t="s">
        <v>18</v>
      </c>
      <c r="E47" s="5">
        <f>EAA!F20</f>
        <v>12192388</v>
      </c>
    </row>
    <row r="48" spans="2:5" ht="15">
      <c r="B48" s="81"/>
      <c r="C48" s="82"/>
      <c r="D48" s="3" t="s">
        <v>19</v>
      </c>
      <c r="E48" s="5">
        <f>EAA!F21</f>
        <v>84190117</v>
      </c>
    </row>
    <row r="49" spans="2:5" ht="15">
      <c r="B49" s="81"/>
      <c r="C49" s="82"/>
      <c r="D49" s="3" t="s">
        <v>20</v>
      </c>
      <c r="E49" s="5">
        <f>EAA!F22</f>
        <v>4803115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31950284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82408</v>
      </c>
    </row>
    <row r="56" spans="2:5" ht="15">
      <c r="B56" s="81"/>
      <c r="C56" s="82"/>
      <c r="D56" s="4" t="s">
        <v>27</v>
      </c>
      <c r="E56" s="5">
        <f>EAA!F31</f>
        <v>946713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26900828</v>
      </c>
    </row>
    <row r="59" spans="2:5" ht="15">
      <c r="B59" s="81"/>
      <c r="C59" s="82"/>
      <c r="D59" s="4" t="s">
        <v>30</v>
      </c>
      <c r="E59" s="5">
        <f>EAA!F34</f>
        <v>4020335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1419670597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121909230</v>
      </c>
    </row>
    <row r="64" spans="2:5" ht="15">
      <c r="B64" s="84"/>
      <c r="C64" s="82"/>
      <c r="D64" s="4" t="s">
        <v>16</v>
      </c>
      <c r="E64" s="5">
        <f>EAA!G18</f>
        <v>60681053</v>
      </c>
    </row>
    <row r="65" spans="2:5" ht="15">
      <c r="B65" s="84"/>
      <c r="C65" s="82"/>
      <c r="D65" s="4" t="s">
        <v>17</v>
      </c>
      <c r="E65" s="5">
        <f>EAA!G19</f>
        <v>4920711</v>
      </c>
    </row>
    <row r="66" spans="2:5" ht="15">
      <c r="B66" s="84"/>
      <c r="C66" s="82"/>
      <c r="D66" s="3" t="s">
        <v>18</v>
      </c>
      <c r="E66" s="5">
        <f>EAA!G20</f>
        <v>2576290</v>
      </c>
    </row>
    <row r="67" spans="2:5" ht="15">
      <c r="B67" s="84"/>
      <c r="C67" s="82"/>
      <c r="D67" s="3" t="s">
        <v>19</v>
      </c>
      <c r="E67" s="5">
        <f>EAA!G21</f>
        <v>49873901</v>
      </c>
    </row>
    <row r="68" spans="2:5" ht="15">
      <c r="B68" s="84"/>
      <c r="C68" s="82"/>
      <c r="D68" s="3" t="s">
        <v>20</v>
      </c>
      <c r="E68" s="5">
        <f>EAA!G22</f>
        <v>3857275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1880270381</v>
      </c>
    </row>
    <row r="72" spans="2:5" ht="15">
      <c r="B72" s="84"/>
      <c r="C72" s="82"/>
      <c r="D72" s="4" t="s">
        <v>24</v>
      </c>
      <c r="E72" s="5">
        <f>EAA!G28</f>
        <v>7845330</v>
      </c>
    </row>
    <row r="73" spans="2:5" ht="15">
      <c r="B73" s="84"/>
      <c r="C73" s="82"/>
      <c r="D73" s="3" t="s">
        <v>25</v>
      </c>
      <c r="E73" s="5">
        <f>EAA!G29</f>
        <v>312</v>
      </c>
    </row>
    <row r="74" spans="2:5" ht="15">
      <c r="B74" s="84"/>
      <c r="C74" s="82"/>
      <c r="D74" s="3" t="s">
        <v>26</v>
      </c>
      <c r="E74" s="5">
        <f>EAA!G30</f>
        <v>1827935268</v>
      </c>
    </row>
    <row r="75" spans="2:5" ht="15">
      <c r="B75" s="84"/>
      <c r="C75" s="82"/>
      <c r="D75" s="4" t="s">
        <v>27</v>
      </c>
      <c r="E75" s="5">
        <f>EAA!G31</f>
        <v>573834406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-531565909</v>
      </c>
    </row>
    <row r="78" spans="2:5" ht="15">
      <c r="B78" s="84"/>
      <c r="C78" s="82"/>
      <c r="D78" s="4" t="s">
        <v>30</v>
      </c>
      <c r="E78" s="5">
        <f>EAA!G34</f>
        <v>2220974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2002179611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-17440233</v>
      </c>
    </row>
    <row r="83" spans="2:5" ht="15">
      <c r="B83" s="84"/>
      <c r="C83" s="82"/>
      <c r="D83" s="4" t="s">
        <v>16</v>
      </c>
      <c r="E83" s="5">
        <f>EAA!H18</f>
        <v>-5178453</v>
      </c>
    </row>
    <row r="84" spans="2:5" ht="15">
      <c r="B84" s="84"/>
      <c r="C84" s="82"/>
      <c r="D84" s="4" t="s">
        <v>17</v>
      </c>
      <c r="E84" s="5">
        <f>EAA!H19</f>
        <v>807129</v>
      </c>
    </row>
    <row r="85" spans="2:5" ht="15">
      <c r="B85" s="84"/>
      <c r="C85" s="82"/>
      <c r="D85" s="3" t="s">
        <v>18</v>
      </c>
      <c r="E85" s="5">
        <f>EAA!H20</f>
        <v>-4782136</v>
      </c>
    </row>
    <row r="86" spans="2:5" ht="15">
      <c r="B86" s="84"/>
      <c r="C86" s="82"/>
      <c r="D86" s="3" t="s">
        <v>19</v>
      </c>
      <c r="E86" s="5">
        <f>EAA!H21</f>
        <v>-8197143</v>
      </c>
    </row>
    <row r="87" spans="2:5" ht="15">
      <c r="B87" s="84"/>
      <c r="C87" s="82"/>
      <c r="D87" s="3" t="s">
        <v>20</v>
      </c>
      <c r="E87" s="5">
        <f>EAA!H22</f>
        <v>-89630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118089093</v>
      </c>
    </row>
    <row r="91" spans="2:5" ht="15">
      <c r="B91" s="84"/>
      <c r="C91" s="82"/>
      <c r="D91" s="4" t="s">
        <v>24</v>
      </c>
      <c r="E91" s="5">
        <f>EAA!H28</f>
        <v>7845330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102608266</v>
      </c>
    </row>
    <row r="94" spans="2:5" ht="15">
      <c r="B94" s="84"/>
      <c r="C94" s="82"/>
      <c r="D94" s="4" t="s">
        <v>27</v>
      </c>
      <c r="E94" s="5">
        <f>EAA!H31</f>
        <v>33999315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-26795630</v>
      </c>
    </row>
    <row r="97" spans="2:5" ht="15">
      <c r="B97" s="84"/>
      <c r="C97" s="82"/>
      <c r="D97" s="4" t="s">
        <v>30</v>
      </c>
      <c r="E97" s="5">
        <f>EAA!H34</f>
        <v>431812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100648860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Lilia Ivonne Pineda Castañeda</cp:lastModifiedBy>
  <cp:lastPrinted>2014-02-14T16:28:54Z</cp:lastPrinted>
  <dcterms:created xsi:type="dcterms:W3CDTF">2014-01-27T18:04:15Z</dcterms:created>
  <dcterms:modified xsi:type="dcterms:W3CDTF">2014-03-20T16:49:09Z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