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<sst xmlns="http://schemas.openxmlformats.org/spreadsheetml/2006/main" count="67" uniqueCount="64">
  <si>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CONTABILIDAD GENERAL</t>
  </si>
  <si>
    <t>DIRECTOR DE CONTABILIDAD GENERAL</t>
  </si>
  <si>
    <t>MTRO. MARTIN PEÑA OVIEDO</t>
  </si>
  <si>
    <t>C.P. JAIME SILVA JUAREZ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</si>
  <si>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</si>
  <si>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</si>
  <si>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</si>
  <si>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</si>
  <si>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</si>
  <si>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</si>
  <si>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</si>
  <si>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</si>
  <si>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</si>
  <si>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</si>
  <si>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</si>
  <si>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</si>
  <si>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</si>
  <si>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</si>
  <si>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</si>
  <si>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</si>
  <si>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</si>
  <si>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</si>
  <si>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</si>
  <si>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</si>
  <si>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</si>
  <si>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</si>
  <si>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</si>
  <si>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</si>
  <si>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</si>
  <si>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</si>
  <si>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</si>
  <si>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</si>
  <si>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</si>
  <si>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</si>
  <si>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</si>
  <si>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</si>
  <si>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</si>
  <si>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</si>
  <si>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</si>
  <si>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</si>
  <si>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</si>
  <si>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</si>
  <si>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</si>
  <si>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</si>
  <si>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</si>
  <si>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</si>
  <si>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</si>
  <si>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</si>
  <si>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</si>
  <si>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</si>
  <si>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</si>
  <si>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</si>
  <si>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</si>
  <si>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</si>
  <si>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</si>
  <si>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</si>
  <si>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</si>
  <si>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</si>
  <si>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A2M UNIVERSIDAD AUTÓNOMA METROPOLITANA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</si>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</sst>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2M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1777662935</v>
          </cell>
          <cell r="E18">
            <v>1967276586</v>
          </cell>
          <cell r="I18">
            <v>125186580</v>
          </cell>
          <cell r="J18">
            <v>35886915</v>
          </cell>
        </row>
        <row r="19">
          <cell r="D19">
            <v>69808018</v>
          </cell>
          <cell r="E19">
            <v>197232299</v>
          </cell>
          <cell r="I19">
            <v>0</v>
          </cell>
          <cell r="J19">
            <v>0</v>
          </cell>
        </row>
        <row r="20">
          <cell r="D20">
            <v>19029362</v>
          </cell>
          <cell r="E20">
            <v>9194486</v>
          </cell>
          <cell r="I20">
            <v>0</v>
          </cell>
          <cell r="J20">
            <v>0</v>
          </cell>
        </row>
        <row r="21">
          <cell r="D21">
            <v>45476287</v>
          </cell>
          <cell r="E21">
            <v>50060698</v>
          </cell>
          <cell r="I21">
            <v>0</v>
          </cell>
          <cell r="J21">
            <v>0</v>
          </cell>
        </row>
        <row r="22">
          <cell r="D22">
            <v>5136784</v>
          </cell>
          <cell r="E22">
            <v>5129901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207510865</v>
          </cell>
          <cell r="E24">
            <v>370945736</v>
          </cell>
          <cell r="I24">
            <v>327691123</v>
          </cell>
          <cell r="J24">
            <v>324793487</v>
          </cell>
        </row>
        <row r="25">
          <cell r="I25">
            <v>590923952</v>
          </cell>
          <cell r="J25">
            <v>842688940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2381974177</v>
          </cell>
          <cell r="E33">
            <v>2001224411</v>
          </cell>
          <cell r="I33">
            <v>0</v>
          </cell>
          <cell r="J33">
            <v>0</v>
          </cell>
        </row>
        <row r="34">
          <cell r="D34">
            <v>2437139880</v>
          </cell>
          <cell r="E34">
            <v>2539348660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4132802</v>
          </cell>
          <cell r="J36">
            <v>4132802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4398468837</v>
          </cell>
          <cell r="J46">
            <v>3498288192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-20641843</v>
          </cell>
          <cell r="J52">
            <v>-55677672</v>
          </cell>
        </row>
        <row r="53">
          <cell r="I53">
            <v>1514609626</v>
          </cell>
          <cell r="J53">
            <v>2486932882</v>
          </cell>
        </row>
        <row r="54">
          <cell r="I54">
            <v>3367231</v>
          </cell>
          <cell r="J54">
            <v>3367231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G63" sqref="G63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5" t="s">
        <v>63</v>
      </c>
      <c r="D3" s="65"/>
      <c r="E3" s="65"/>
      <c r="F3" s="65"/>
      <c r="G3" s="65"/>
      <c r="H3" s="65"/>
      <c r="I3" s="65"/>
      <c r="J3" s="56"/>
      <c r="K3" s="56"/>
    </row>
    <row r="4" spans="1:11" ht="13.5" customHeight="1">
      <c r="A4" s="59"/>
      <c r="C4" s="65" t="s">
        <v>62</v>
      </c>
      <c r="D4" s="65"/>
      <c r="E4" s="65"/>
      <c r="F4" s="65"/>
      <c r="G4" s="65"/>
      <c r="H4" s="65"/>
      <c r="I4" s="65"/>
      <c r="J4" s="59"/>
      <c r="K4" s="59"/>
    </row>
    <row r="5" spans="1:11" ht="13.5" customHeight="1">
      <c r="A5" s="55"/>
      <c r="C5" s="65" t="s">
        <v>61</v>
      </c>
      <c r="D5" s="65"/>
      <c r="E5" s="65"/>
      <c r="F5" s="65"/>
      <c r="G5" s="65"/>
      <c r="H5" s="65"/>
      <c r="I5" s="65"/>
      <c r="J5" s="59"/>
      <c r="K5" s="59"/>
    </row>
    <row r="6" spans="1:11" ht="13.5" customHeight="1">
      <c r="A6" s="55"/>
      <c r="C6" s="65" t="s">
        <v>60</v>
      </c>
      <c r="D6" s="65"/>
      <c r="E6" s="65"/>
      <c r="F6" s="65"/>
      <c r="G6" s="65"/>
      <c r="H6" s="65"/>
      <c r="I6" s="65"/>
      <c r="J6" s="59"/>
      <c r="K6" s="59"/>
    </row>
    <row r="7" spans="1:10" ht="19.5" customHeight="1">
      <c r="A7" s="55"/>
      <c r="B7" s="58" t="s">
        <v>59</v>
      </c>
      <c r="C7" s="67" t="s">
        <v>58</v>
      </c>
      <c r="D7" s="67"/>
      <c r="E7" s="67"/>
      <c r="F7" s="67"/>
      <c r="G7" s="67"/>
      <c r="H7" s="67"/>
      <c r="I7" s="67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6" t="s">
        <v>57</v>
      </c>
      <c r="C11" s="66"/>
      <c r="D11" s="47" t="s">
        <v>56</v>
      </c>
      <c r="E11" s="47" t="s">
        <v>55</v>
      </c>
      <c r="F11" s="48"/>
      <c r="G11" s="66" t="s">
        <v>57</v>
      </c>
      <c r="H11" s="66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9" t="s">
        <v>54</v>
      </c>
      <c r="C14" s="69"/>
      <c r="D14" s="35">
        <f>D16+D26</f>
        <v>587265994</v>
      </c>
      <c r="E14" s="35">
        <f>E16+E26</f>
        <v>390591525</v>
      </c>
      <c r="F14" s="3"/>
      <c r="G14" s="69" t="s">
        <v>53</v>
      </c>
      <c r="H14" s="69"/>
      <c r="I14" s="35">
        <f>I16+I27</f>
        <v>92197301</v>
      </c>
      <c r="J14" s="35">
        <f>J16+J27</f>
        <v>251764988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9" t="s">
        <v>52</v>
      </c>
      <c r="C16" s="69"/>
      <c r="D16" s="35">
        <f>SUM(D18:D24)</f>
        <v>485057214</v>
      </c>
      <c r="E16" s="35">
        <f>SUM(E18:E24)</f>
        <v>9841759</v>
      </c>
      <c r="F16" s="3"/>
      <c r="G16" s="69" t="s">
        <v>51</v>
      </c>
      <c r="H16" s="69"/>
      <c r="I16" s="35">
        <f>SUM(I18:I25)</f>
        <v>92197301</v>
      </c>
      <c r="J16" s="35">
        <f>SUM(J18:J25)</f>
        <v>251764988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8" t="s">
        <v>50</v>
      </c>
      <c r="C18" s="68"/>
      <c r="D18" s="31">
        <f>IF('[1]ESF'!D18&lt;'[1]ESF'!E18,'[1]ESF'!E18-'[1]ESF'!D18,0)</f>
        <v>189613651</v>
      </c>
      <c r="E18" s="31">
        <f>IF(D18&gt;0,0,'[1]ESF'!D18-'[1]ESF'!E18)</f>
        <v>0</v>
      </c>
      <c r="F18" s="3"/>
      <c r="G18" s="68" t="s">
        <v>49</v>
      </c>
      <c r="H18" s="68"/>
      <c r="I18" s="31">
        <f>IF('[1]ESF'!I18&gt;'[1]ESF'!J18,'[1]ESF'!I18-'[1]ESF'!J18,0)</f>
        <v>89299665</v>
      </c>
      <c r="J18" s="31">
        <f>IF(I18&gt;0,0,'[1]ESF'!J18-'[1]ESF'!I18)</f>
        <v>0</v>
      </c>
      <c r="K18" s="30"/>
    </row>
    <row r="19" spans="1:11" ht="12">
      <c r="A19" s="32"/>
      <c r="B19" s="68" t="s">
        <v>48</v>
      </c>
      <c r="C19" s="68"/>
      <c r="D19" s="31">
        <f>IF('[1]ESF'!D19&lt;'[1]ESF'!E19,'[1]ESF'!E19-'[1]ESF'!D19,0)</f>
        <v>127424281</v>
      </c>
      <c r="E19" s="31">
        <f>IF(D19&gt;0,0,'[1]ESF'!D19-'[1]ESF'!E19)</f>
        <v>0</v>
      </c>
      <c r="F19" s="3"/>
      <c r="G19" s="68" t="s">
        <v>47</v>
      </c>
      <c r="H19" s="68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8" t="s">
        <v>46</v>
      </c>
      <c r="C20" s="68"/>
      <c r="D20" s="31">
        <f>IF('[1]ESF'!D20&lt;'[1]ESF'!E20,'[1]ESF'!E20-'[1]ESF'!D20,0)</f>
        <v>0</v>
      </c>
      <c r="E20" s="31">
        <f>IF(D20&gt;0,0,'[1]ESF'!D20-'[1]ESF'!E20)</f>
        <v>9834876</v>
      </c>
      <c r="F20" s="3"/>
      <c r="G20" s="68" t="s">
        <v>45</v>
      </c>
      <c r="H20" s="68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8" t="s">
        <v>44</v>
      </c>
      <c r="C21" s="68"/>
      <c r="D21" s="31">
        <f>IF('[1]ESF'!D21&lt;'[1]ESF'!E21,'[1]ESF'!E21-'[1]ESF'!D21,0)</f>
        <v>4584411</v>
      </c>
      <c r="E21" s="31">
        <f>IF(D21&gt;0,0,'[1]ESF'!D21-'[1]ESF'!E21)</f>
        <v>0</v>
      </c>
      <c r="F21" s="3"/>
      <c r="G21" s="68" t="s">
        <v>43</v>
      </c>
      <c r="H21" s="68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8" t="s">
        <v>42</v>
      </c>
      <c r="C22" s="68"/>
      <c r="D22" s="31">
        <f>IF('[1]ESF'!D22&lt;'[1]ESF'!E22,'[1]ESF'!E22-'[1]ESF'!D22,0)</f>
        <v>0</v>
      </c>
      <c r="E22" s="31">
        <f>IF(D22&gt;0,0,'[1]ESF'!D22-'[1]ESF'!E22)</f>
        <v>6883</v>
      </c>
      <c r="F22" s="3"/>
      <c r="G22" s="68" t="s">
        <v>41</v>
      </c>
      <c r="H22" s="68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8" t="s">
        <v>40</v>
      </c>
      <c r="C23" s="68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8" t="s">
        <v>39</v>
      </c>
      <c r="H23" s="68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8" t="s">
        <v>38</v>
      </c>
      <c r="C24" s="68"/>
      <c r="D24" s="31">
        <f>IF('[1]ESF'!D24&lt;'[1]ESF'!E24,'[1]ESF'!E24-'[1]ESF'!D24,0)</f>
        <v>163434871</v>
      </c>
      <c r="E24" s="31">
        <f>IF(D24&gt;0,0,'[1]ESF'!D24-'[1]ESF'!E24)</f>
        <v>0</v>
      </c>
      <c r="F24" s="3"/>
      <c r="G24" s="68" t="s">
        <v>37</v>
      </c>
      <c r="H24" s="68"/>
      <c r="I24" s="31">
        <f>IF('[1]ESF'!I24&gt;'[1]ESF'!J24,'[1]ESF'!I24-'[1]ESF'!J24,0)</f>
        <v>2897636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8" t="s">
        <v>36</v>
      </c>
      <c r="H25" s="68"/>
      <c r="I25" s="31">
        <f>IF('[1]ESF'!I25&gt;'[1]ESF'!J25,'[1]ESF'!I25-'[1]ESF'!J25,0)</f>
        <v>0</v>
      </c>
      <c r="J25" s="31">
        <f>IF(I25&gt;0,0,'[1]ESF'!J25-'[1]ESF'!I25)</f>
        <v>251764988</v>
      </c>
      <c r="K25" s="30"/>
    </row>
    <row r="26" spans="1:11" ht="13.5">
      <c r="A26" s="36"/>
      <c r="B26" s="69" t="s">
        <v>35</v>
      </c>
      <c r="C26" s="69"/>
      <c r="D26" s="35">
        <f>SUM(D28:D36)</f>
        <v>102208780</v>
      </c>
      <c r="E26" s="35">
        <f>SUM(E28:E36)</f>
        <v>380749766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8" t="s">
        <v>33</v>
      </c>
      <c r="C28" s="68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8" t="s">
        <v>32</v>
      </c>
      <c r="C29" s="68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8" t="s">
        <v>31</v>
      </c>
      <c r="H29" s="68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8" t="s">
        <v>30</v>
      </c>
      <c r="C30" s="68"/>
      <c r="D30" s="31">
        <f>IF('[1]ESF'!D33&lt;'[1]ESF'!E33,'[1]ESF'!E33-'[1]ESF'!D33,0)</f>
        <v>0</v>
      </c>
      <c r="E30" s="31">
        <f>IF(D30&gt;0,0,'[1]ESF'!D33-'[1]ESF'!E33)</f>
        <v>380749766</v>
      </c>
      <c r="F30" s="3"/>
      <c r="G30" s="68" t="s">
        <v>29</v>
      </c>
      <c r="H30" s="68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8" t="s">
        <v>28</v>
      </c>
      <c r="C31" s="68"/>
      <c r="D31" s="31">
        <f>IF('[1]ESF'!D34&lt;'[1]ESF'!E34,'[1]ESF'!E34-'[1]ESF'!D34,0)</f>
        <v>102208780</v>
      </c>
      <c r="E31" s="31">
        <f>IF(D31&gt;0,0,'[1]ESF'!D34-'[1]ESF'!E34)</f>
        <v>0</v>
      </c>
      <c r="F31" s="3"/>
      <c r="G31" s="68" t="s">
        <v>27</v>
      </c>
      <c r="H31" s="68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8" t="s">
        <v>26</v>
      </c>
      <c r="C32" s="68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8" t="s">
        <v>25</v>
      </c>
      <c r="H32" s="68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8" t="s">
        <v>24</v>
      </c>
      <c r="C33" s="68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8" t="s">
        <v>23</v>
      </c>
      <c r="H33" s="68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8" t="s">
        <v>22</v>
      </c>
      <c r="C34" s="68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8" t="s">
        <v>21</v>
      </c>
      <c r="H34" s="68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8" t="s">
        <v>20</v>
      </c>
      <c r="C35" s="68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8" t="s">
        <v>19</v>
      </c>
      <c r="C36" s="68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9" t="s">
        <v>18</v>
      </c>
      <c r="H36" s="69"/>
      <c r="I36" s="35">
        <f>I38+I44+I52</f>
        <v>935216474</v>
      </c>
      <c r="J36" s="35">
        <f>J38+J44+J52</f>
        <v>972323256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9" t="s">
        <v>17</v>
      </c>
      <c r="H38" s="69"/>
      <c r="I38" s="35">
        <f>SUM(I40:I42)</f>
        <v>900180645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8" t="s">
        <v>16</v>
      </c>
      <c r="H40" s="68"/>
      <c r="I40" s="31">
        <f>IF('[1]ESF'!I46&gt;'[1]ESF'!J46,'[1]ESF'!I46-'[1]ESF'!J46,0)</f>
        <v>900180645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8" t="s">
        <v>15</v>
      </c>
      <c r="H41" s="68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8" t="s">
        <v>14</v>
      </c>
      <c r="H42" s="68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9" t="s">
        <v>13</v>
      </c>
      <c r="H44" s="69"/>
      <c r="I44" s="35">
        <f>SUM(I46:I50)</f>
        <v>35035829</v>
      </c>
      <c r="J44" s="35">
        <f>SUM(J46:J50)</f>
        <v>972323256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8" t="s">
        <v>12</v>
      </c>
      <c r="H46" s="68"/>
      <c r="I46" s="31">
        <f>IF('[1]ESF'!I52&gt;'[1]ESF'!J52,'[1]ESF'!I52-'[1]ESF'!J52,0)</f>
        <v>35035829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8" t="s">
        <v>11</v>
      </c>
      <c r="H47" s="68"/>
      <c r="I47" s="31">
        <f>IF('[1]ESF'!I53&gt;'[1]ESF'!J53,'[1]ESF'!I53-'[1]ESF'!J53,0)</f>
        <v>0</v>
      </c>
      <c r="J47" s="31">
        <f>IF(I47&gt;0,0,'[1]ESF'!J53-'[1]ESF'!I53)</f>
        <v>972323256</v>
      </c>
      <c r="K47" s="30"/>
    </row>
    <row r="48" spans="1:11" ht="12">
      <c r="A48" s="32"/>
      <c r="B48" s="19"/>
      <c r="C48" s="19"/>
      <c r="D48" s="19"/>
      <c r="E48" s="19"/>
      <c r="F48" s="3"/>
      <c r="G48" s="68" t="s">
        <v>10</v>
      </c>
      <c r="H48" s="68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8" t="s">
        <v>9</v>
      </c>
      <c r="H49" s="68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8" t="s">
        <v>8</v>
      </c>
      <c r="H50" s="68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9" t="s">
        <v>7</v>
      </c>
      <c r="H52" s="69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8" t="s">
        <v>6</v>
      </c>
      <c r="H54" s="68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47:H47"/>
    <mergeCell ref="G48:H48"/>
    <mergeCell ref="G49:H49"/>
    <mergeCell ref="G50:H50"/>
    <mergeCell ref="G52:H5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B24:C24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dulce_garcia</dc:creator>
  <cp:keywords/>
  <dc:description/>
  <cp:lastModifiedBy>fausto_arredondo</cp:lastModifiedBy>
  <dcterms:created xsi:type="dcterms:W3CDTF">2014-03-24T20:53:30Z</dcterms:created>
  <dcterms:modified xsi:type="dcterms:W3CDTF">2014-03-26T17:27:06Z</dcterms:modified>
  <cp:category/>
  <cp:version/>
  <cp:contentType/>
  <cp:contentStatus/>
</cp:coreProperties>
</file>