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SF-CD-ENERGIA" sheetId="1" r:id="rId1"/>
  </sheets>
  <externalReferences>
    <externalReference r:id="rId4"/>
  </externalReferences>
  <definedNames>
    <definedName name="_xlnm.Print_Area" localSheetId="0">'ESF-CD-ENERGIA'!$A$1:$M$65</definedName>
  </definedNames>
  <calcPr fullCalcOnLoad="1"/>
</workbook>
</file>

<file path=xl/sharedStrings.xml><?xml version="1.0" encoding="utf-8"?>
<sst xmlns="http://schemas.openxmlformats.org/spreadsheetml/2006/main" count="73" uniqueCount="71">
  <si>
    <t>Cuenta de la Hacienda Pública Federal 2013</t>
  </si>
  <si>
    <t>Estado de Situación Financiera</t>
  </si>
  <si>
    <t>Al 31 de diciembre de 2013 y 2012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</si>
  <si>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</si>
  <si>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</si>
  <si>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</si>
  <si>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</si>
  <si>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</si>
  <si>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</si>
  <si>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</si>
  <si>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</si>
  <si>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</si>
  <si>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</si>
  <si>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</si>
  <si>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</si>
  <si>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</si>
  <si>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</si>
  <si>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</si>
  <si>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</si>
  <si>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</si>
  <si>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</si>
  <si>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</si>
  <si>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</si>
  <si>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</si>
  <si>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</si>
  <si>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</si>
  <si>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</si>
  <si>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</si>
  <si>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</si>
  <si>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</si>
  <si>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</si>
  <si>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</si>
  <si>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</si>
  <si>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</si>
  <si>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</si>
  <si>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</si>
  <si>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</si>
  <si>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</si>
  <si>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</si>
  <si>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</si>
  <si>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</si>
  <si>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</si>
  <si>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</si>
  <si>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</si>
  <si>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</si>
  <si>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</si>
  <si>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</si>
  <si>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</si>
  <si>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</si>
  <si>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</si>
  <si>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</si>
  <si>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</si>
  <si>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</si>
  <si>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</si>
  <si>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</si>
  <si>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</si>
  <si>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</si>
  <si>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</si>
  <si>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</si>
  <si>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</si>
  <si>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</si>
  <si>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</si>
  <si>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</si>
  <si>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</si>
  <si>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</si>
  <si>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</si>
  <si>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</si>
  <si>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</si>
  <si>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</si>
  <si>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</si>
  <si>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 CONTROL PRESUPUESTARIO DIRECTO EMPRESARIALES NO FINANCIERAS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</si>
</sst>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wrapText="1"/>
    </xf>
    <xf numFmtId="164" fontId="2" fillId="33" borderId="0" xfId="49" applyNumberFormat="1" applyFont="1" applyFill="1" applyAlignment="1">
      <alignment horizontal="center"/>
    </xf>
    <xf numFmtId="164" fontId="3" fillId="33" borderId="0" xfId="49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33" borderId="0" xfId="15" applyNumberFormat="1" applyFont="1" applyFill="1" applyBorder="1" applyAlignment="1">
      <alignment horizontal="centerContinuous" vertical="center"/>
      <protection/>
    </xf>
    <xf numFmtId="164" fontId="3" fillId="33" borderId="0" xfId="0" applyNumberFormat="1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64" fontId="3" fillId="33" borderId="10" xfId="15" applyNumberFormat="1" applyFont="1" applyFill="1" applyBorder="1" applyAlignment="1">
      <alignment horizontal="centerContinuous" vertical="center"/>
      <protection/>
    </xf>
    <xf numFmtId="164" fontId="3" fillId="33" borderId="11" xfId="15" applyNumberFormat="1" applyFont="1" applyFill="1" applyBorder="1" applyAlignment="1">
      <alignment horizontal="centerContinuous" vertical="center"/>
      <protection/>
    </xf>
    <xf numFmtId="164" fontId="3" fillId="33" borderId="12" xfId="15" applyNumberFormat="1" applyFont="1" applyFill="1" applyBorder="1" applyAlignment="1">
      <alignment horizontal="centerContinuous" vertical="center"/>
      <protection/>
    </xf>
    <xf numFmtId="164" fontId="50" fillId="34" borderId="13" xfId="0" applyNumberFormat="1" applyFont="1" applyFill="1" applyBorder="1" applyAlignment="1">
      <alignment horizontal="centerContinuous"/>
    </xf>
    <xf numFmtId="164" fontId="51" fillId="0" borderId="0" xfId="0" applyNumberFormat="1" applyFont="1" applyAlignment="1">
      <alignment/>
    </xf>
    <xf numFmtId="1" fontId="50" fillId="34" borderId="14" xfId="49" applyNumberFormat="1" applyFont="1" applyFill="1" applyBorder="1" applyAlignment="1">
      <alignment horizontal="center"/>
    </xf>
    <xf numFmtId="1" fontId="51" fillId="0" borderId="0" xfId="0" applyNumberFormat="1" applyFont="1" applyAlignment="1">
      <alignment/>
    </xf>
    <xf numFmtId="164" fontId="3" fillId="33" borderId="15" xfId="15" applyNumberFormat="1" applyFont="1" applyFill="1" applyBorder="1" applyAlignment="1">
      <alignment horizontal="centerContinuous" vertical="center"/>
      <protection/>
    </xf>
    <xf numFmtId="164" fontId="3" fillId="33" borderId="16" xfId="15" applyNumberFormat="1" applyFont="1" applyFill="1" applyBorder="1" applyAlignment="1">
      <alignment horizontal="centerContinuous" vertical="center"/>
      <protection/>
    </xf>
    <xf numFmtId="164" fontId="52" fillId="0" borderId="0" xfId="0" applyNumberFormat="1" applyFont="1" applyFill="1" applyAlignment="1">
      <alignment/>
    </xf>
    <xf numFmtId="164" fontId="53" fillId="33" borderId="15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3" fontId="2" fillId="33" borderId="0" xfId="49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53" fillId="33" borderId="16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 vertical="top" wrapText="1"/>
    </xf>
    <xf numFmtId="164" fontId="8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2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top" wrapText="1"/>
    </xf>
    <xf numFmtId="164" fontId="56" fillId="33" borderId="15" xfId="0" applyNumberFormat="1" applyFont="1" applyFill="1" applyBorder="1" applyAlignment="1">
      <alignment/>
    </xf>
    <xf numFmtId="3" fontId="3" fillId="33" borderId="0" xfId="49" applyNumberFormat="1" applyFont="1" applyFill="1" applyBorder="1" applyAlignment="1">
      <alignment/>
    </xf>
    <xf numFmtId="164" fontId="56" fillId="33" borderId="16" xfId="0" applyNumberFormat="1" applyFont="1" applyFill="1" applyBorder="1" applyAlignment="1">
      <alignment/>
    </xf>
    <xf numFmtId="164" fontId="57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left" vertical="top" wrapText="1"/>
    </xf>
    <xf numFmtId="164" fontId="53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left" vertical="top"/>
    </xf>
    <xf numFmtId="164" fontId="2" fillId="33" borderId="0" xfId="0" applyNumberFormat="1" applyFont="1" applyFill="1" applyBorder="1" applyAlignment="1">
      <alignment/>
    </xf>
    <xf numFmtId="3" fontId="9" fillId="33" borderId="0" xfId="49" applyNumberFormat="1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left" vertical="top"/>
    </xf>
    <xf numFmtId="0" fontId="53" fillId="33" borderId="17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top"/>
    </xf>
    <xf numFmtId="0" fontId="2" fillId="33" borderId="14" xfId="0" applyFont="1" applyFill="1" applyBorder="1" applyAlignment="1">
      <alignment/>
    </xf>
    <xf numFmtId="165" fontId="2" fillId="33" borderId="14" xfId="49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165" fontId="2" fillId="33" borderId="0" xfId="49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4" fontId="53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left"/>
    </xf>
    <xf numFmtId="164" fontId="53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3" fillId="0" borderId="0" xfId="0" applyNumberFormat="1" applyFont="1" applyAlignment="1">
      <alignment/>
    </xf>
    <xf numFmtId="164" fontId="53" fillId="0" borderId="0" xfId="0" applyNumberFormat="1" applyFont="1" applyAlignment="1">
      <alignment horizontal="left"/>
    </xf>
    <xf numFmtId="164" fontId="53" fillId="0" borderId="0" xfId="0" applyNumberFormat="1" applyFont="1" applyAlignment="1">
      <alignment vertical="top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164" fontId="8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8" fillId="33" borderId="0" xfId="0" applyNumberFormat="1" applyFont="1" applyFill="1" applyBorder="1" applyAlignment="1">
      <alignment horizontal="left" vertical="top" wrapText="1"/>
    </xf>
    <xf numFmtId="164" fontId="50" fillId="34" borderId="19" xfId="53" applyNumberFormat="1" applyFont="1" applyFill="1" applyBorder="1" applyAlignment="1">
      <alignment horizontal="center" vertical="center"/>
      <protection/>
    </xf>
    <xf numFmtId="164" fontId="50" fillId="34" borderId="18" xfId="53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164" fontId="50" fillId="34" borderId="20" xfId="53" applyNumberFormat="1" applyFont="1" applyFill="1" applyBorder="1" applyAlignment="1">
      <alignment horizontal="center" vertical="center"/>
      <protection/>
    </xf>
    <xf numFmtId="164" fontId="50" fillId="34" borderId="17" xfId="53" applyNumberFormat="1" applyFont="1" applyFill="1" applyBorder="1" applyAlignment="1">
      <alignment horizontal="center" vertical="center"/>
      <protection/>
    </xf>
    <xf numFmtId="164" fontId="50" fillId="34" borderId="13" xfId="53" applyNumberFormat="1" applyFont="1" applyFill="1" applyBorder="1" applyAlignment="1">
      <alignment horizontal="center" vertical="center"/>
      <protection/>
    </xf>
    <xf numFmtId="164" fontId="50" fillId="34" borderId="14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1%20Y%204.%20CONSOLIDACION%20ESF-ECSF_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-COS-CD"/>
      <sheetName val="ECSF-consol.CD"/>
      <sheetName val="ESF-COS-CD-SIN.PEMEX"/>
      <sheetName val="ECSF-COS-CD-SIN.PEMEX"/>
      <sheetName val="ESF-SEGURIDAD SOCIAL"/>
      <sheetName val="ECSF-SEGURIDAD SOCIAL"/>
      <sheetName val="IMSS"/>
      <sheetName val="ISSSTE"/>
      <sheetName val="ESF-CD-ENERGIA"/>
      <sheetName val="ECSF-CD-ENERGIA"/>
      <sheetName val="CFE"/>
      <sheetName val="PEMEX"/>
    </sheetNames>
    <sheetDataSet>
      <sheetData sheetId="10">
        <row r="17">
          <cell r="E17">
            <v>34078664240</v>
          </cell>
          <cell r="F17">
            <v>33514170754</v>
          </cell>
          <cell r="K17">
            <v>22116932375</v>
          </cell>
          <cell r="L17">
            <v>37407499386</v>
          </cell>
        </row>
        <row r="18">
          <cell r="E18">
            <v>65404540650</v>
          </cell>
          <cell r="F18">
            <v>65487386686</v>
          </cell>
          <cell r="K18">
            <v>46193452938</v>
          </cell>
          <cell r="L18">
            <v>28433204804</v>
          </cell>
        </row>
        <row r="19">
          <cell r="E19">
            <v>0</v>
          </cell>
          <cell r="F19">
            <v>0</v>
          </cell>
          <cell r="K19">
            <v>0</v>
          </cell>
          <cell r="L19">
            <v>0</v>
          </cell>
        </row>
        <row r="20">
          <cell r="E20">
            <v>20457587419</v>
          </cell>
          <cell r="F20">
            <v>21491858889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K21">
            <v>0</v>
          </cell>
          <cell r="L21">
            <v>0</v>
          </cell>
        </row>
        <row r="22">
          <cell r="E22">
            <v>-473747967</v>
          </cell>
          <cell r="F22">
            <v>-384546171</v>
          </cell>
          <cell r="K22">
            <v>18914804745</v>
          </cell>
          <cell r="L22">
            <v>20501834150</v>
          </cell>
        </row>
        <row r="23">
          <cell r="E23">
            <v>17744475631</v>
          </cell>
          <cell r="F23">
            <v>26186061796</v>
          </cell>
          <cell r="K23">
            <v>0</v>
          </cell>
          <cell r="L23">
            <v>0</v>
          </cell>
        </row>
        <row r="24">
          <cell r="K24">
            <v>12922659738</v>
          </cell>
          <cell r="L24">
            <v>10423474594</v>
          </cell>
        </row>
        <row r="30">
          <cell r="E30">
            <v>0</v>
          </cell>
          <cell r="F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K31">
            <v>0</v>
          </cell>
          <cell r="L31">
            <v>0</v>
          </cell>
        </row>
        <row r="32">
          <cell r="E32">
            <v>957301299642</v>
          </cell>
          <cell r="F32">
            <v>958402038339</v>
          </cell>
          <cell r="K32">
            <v>127714313882</v>
          </cell>
          <cell r="L32">
            <v>121637544607</v>
          </cell>
        </row>
        <row r="33">
          <cell r="E33">
            <v>478185065386</v>
          </cell>
          <cell r="F33">
            <v>168936140126</v>
          </cell>
          <cell r="K33">
            <v>20459855032</v>
          </cell>
          <cell r="L33">
            <v>15001554976</v>
          </cell>
        </row>
        <row r="34">
          <cell r="E34">
            <v>1119828202</v>
          </cell>
          <cell r="F34">
            <v>397166248</v>
          </cell>
          <cell r="K34">
            <v>0</v>
          </cell>
          <cell r="L34">
            <v>0</v>
          </cell>
        </row>
        <row r="35">
          <cell r="E35">
            <v>-707272241694</v>
          </cell>
          <cell r="F35">
            <v>-541117932237</v>
          </cell>
          <cell r="K35">
            <v>265932750691</v>
          </cell>
          <cell r="L35">
            <v>267785811563</v>
          </cell>
        </row>
        <row r="36">
          <cell r="E36">
            <v>1056261542</v>
          </cell>
          <cell r="F36">
            <v>1301006653</v>
          </cell>
        </row>
        <row r="37">
          <cell r="E37">
            <v>0</v>
          </cell>
          <cell r="F37">
            <v>0</v>
          </cell>
        </row>
        <row r="38">
          <cell r="E38">
            <v>95913441152</v>
          </cell>
          <cell r="F38">
            <v>91713212456</v>
          </cell>
        </row>
        <row r="45">
          <cell r="K45">
            <v>-7473900000</v>
          </cell>
          <cell r="L45">
            <v>-9757200000</v>
          </cell>
        </row>
        <row r="46">
          <cell r="K46">
            <v>0</v>
          </cell>
          <cell r="L46">
            <v>0</v>
          </cell>
        </row>
        <row r="47">
          <cell r="K47">
            <v>319017588111</v>
          </cell>
          <cell r="L47">
            <v>347320606925</v>
          </cell>
        </row>
        <row r="51">
          <cell r="K51">
            <v>-8680487488</v>
          </cell>
          <cell r="L51">
            <v>5801910279</v>
          </cell>
        </row>
        <row r="52">
          <cell r="K52">
            <v>5801910279</v>
          </cell>
          <cell r="L52">
            <v>-17025927808</v>
          </cell>
        </row>
        <row r="53">
          <cell r="K53">
            <v>140595293900</v>
          </cell>
          <cell r="L53">
            <v>-1603749937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9">
          <cell r="K59">
            <v>0</v>
          </cell>
          <cell r="L59">
            <v>0</v>
          </cell>
        </row>
        <row r="60">
          <cell r="K60">
            <v>0</v>
          </cell>
          <cell r="L60">
            <v>0</v>
          </cell>
        </row>
      </sheetData>
      <sheetData sheetId="11">
        <row r="17">
          <cell r="E17">
            <v>57409231671</v>
          </cell>
          <cell r="F17">
            <v>107869199636</v>
          </cell>
          <cell r="K17">
            <v>152687554709</v>
          </cell>
          <cell r="L17">
            <v>121314374761</v>
          </cell>
        </row>
        <row r="18">
          <cell r="E18">
            <v>116007502673</v>
          </cell>
          <cell r="F18">
            <v>130259624932</v>
          </cell>
          <cell r="K18">
            <v>0</v>
          </cell>
          <cell r="L18">
            <v>0</v>
          </cell>
        </row>
        <row r="19">
          <cell r="E19">
            <v>7017221974</v>
          </cell>
          <cell r="F19">
            <v>8460045753</v>
          </cell>
          <cell r="K19">
            <v>77083751082</v>
          </cell>
          <cell r="L19">
            <v>93324002475</v>
          </cell>
        </row>
        <row r="20">
          <cell r="E20">
            <v>22504550647</v>
          </cell>
          <cell r="F20">
            <v>26569350453</v>
          </cell>
          <cell r="K20">
            <v>0</v>
          </cell>
          <cell r="L20">
            <v>0</v>
          </cell>
        </row>
        <row r="21">
          <cell r="E21">
            <v>6495410883</v>
          </cell>
          <cell r="F21">
            <v>6329849212</v>
          </cell>
          <cell r="K21">
            <v>0</v>
          </cell>
          <cell r="L21">
            <v>0</v>
          </cell>
        </row>
        <row r="22">
          <cell r="E22">
            <v>-1779841635</v>
          </cell>
          <cell r="F22">
            <v>-1952424643</v>
          </cell>
          <cell r="K22">
            <v>0</v>
          </cell>
          <cell r="L22">
            <v>0</v>
          </cell>
        </row>
        <row r="23">
          <cell r="E23">
            <v>13901035</v>
          </cell>
          <cell r="F23">
            <v>13547032</v>
          </cell>
          <cell r="K23">
            <v>0</v>
          </cell>
          <cell r="L23">
            <v>0</v>
          </cell>
        </row>
        <row r="24">
          <cell r="K24">
            <v>6323718202</v>
          </cell>
          <cell r="L24">
            <v>6759151643</v>
          </cell>
        </row>
        <row r="30">
          <cell r="E30">
            <v>61493701496</v>
          </cell>
          <cell r="F30">
            <v>51914286741</v>
          </cell>
          <cell r="K30">
            <v>0</v>
          </cell>
          <cell r="L30">
            <v>0</v>
          </cell>
        </row>
        <row r="31">
          <cell r="E31">
            <v>6875536948</v>
          </cell>
          <cell r="F31">
            <v>1308000000</v>
          </cell>
          <cell r="K31">
            <v>0</v>
          </cell>
          <cell r="L31">
            <v>0</v>
          </cell>
        </row>
        <row r="32">
          <cell r="E32">
            <v>2566455953899</v>
          </cell>
          <cell r="F32">
            <v>2356299428749</v>
          </cell>
          <cell r="K32">
            <v>745690891077</v>
          </cell>
          <cell r="L32">
            <v>659727690849</v>
          </cell>
        </row>
        <row r="33">
          <cell r="E33">
            <v>63598665247</v>
          </cell>
          <cell r="F33">
            <v>61952792347</v>
          </cell>
          <cell r="K33">
            <v>10061051417</v>
          </cell>
          <cell r="L33">
            <v>9991327873</v>
          </cell>
        </row>
        <row r="34">
          <cell r="E34">
            <v>2124386943</v>
          </cell>
          <cell r="F34">
            <v>1424549108</v>
          </cell>
          <cell r="K34">
            <v>0</v>
          </cell>
          <cell r="L34">
            <v>0</v>
          </cell>
        </row>
        <row r="35">
          <cell r="E35">
            <v>-1282228672187</v>
          </cell>
          <cell r="F35">
            <v>-1181590590177</v>
          </cell>
          <cell r="K35">
            <v>533183791181</v>
          </cell>
          <cell r="L35">
            <v>473712081208</v>
          </cell>
        </row>
        <row r="36">
          <cell r="E36">
            <v>5638114587</v>
          </cell>
          <cell r="F36">
            <v>4752372631</v>
          </cell>
        </row>
        <row r="37">
          <cell r="E37">
            <v>0</v>
          </cell>
          <cell r="F37">
            <v>0</v>
          </cell>
        </row>
        <row r="38">
          <cell r="E38">
            <v>10571558801</v>
          </cell>
          <cell r="F38">
            <v>6044637182</v>
          </cell>
        </row>
        <row r="45">
          <cell r="K45">
            <v>278923516350</v>
          </cell>
          <cell r="L45">
            <v>277340416350</v>
          </cell>
        </row>
        <row r="46">
          <cell r="K46">
            <v>18097291646</v>
          </cell>
          <cell r="L46">
            <v>4394304865</v>
          </cell>
        </row>
        <row r="47">
          <cell r="K47">
            <v>0</v>
          </cell>
          <cell r="L47">
            <v>0</v>
          </cell>
        </row>
        <row r="51">
          <cell r="K51">
            <v>-110664749178</v>
          </cell>
          <cell r="L51">
            <v>36906413906</v>
          </cell>
        </row>
        <row r="52">
          <cell r="K52">
            <v>-86786393770</v>
          </cell>
          <cell r="L52">
            <v>-122316306494</v>
          </cell>
        </row>
        <row r="53">
          <cell r="K53">
            <v>0</v>
          </cell>
          <cell r="L53">
            <v>0</v>
          </cell>
        </row>
        <row r="54">
          <cell r="K54">
            <v>17596800266</v>
          </cell>
          <cell r="L54">
            <v>18501211520</v>
          </cell>
        </row>
        <row r="55">
          <cell r="K55">
            <v>0</v>
          </cell>
          <cell r="L55">
            <v>0</v>
          </cell>
        </row>
        <row r="59">
          <cell r="K59">
            <v>0</v>
          </cell>
          <cell r="L59">
            <v>0</v>
          </cell>
        </row>
        <row r="60">
          <cell r="K60">
            <v>0</v>
          </cell>
          <cell r="L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4">
      <selection activeCell="E16" sqref="E16"/>
    </sheetView>
  </sheetViews>
  <sheetFormatPr defaultColWidth="11.421875" defaultRowHeight="15"/>
  <cols>
    <col min="1" max="1" width="1.7109375" style="74" customWidth="1"/>
    <col min="2" max="2" width="1.7109375" style="75" customWidth="1"/>
    <col min="3" max="3" width="34.7109375" style="76" customWidth="1"/>
    <col min="4" max="4" width="34.7109375" style="74" customWidth="1"/>
    <col min="5" max="6" width="21.00390625" style="74" customWidth="1"/>
    <col min="7" max="8" width="1.7109375" style="74" customWidth="1"/>
    <col min="9" max="10" width="34.7109375" style="74" customWidth="1"/>
    <col min="11" max="12" width="21.00390625" style="74" customWidth="1"/>
    <col min="13" max="13" width="1.7109375" style="74" customWidth="1"/>
    <col min="14" max="14" width="11.421875" style="73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7" customFormat="1" ht="15" customHeight="1">
      <c r="A2" s="6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7" customFormat="1" ht="15" customHeight="1">
      <c r="A3" s="6"/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"/>
    </row>
    <row r="4" spans="1:13" s="7" customFormat="1" ht="15" customHeight="1">
      <c r="A4" s="9"/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10"/>
    </row>
    <row r="5" spans="1:13" s="12" customFormat="1" ht="15" customHeight="1">
      <c r="A5" s="11"/>
      <c r="B5" s="89" t="s">
        <v>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1"/>
    </row>
    <row r="6" spans="1:13" s="15" customFormat="1" ht="4.5" customHeight="1">
      <c r="A6" s="6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6"/>
    </row>
    <row r="7" spans="1:13" s="15" customFormat="1" ht="15" customHeight="1">
      <c r="A7" s="9"/>
      <c r="B7" s="90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5" customHeight="1" hidden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20" customFormat="1" ht="15" customHeight="1">
      <c r="A10" s="91"/>
      <c r="B10" s="93" t="s">
        <v>4</v>
      </c>
      <c r="C10" s="93"/>
      <c r="D10" s="93"/>
      <c r="E10" s="19" t="s">
        <v>5</v>
      </c>
      <c r="F10" s="19"/>
      <c r="G10" s="93"/>
      <c r="H10" s="93" t="s">
        <v>4</v>
      </c>
      <c r="I10" s="93"/>
      <c r="J10" s="93"/>
      <c r="K10" s="19" t="s">
        <v>5</v>
      </c>
      <c r="L10" s="19"/>
      <c r="M10" s="86"/>
    </row>
    <row r="11" spans="1:13" s="22" customFormat="1" ht="15" customHeight="1">
      <c r="A11" s="92"/>
      <c r="B11" s="94"/>
      <c r="C11" s="94"/>
      <c r="D11" s="94"/>
      <c r="E11" s="21">
        <v>2013</v>
      </c>
      <c r="F11" s="21">
        <v>2012</v>
      </c>
      <c r="G11" s="94"/>
      <c r="H11" s="94"/>
      <c r="I11" s="94"/>
      <c r="J11" s="94"/>
      <c r="K11" s="21">
        <v>2013</v>
      </c>
      <c r="L11" s="21">
        <v>2012</v>
      </c>
      <c r="M11" s="87"/>
    </row>
    <row r="12" spans="1:13" s="25" customFormat="1" ht="4.5" customHeight="1">
      <c r="A12" s="2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4"/>
    </row>
    <row r="13" spans="1:13" s="25" customFormat="1" ht="15" customHeight="1">
      <c r="A13" s="26"/>
      <c r="B13" s="27"/>
      <c r="C13" s="84" t="s">
        <v>6</v>
      </c>
      <c r="D13" s="84"/>
      <c r="E13" s="28"/>
      <c r="F13" s="29"/>
      <c r="G13" s="30"/>
      <c r="H13" s="27"/>
      <c r="I13" s="31" t="s">
        <v>7</v>
      </c>
      <c r="J13" s="32"/>
      <c r="K13" s="33"/>
      <c r="L13" s="33"/>
      <c r="M13" s="34"/>
    </row>
    <row r="14" spans="1:13" s="25" customFormat="1" ht="4.5" customHeight="1">
      <c r="A14" s="26"/>
      <c r="B14" s="27"/>
      <c r="C14" s="31"/>
      <c r="D14" s="32"/>
      <c r="E14" s="29"/>
      <c r="F14" s="29"/>
      <c r="G14" s="30"/>
      <c r="H14" s="27"/>
      <c r="I14" s="31"/>
      <c r="J14" s="32"/>
      <c r="K14" s="33"/>
      <c r="L14" s="33"/>
      <c r="M14" s="34"/>
    </row>
    <row r="15" spans="1:13" s="25" customFormat="1" ht="15" customHeight="1">
      <c r="A15" s="26"/>
      <c r="B15" s="27"/>
      <c r="C15" s="84" t="s">
        <v>8</v>
      </c>
      <c r="D15" s="84"/>
      <c r="E15" s="29"/>
      <c r="F15" s="29"/>
      <c r="G15" s="30"/>
      <c r="H15" s="27"/>
      <c r="I15" s="84" t="s">
        <v>9</v>
      </c>
      <c r="J15" s="84"/>
      <c r="K15" s="29"/>
      <c r="L15" s="29"/>
      <c r="M15" s="34"/>
    </row>
    <row r="16" spans="1:13" s="25" customFormat="1" ht="4.5" customHeight="1">
      <c r="A16" s="26"/>
      <c r="B16" s="27"/>
      <c r="C16" s="35"/>
      <c r="D16" s="36"/>
      <c r="E16" s="29"/>
      <c r="F16" s="29"/>
      <c r="G16" s="30"/>
      <c r="H16" s="37"/>
      <c r="I16" s="35"/>
      <c r="J16" s="36"/>
      <c r="K16" s="29"/>
      <c r="L16" s="29"/>
      <c r="M16" s="34"/>
    </row>
    <row r="17" spans="1:14" s="25" customFormat="1" ht="15" customHeight="1">
      <c r="A17" s="26"/>
      <c r="B17" s="37"/>
      <c r="C17" s="88" t="s">
        <v>10</v>
      </c>
      <c r="D17" s="88"/>
      <c r="E17" s="29">
        <f>+'[1]CFE'!E17+'[1]PEMEX'!E17</f>
        <v>91487895911</v>
      </c>
      <c r="F17" s="29">
        <f>+'[1]CFE'!F17+'[1]PEMEX'!F17</f>
        <v>141383370390</v>
      </c>
      <c r="G17" s="30"/>
      <c r="H17" s="37"/>
      <c r="I17" s="83" t="s">
        <v>11</v>
      </c>
      <c r="J17" s="83"/>
      <c r="K17" s="29">
        <f>'[1]CFE'!K17+'[1]PEMEX'!K17</f>
        <v>174804487084</v>
      </c>
      <c r="L17" s="29">
        <f>'[1]CFE'!L17+'[1]PEMEX'!L17</f>
        <v>158721874147</v>
      </c>
      <c r="M17" s="34"/>
      <c r="N17" s="38"/>
    </row>
    <row r="18" spans="1:14" s="25" customFormat="1" ht="15" customHeight="1">
      <c r="A18" s="26"/>
      <c r="B18" s="37"/>
      <c r="C18" s="83" t="s">
        <v>12</v>
      </c>
      <c r="D18" s="83"/>
      <c r="E18" s="29">
        <f>+'[1]CFE'!E18+'[1]PEMEX'!E18</f>
        <v>181412043323</v>
      </c>
      <c r="F18" s="29">
        <f>+'[1]CFE'!F18+'[1]PEMEX'!F18</f>
        <v>195747011618</v>
      </c>
      <c r="G18" s="30"/>
      <c r="H18" s="37"/>
      <c r="I18" s="83" t="s">
        <v>13</v>
      </c>
      <c r="J18" s="83"/>
      <c r="K18" s="29">
        <f>'[1]CFE'!K18+'[1]PEMEX'!K18</f>
        <v>46193452938</v>
      </c>
      <c r="L18" s="29">
        <f>'[1]CFE'!L18+'[1]PEMEX'!L18</f>
        <v>28433204804</v>
      </c>
      <c r="M18" s="34"/>
      <c r="N18" s="38"/>
    </row>
    <row r="19" spans="1:14" s="25" customFormat="1" ht="15" customHeight="1">
      <c r="A19" s="26"/>
      <c r="B19" s="37"/>
      <c r="C19" s="83" t="s">
        <v>14</v>
      </c>
      <c r="D19" s="83"/>
      <c r="E19" s="29">
        <f>+'[1]CFE'!E19+'[1]PEMEX'!E19</f>
        <v>7017221974</v>
      </c>
      <c r="F19" s="29">
        <f>+'[1]CFE'!F19+'[1]PEMEX'!F19</f>
        <v>8460045753</v>
      </c>
      <c r="G19" s="30"/>
      <c r="H19" s="37"/>
      <c r="I19" s="83" t="s">
        <v>15</v>
      </c>
      <c r="J19" s="83"/>
      <c r="K19" s="29">
        <f>'[1]CFE'!K19+'[1]PEMEX'!K19</f>
        <v>77083751082</v>
      </c>
      <c r="L19" s="29">
        <f>'[1]CFE'!L19+'[1]PEMEX'!L19</f>
        <v>93324002475</v>
      </c>
      <c r="M19" s="34"/>
      <c r="N19" s="38"/>
    </row>
    <row r="20" spans="1:14" s="25" customFormat="1" ht="15" customHeight="1">
      <c r="A20" s="26"/>
      <c r="B20" s="37"/>
      <c r="C20" s="83" t="s">
        <v>16</v>
      </c>
      <c r="D20" s="83"/>
      <c r="E20" s="29">
        <f>+'[1]CFE'!E20+'[1]PEMEX'!E20</f>
        <v>42962138066</v>
      </c>
      <c r="F20" s="29">
        <f>+'[1]CFE'!F20+'[1]PEMEX'!F20</f>
        <v>48061209342</v>
      </c>
      <c r="G20" s="30"/>
      <c r="H20" s="37"/>
      <c r="I20" s="83" t="s">
        <v>17</v>
      </c>
      <c r="J20" s="83"/>
      <c r="K20" s="29">
        <f>'[1]CFE'!K20+'[1]PEMEX'!K20</f>
        <v>0</v>
      </c>
      <c r="L20" s="29">
        <f>'[1]CFE'!L20+'[1]PEMEX'!L20</f>
        <v>0</v>
      </c>
      <c r="M20" s="34"/>
      <c r="N20" s="38"/>
    </row>
    <row r="21" spans="1:14" s="25" customFormat="1" ht="15" customHeight="1">
      <c r="A21" s="26"/>
      <c r="B21" s="37"/>
      <c r="C21" s="83" t="s">
        <v>18</v>
      </c>
      <c r="D21" s="83"/>
      <c r="E21" s="29">
        <f>+'[1]CFE'!E21+'[1]PEMEX'!E21</f>
        <v>6495410883</v>
      </c>
      <c r="F21" s="29">
        <f>+'[1]CFE'!F21+'[1]PEMEX'!F21</f>
        <v>6329849212</v>
      </c>
      <c r="G21" s="30"/>
      <c r="H21" s="37"/>
      <c r="I21" s="83" t="s">
        <v>19</v>
      </c>
      <c r="J21" s="83"/>
      <c r="K21" s="29">
        <f>'[1]CFE'!K21+'[1]PEMEX'!K21</f>
        <v>0</v>
      </c>
      <c r="L21" s="29">
        <f>'[1]CFE'!L21+'[1]PEMEX'!L21</f>
        <v>0</v>
      </c>
      <c r="M21" s="34"/>
      <c r="N21" s="38"/>
    </row>
    <row r="22" spans="1:14" s="25" customFormat="1" ht="15" customHeight="1">
      <c r="A22" s="26"/>
      <c r="B22" s="37"/>
      <c r="C22" s="83" t="s">
        <v>20</v>
      </c>
      <c r="D22" s="83"/>
      <c r="E22" s="29">
        <f>+'[1]CFE'!E22+'[1]PEMEX'!E22</f>
        <v>-2253589602</v>
      </c>
      <c r="F22" s="29">
        <f>+'[1]CFE'!F22+'[1]PEMEX'!F22</f>
        <v>-2336970814</v>
      </c>
      <c r="G22" s="30"/>
      <c r="H22" s="37"/>
      <c r="I22" s="83" t="s">
        <v>21</v>
      </c>
      <c r="J22" s="83"/>
      <c r="K22" s="29">
        <f>'[1]CFE'!K22+'[1]PEMEX'!K22</f>
        <v>18914804745</v>
      </c>
      <c r="L22" s="29">
        <f>'[1]CFE'!L22+'[1]PEMEX'!L22</f>
        <v>20501834150</v>
      </c>
      <c r="M22" s="34"/>
      <c r="N22" s="38"/>
    </row>
    <row r="23" spans="1:14" s="25" customFormat="1" ht="15" customHeight="1">
      <c r="A23" s="26"/>
      <c r="B23" s="37"/>
      <c r="C23" s="83" t="s">
        <v>22</v>
      </c>
      <c r="D23" s="83"/>
      <c r="E23" s="29">
        <f>+'[1]CFE'!E23+'[1]PEMEX'!E23</f>
        <v>17758376666</v>
      </c>
      <c r="F23" s="29">
        <f>+'[1]CFE'!F23+'[1]PEMEX'!F23</f>
        <v>26199608828</v>
      </c>
      <c r="G23" s="30"/>
      <c r="H23" s="37"/>
      <c r="I23" s="83" t="s">
        <v>23</v>
      </c>
      <c r="J23" s="83"/>
      <c r="K23" s="29">
        <f>'[1]CFE'!K23+'[1]PEMEX'!K23</f>
        <v>0</v>
      </c>
      <c r="L23" s="29">
        <f>'[1]CFE'!L23+'[1]PEMEX'!L23</f>
        <v>0</v>
      </c>
      <c r="M23" s="34"/>
      <c r="N23" s="38"/>
    </row>
    <row r="24" spans="1:14" s="25" customFormat="1" ht="15" customHeight="1">
      <c r="A24" s="26"/>
      <c r="B24" s="37"/>
      <c r="C24" s="39"/>
      <c r="D24" s="40"/>
      <c r="E24" s="28"/>
      <c r="F24" s="28"/>
      <c r="G24" s="30"/>
      <c r="H24" s="37"/>
      <c r="I24" s="83" t="s">
        <v>24</v>
      </c>
      <c r="J24" s="83"/>
      <c r="K24" s="29">
        <f>'[1]CFE'!K24+'[1]PEMEX'!K24</f>
        <v>19246377940</v>
      </c>
      <c r="L24" s="29">
        <f>'[1]CFE'!L24+'[1]PEMEX'!L24</f>
        <v>17182626237</v>
      </c>
      <c r="M24" s="34"/>
      <c r="N24" s="38"/>
    </row>
    <row r="25" spans="1:14" s="44" customFormat="1" ht="15" customHeight="1">
      <c r="A25" s="41"/>
      <c r="B25" s="27"/>
      <c r="C25" s="85" t="s">
        <v>25</v>
      </c>
      <c r="D25" s="85"/>
      <c r="E25" s="33">
        <f>SUM(E17:E23)</f>
        <v>344879497221</v>
      </c>
      <c r="F25" s="33">
        <f>SUM(F17:F23)</f>
        <v>423844124329</v>
      </c>
      <c r="G25" s="30"/>
      <c r="H25" s="27"/>
      <c r="I25" s="31"/>
      <c r="J25" s="32"/>
      <c r="K25" s="42"/>
      <c r="L25" s="42"/>
      <c r="M25" s="43"/>
      <c r="N25" s="38"/>
    </row>
    <row r="26" spans="1:14" s="44" customFormat="1" ht="15" customHeight="1">
      <c r="A26" s="41"/>
      <c r="B26" s="27"/>
      <c r="C26" s="31"/>
      <c r="D26" s="45"/>
      <c r="E26" s="42"/>
      <c r="F26" s="42"/>
      <c r="G26" s="30"/>
      <c r="H26" s="27"/>
      <c r="I26" s="85" t="s">
        <v>26</v>
      </c>
      <c r="J26" s="85"/>
      <c r="K26" s="33">
        <f>SUM(K17:K24)</f>
        <v>336242873789</v>
      </c>
      <c r="L26" s="33">
        <f>SUM(L17:L24)</f>
        <v>318163541813</v>
      </c>
      <c r="M26" s="43"/>
      <c r="N26" s="38"/>
    </row>
    <row r="27" spans="1:13" s="25" customFormat="1" ht="4.5" customHeight="1">
      <c r="A27" s="26"/>
      <c r="B27" s="37"/>
      <c r="C27" s="39"/>
      <c r="D27" s="39"/>
      <c r="E27" s="28"/>
      <c r="F27" s="28"/>
      <c r="G27" s="30"/>
      <c r="H27" s="37"/>
      <c r="I27" s="46"/>
      <c r="J27" s="40"/>
      <c r="K27" s="28"/>
      <c r="L27" s="28"/>
      <c r="M27" s="34"/>
    </row>
    <row r="28" spans="1:13" s="25" customFormat="1" ht="15" customHeight="1">
      <c r="A28" s="26"/>
      <c r="B28" s="37"/>
      <c r="C28" s="84" t="s">
        <v>27</v>
      </c>
      <c r="D28" s="84"/>
      <c r="E28" s="29"/>
      <c r="F28" s="29"/>
      <c r="G28" s="30"/>
      <c r="H28" s="27"/>
      <c r="I28" s="84" t="s">
        <v>28</v>
      </c>
      <c r="J28" s="84"/>
      <c r="K28" s="29"/>
      <c r="L28" s="29"/>
      <c r="M28" s="34"/>
    </row>
    <row r="29" spans="1:13" s="25" customFormat="1" ht="4.5" customHeight="1">
      <c r="A29" s="26"/>
      <c r="B29" s="27"/>
      <c r="C29" s="39"/>
      <c r="D29" s="39"/>
      <c r="E29" s="28"/>
      <c r="F29" s="28"/>
      <c r="G29" s="30"/>
      <c r="H29" s="37"/>
      <c r="I29" s="39"/>
      <c r="J29" s="40"/>
      <c r="K29" s="28"/>
      <c r="L29" s="28"/>
      <c r="M29" s="34"/>
    </row>
    <row r="30" spans="1:13" s="25" customFormat="1" ht="15" customHeight="1">
      <c r="A30" s="26"/>
      <c r="B30" s="37"/>
      <c r="C30" s="83" t="s">
        <v>29</v>
      </c>
      <c r="D30" s="83"/>
      <c r="E30" s="29">
        <f>+'[1]CFE'!E30+'[1]PEMEX'!E30</f>
        <v>61493701496</v>
      </c>
      <c r="F30" s="29">
        <f>+'[1]CFE'!F30+'[1]PEMEX'!F30</f>
        <v>51914286741</v>
      </c>
      <c r="G30" s="30"/>
      <c r="H30" s="37"/>
      <c r="I30" s="83" t="s">
        <v>30</v>
      </c>
      <c r="J30" s="83"/>
      <c r="K30" s="29">
        <f>'[1]CFE'!K30+'[1]PEMEX'!K30</f>
        <v>0</v>
      </c>
      <c r="L30" s="29">
        <f>'[1]CFE'!L30+'[1]PEMEX'!L30</f>
        <v>0</v>
      </c>
      <c r="M30" s="34"/>
    </row>
    <row r="31" spans="1:13" s="25" customFormat="1" ht="15" customHeight="1">
      <c r="A31" s="26"/>
      <c r="B31" s="37"/>
      <c r="C31" s="83" t="s">
        <v>31</v>
      </c>
      <c r="D31" s="83"/>
      <c r="E31" s="29">
        <f>+'[1]CFE'!E31+'[1]PEMEX'!E31</f>
        <v>6875536948</v>
      </c>
      <c r="F31" s="29">
        <f>+'[1]CFE'!F31+'[1]PEMEX'!F31</f>
        <v>1308000000</v>
      </c>
      <c r="G31" s="30"/>
      <c r="H31" s="37"/>
      <c r="I31" s="83" t="s">
        <v>32</v>
      </c>
      <c r="J31" s="83"/>
      <c r="K31" s="29">
        <f>'[1]CFE'!K31+'[1]PEMEX'!K31</f>
        <v>0</v>
      </c>
      <c r="L31" s="29">
        <f>'[1]CFE'!L31+'[1]PEMEX'!L31</f>
        <v>0</v>
      </c>
      <c r="M31" s="34"/>
    </row>
    <row r="32" spans="1:13" s="25" customFormat="1" ht="15" customHeight="1">
      <c r="A32" s="26"/>
      <c r="B32" s="37"/>
      <c r="C32" s="83" t="s">
        <v>33</v>
      </c>
      <c r="D32" s="83"/>
      <c r="E32" s="29">
        <f>+'[1]CFE'!E32+'[1]PEMEX'!E32</f>
        <v>3523757253541</v>
      </c>
      <c r="F32" s="29">
        <f>+'[1]CFE'!F32+'[1]PEMEX'!F32</f>
        <v>3314701467088</v>
      </c>
      <c r="G32" s="30"/>
      <c r="H32" s="37"/>
      <c r="I32" s="83" t="s">
        <v>34</v>
      </c>
      <c r="J32" s="83"/>
      <c r="K32" s="29">
        <f>'[1]CFE'!K32+'[1]PEMEX'!K32</f>
        <v>873405204959</v>
      </c>
      <c r="L32" s="29">
        <f>'[1]CFE'!L32+'[1]PEMEX'!L32</f>
        <v>781365235456</v>
      </c>
      <c r="M32" s="34"/>
    </row>
    <row r="33" spans="1:13" s="25" customFormat="1" ht="15" customHeight="1">
      <c r="A33" s="26"/>
      <c r="B33" s="37"/>
      <c r="C33" s="83" t="s">
        <v>35</v>
      </c>
      <c r="D33" s="83"/>
      <c r="E33" s="29">
        <f>+'[1]CFE'!E33+'[1]PEMEX'!E33</f>
        <v>541783730633</v>
      </c>
      <c r="F33" s="29">
        <f>+'[1]CFE'!F33+'[1]PEMEX'!F33</f>
        <v>230888932473</v>
      </c>
      <c r="G33" s="30"/>
      <c r="H33" s="37"/>
      <c r="I33" s="83" t="s">
        <v>36</v>
      </c>
      <c r="J33" s="83"/>
      <c r="K33" s="29">
        <f>'[1]CFE'!K33+'[1]PEMEX'!K33</f>
        <v>30520906449</v>
      </c>
      <c r="L33" s="29">
        <f>'[1]CFE'!L33+'[1]PEMEX'!L33</f>
        <v>24992882849</v>
      </c>
      <c r="M33" s="34"/>
    </row>
    <row r="34" spans="1:13" s="25" customFormat="1" ht="15" customHeight="1">
      <c r="A34" s="26"/>
      <c r="B34" s="37"/>
      <c r="C34" s="83" t="s">
        <v>37</v>
      </c>
      <c r="D34" s="83"/>
      <c r="E34" s="29">
        <f>+'[1]CFE'!E34+'[1]PEMEX'!E34</f>
        <v>3244215145</v>
      </c>
      <c r="F34" s="29">
        <f>+'[1]CFE'!F34+'[1]PEMEX'!F34</f>
        <v>1821715356</v>
      </c>
      <c r="G34" s="30"/>
      <c r="H34" s="37"/>
      <c r="I34" s="83" t="s">
        <v>38</v>
      </c>
      <c r="J34" s="83"/>
      <c r="K34" s="29">
        <f>'[1]CFE'!K34+'[1]PEMEX'!K34</f>
        <v>0</v>
      </c>
      <c r="L34" s="29">
        <f>'[1]CFE'!L34+'[1]PEMEX'!L34</f>
        <v>0</v>
      </c>
      <c r="M34" s="34"/>
    </row>
    <row r="35" spans="1:13" s="25" customFormat="1" ht="15" customHeight="1">
      <c r="A35" s="26"/>
      <c r="B35" s="37"/>
      <c r="C35" s="83" t="s">
        <v>39</v>
      </c>
      <c r="D35" s="83"/>
      <c r="E35" s="29">
        <f>+'[1]CFE'!E35+'[1]PEMEX'!E35</f>
        <v>-1989500913881</v>
      </c>
      <c r="F35" s="29">
        <f>+'[1]CFE'!F35+'[1]PEMEX'!F35</f>
        <v>-1722708522414</v>
      </c>
      <c r="G35" s="30"/>
      <c r="H35" s="37"/>
      <c r="I35" s="83" t="s">
        <v>40</v>
      </c>
      <c r="J35" s="83"/>
      <c r="K35" s="29">
        <f>'[1]CFE'!K35+'[1]PEMEX'!K35</f>
        <v>799116541872</v>
      </c>
      <c r="L35" s="29">
        <f>'[1]CFE'!L35+'[1]PEMEX'!L35</f>
        <v>741497892771</v>
      </c>
      <c r="M35" s="34"/>
    </row>
    <row r="36" spans="1:13" s="25" customFormat="1" ht="15" customHeight="1">
      <c r="A36" s="26"/>
      <c r="B36" s="37"/>
      <c r="C36" s="83" t="s">
        <v>41</v>
      </c>
      <c r="D36" s="83"/>
      <c r="E36" s="29">
        <f>+'[1]CFE'!E36+'[1]PEMEX'!E36</f>
        <v>6694376129</v>
      </c>
      <c r="F36" s="29">
        <f>+'[1]CFE'!F36+'[1]PEMEX'!F36</f>
        <v>6053379284</v>
      </c>
      <c r="G36" s="30"/>
      <c r="H36" s="37"/>
      <c r="I36" s="39"/>
      <c r="J36" s="47"/>
      <c r="K36" s="28"/>
      <c r="L36" s="28"/>
      <c r="M36" s="34"/>
    </row>
    <row r="37" spans="1:13" s="25" customFormat="1" ht="15" customHeight="1">
      <c r="A37" s="26"/>
      <c r="B37" s="37"/>
      <c r="C37" s="83" t="s">
        <v>42</v>
      </c>
      <c r="D37" s="83"/>
      <c r="E37" s="29">
        <f>+'[1]CFE'!E37+'[1]PEMEX'!E37</f>
        <v>0</v>
      </c>
      <c r="F37" s="29">
        <f>+'[1]CFE'!F37+'[1]PEMEX'!F37</f>
        <v>0</v>
      </c>
      <c r="G37" s="30"/>
      <c r="H37" s="37"/>
      <c r="I37" s="78" t="s">
        <v>43</v>
      </c>
      <c r="J37" s="78"/>
      <c r="K37" s="33">
        <f>SUM(K30:K35)</f>
        <v>1703042653280</v>
      </c>
      <c r="L37" s="33">
        <f>SUM(L30:L35)</f>
        <v>1547856011076</v>
      </c>
      <c r="M37" s="34"/>
    </row>
    <row r="38" spans="1:13" s="25" customFormat="1" ht="15" customHeight="1">
      <c r="A38" s="26"/>
      <c r="B38" s="37"/>
      <c r="C38" s="83" t="s">
        <v>44</v>
      </c>
      <c r="D38" s="83"/>
      <c r="E38" s="29">
        <f>+'[1]CFE'!E38+'[1]PEMEX'!E38</f>
        <v>106484999953</v>
      </c>
      <c r="F38" s="29">
        <f>+'[1]CFE'!F38+'[1]PEMEX'!F38</f>
        <v>97757849638</v>
      </c>
      <c r="G38" s="30"/>
      <c r="H38" s="37"/>
      <c r="I38" s="31"/>
      <c r="J38" s="45"/>
      <c r="K38" s="42"/>
      <c r="L38" s="42"/>
      <c r="M38" s="34"/>
    </row>
    <row r="39" spans="1:13" s="25" customFormat="1" ht="15" customHeight="1">
      <c r="A39" s="26"/>
      <c r="B39" s="37"/>
      <c r="C39" s="39"/>
      <c r="D39" s="40"/>
      <c r="E39" s="28"/>
      <c r="F39" s="28"/>
      <c r="G39" s="30"/>
      <c r="H39" s="37"/>
      <c r="I39" s="78" t="s">
        <v>45</v>
      </c>
      <c r="J39" s="78"/>
      <c r="K39" s="33">
        <f>K26+K37</f>
        <v>2039285527069</v>
      </c>
      <c r="L39" s="33">
        <f>L26+L37</f>
        <v>1866019552889</v>
      </c>
      <c r="M39" s="34"/>
    </row>
    <row r="40" spans="1:14" s="44" customFormat="1" ht="15" customHeight="1">
      <c r="A40" s="41"/>
      <c r="B40" s="27"/>
      <c r="C40" s="85" t="s">
        <v>46</v>
      </c>
      <c r="D40" s="85"/>
      <c r="E40" s="33">
        <f>SUM(E30:E38)</f>
        <v>2260832899964</v>
      </c>
      <c r="F40" s="33">
        <f>SUM(F30:F38)</f>
        <v>1981737108166</v>
      </c>
      <c r="G40" s="30"/>
      <c r="H40" s="27"/>
      <c r="I40" s="31"/>
      <c r="J40" s="48"/>
      <c r="K40" s="42"/>
      <c r="L40" s="42"/>
      <c r="M40" s="43"/>
      <c r="N40" s="25"/>
    </row>
    <row r="41" spans="1:13" s="25" customFormat="1" ht="15" customHeight="1">
      <c r="A41" s="26"/>
      <c r="B41" s="37"/>
      <c r="C41" s="39"/>
      <c r="D41" s="31"/>
      <c r="E41" s="28"/>
      <c r="F41" s="28"/>
      <c r="G41" s="30"/>
      <c r="H41" s="27"/>
      <c r="I41" s="84" t="s">
        <v>47</v>
      </c>
      <c r="J41" s="84"/>
      <c r="K41" s="28"/>
      <c r="L41" s="28"/>
      <c r="M41" s="34"/>
    </row>
    <row r="42" spans="1:13" s="25" customFormat="1" ht="15" customHeight="1">
      <c r="A42" s="26"/>
      <c r="B42" s="27"/>
      <c r="C42" s="78" t="s">
        <v>48</v>
      </c>
      <c r="D42" s="78"/>
      <c r="E42" s="33">
        <f>E25+E40</f>
        <v>2605712397185</v>
      </c>
      <c r="F42" s="33">
        <f>F25+F40</f>
        <v>2405581232495</v>
      </c>
      <c r="G42" s="30"/>
      <c r="H42" s="27"/>
      <c r="I42" s="31"/>
      <c r="J42" s="48"/>
      <c r="K42" s="28"/>
      <c r="L42" s="28"/>
      <c r="M42" s="34"/>
    </row>
    <row r="43" spans="1:13" s="25" customFormat="1" ht="15" customHeight="1">
      <c r="A43" s="26"/>
      <c r="B43" s="37"/>
      <c r="C43" s="39"/>
      <c r="D43" s="39"/>
      <c r="E43" s="28"/>
      <c r="F43" s="28"/>
      <c r="G43" s="30"/>
      <c r="H43" s="27"/>
      <c r="I43" s="84" t="s">
        <v>49</v>
      </c>
      <c r="J43" s="84"/>
      <c r="K43" s="33">
        <f>SUM(K45:K47)</f>
        <v>608564496107</v>
      </c>
      <c r="L43" s="33">
        <f>SUM(L45:L47)</f>
        <v>619298128140</v>
      </c>
      <c r="M43" s="34"/>
    </row>
    <row r="44" spans="1:13" s="25" customFormat="1" ht="4.5" customHeight="1">
      <c r="A44" s="26"/>
      <c r="B44" s="37"/>
      <c r="C44" s="39"/>
      <c r="D44" s="39"/>
      <c r="E44" s="28"/>
      <c r="F44" s="28"/>
      <c r="G44" s="30"/>
      <c r="H44" s="37"/>
      <c r="I44" s="39"/>
      <c r="J44" s="49"/>
      <c r="K44" s="28"/>
      <c r="L44" s="28"/>
      <c r="M44" s="34"/>
    </row>
    <row r="45" spans="1:13" s="25" customFormat="1" ht="15" customHeight="1">
      <c r="A45" s="26"/>
      <c r="B45" s="37"/>
      <c r="C45" s="39"/>
      <c r="D45" s="39"/>
      <c r="E45" s="28"/>
      <c r="F45" s="28"/>
      <c r="G45" s="30"/>
      <c r="H45" s="27"/>
      <c r="I45" s="83" t="s">
        <v>50</v>
      </c>
      <c r="J45" s="83"/>
      <c r="K45" s="29">
        <f>'[1]CFE'!K45+'[1]PEMEX'!K45</f>
        <v>271449616350</v>
      </c>
      <c r="L45" s="29">
        <f>'[1]CFE'!L45+'[1]PEMEX'!L45</f>
        <v>267583216350</v>
      </c>
      <c r="M45" s="34"/>
    </row>
    <row r="46" spans="1:13" s="25" customFormat="1" ht="15" customHeight="1">
      <c r="A46" s="26"/>
      <c r="B46" s="37"/>
      <c r="C46" s="39"/>
      <c r="D46" s="39"/>
      <c r="E46" s="28"/>
      <c r="F46" s="28"/>
      <c r="G46" s="30"/>
      <c r="H46" s="27"/>
      <c r="I46" s="83" t="s">
        <v>51</v>
      </c>
      <c r="J46" s="83"/>
      <c r="K46" s="29">
        <f>'[1]CFE'!K46+'[1]PEMEX'!K46</f>
        <v>18097291646</v>
      </c>
      <c r="L46" s="29">
        <f>'[1]CFE'!L46+'[1]PEMEX'!L46</f>
        <v>4394304865</v>
      </c>
      <c r="M46" s="34"/>
    </row>
    <row r="47" spans="1:13" s="25" customFormat="1" ht="15" customHeight="1">
      <c r="A47" s="26"/>
      <c r="B47" s="37"/>
      <c r="C47" s="39"/>
      <c r="D47" s="39"/>
      <c r="E47" s="28"/>
      <c r="F47" s="28"/>
      <c r="G47" s="30"/>
      <c r="H47" s="27"/>
      <c r="I47" s="83" t="s">
        <v>52</v>
      </c>
      <c r="J47" s="83"/>
      <c r="K47" s="29">
        <f>'[1]CFE'!K47+'[1]PEMEX'!K47</f>
        <v>319017588111</v>
      </c>
      <c r="L47" s="29">
        <f>'[1]CFE'!L47+'[1]PEMEX'!L47</f>
        <v>347320606925</v>
      </c>
      <c r="M47" s="34"/>
    </row>
    <row r="48" spans="1:13" s="25" customFormat="1" ht="15" customHeight="1">
      <c r="A48" s="26"/>
      <c r="B48" s="37"/>
      <c r="C48" s="39"/>
      <c r="D48" s="39"/>
      <c r="E48" s="28"/>
      <c r="F48" s="28"/>
      <c r="G48" s="30"/>
      <c r="H48" s="37"/>
      <c r="I48" s="39"/>
      <c r="J48" s="49"/>
      <c r="K48" s="28"/>
      <c r="L48" s="28"/>
      <c r="M48" s="34"/>
    </row>
    <row r="49" spans="1:13" s="25" customFormat="1" ht="15" customHeight="1">
      <c r="A49" s="26"/>
      <c r="B49" s="37"/>
      <c r="C49" s="39"/>
      <c r="D49" s="39"/>
      <c r="E49" s="28"/>
      <c r="F49" s="28"/>
      <c r="G49" s="30"/>
      <c r="H49" s="27"/>
      <c r="I49" s="84" t="s">
        <v>53</v>
      </c>
      <c r="J49" s="84"/>
      <c r="K49" s="33">
        <f>SUM(K51:K55)</f>
        <v>-42137625991</v>
      </c>
      <c r="L49" s="33">
        <f>SUM(L51:L55)</f>
        <v>-79736448534</v>
      </c>
      <c r="M49" s="34"/>
    </row>
    <row r="50" spans="1:13" s="25" customFormat="1" ht="4.5" customHeight="1">
      <c r="A50" s="26"/>
      <c r="B50" s="27"/>
      <c r="C50" s="39"/>
      <c r="D50" s="39"/>
      <c r="E50" s="28"/>
      <c r="F50" s="28"/>
      <c r="G50" s="30"/>
      <c r="H50" s="27"/>
      <c r="I50" s="31"/>
      <c r="J50" s="49"/>
      <c r="K50" s="50"/>
      <c r="L50" s="50"/>
      <c r="M50" s="34"/>
    </row>
    <row r="51" spans="1:13" s="25" customFormat="1" ht="15" customHeight="1">
      <c r="A51" s="26"/>
      <c r="B51" s="37"/>
      <c r="C51" s="39"/>
      <c r="D51" s="39"/>
      <c r="E51" s="28"/>
      <c r="F51" s="28"/>
      <c r="G51" s="30"/>
      <c r="H51" s="27"/>
      <c r="I51" s="83" t="s">
        <v>54</v>
      </c>
      <c r="J51" s="83"/>
      <c r="K51" s="29">
        <f>'[1]CFE'!K51+'[1]PEMEX'!K51</f>
        <v>-119345236666</v>
      </c>
      <c r="L51" s="29">
        <f>'[1]CFE'!L51+'[1]PEMEX'!L51</f>
        <v>42708324185</v>
      </c>
      <c r="M51" s="34"/>
    </row>
    <row r="52" spans="1:13" s="25" customFormat="1" ht="15" customHeight="1">
      <c r="A52" s="26"/>
      <c r="B52" s="37"/>
      <c r="C52" s="39"/>
      <c r="D52" s="39"/>
      <c r="E52" s="28"/>
      <c r="F52" s="28"/>
      <c r="G52" s="30"/>
      <c r="H52" s="37"/>
      <c r="I52" s="83" t="s">
        <v>55</v>
      </c>
      <c r="J52" s="83"/>
      <c r="K52" s="29">
        <f>'[1]CFE'!K52+'[1]PEMEX'!K52</f>
        <v>-80984483491</v>
      </c>
      <c r="L52" s="29">
        <f>'[1]CFE'!L52+'[1]PEMEX'!L52</f>
        <v>-139342234302</v>
      </c>
      <c r="M52" s="34"/>
    </row>
    <row r="53" spans="1:13" s="25" customFormat="1" ht="15" customHeight="1">
      <c r="A53" s="26"/>
      <c r="B53" s="37"/>
      <c r="C53" s="39"/>
      <c r="D53" s="39"/>
      <c r="E53" s="28"/>
      <c r="F53" s="28"/>
      <c r="G53" s="30"/>
      <c r="H53" s="27"/>
      <c r="I53" s="83" t="s">
        <v>56</v>
      </c>
      <c r="J53" s="83"/>
      <c r="K53" s="29">
        <f>'[1]CFE'!K53+'[1]PEMEX'!K53</f>
        <v>140595293900</v>
      </c>
      <c r="L53" s="29">
        <f>'[1]CFE'!L53+'[1]PEMEX'!L53</f>
        <v>-1603749937</v>
      </c>
      <c r="M53" s="34"/>
    </row>
    <row r="54" spans="1:13" s="25" customFormat="1" ht="15" customHeight="1">
      <c r="A54" s="26"/>
      <c r="B54" s="37"/>
      <c r="C54" s="39"/>
      <c r="D54" s="39"/>
      <c r="E54" s="28"/>
      <c r="F54" s="28"/>
      <c r="G54" s="30"/>
      <c r="H54" s="27"/>
      <c r="I54" s="83" t="s">
        <v>57</v>
      </c>
      <c r="J54" s="83"/>
      <c r="K54" s="29">
        <f>'[1]CFE'!K54+'[1]PEMEX'!K54</f>
        <v>17596800266</v>
      </c>
      <c r="L54" s="29">
        <f>'[1]CFE'!L54+'[1]PEMEX'!L54</f>
        <v>18501211520</v>
      </c>
      <c r="M54" s="34"/>
    </row>
    <row r="55" spans="1:13" s="25" customFormat="1" ht="15" customHeight="1">
      <c r="A55" s="26"/>
      <c r="B55" s="37"/>
      <c r="C55" s="39"/>
      <c r="D55" s="39"/>
      <c r="E55" s="28"/>
      <c r="F55" s="28"/>
      <c r="G55" s="30"/>
      <c r="H55" s="27"/>
      <c r="I55" s="83" t="s">
        <v>58</v>
      </c>
      <c r="J55" s="83"/>
      <c r="K55" s="29">
        <f>'[1]CFE'!K55+'[1]PEMEX'!K55</f>
        <v>0</v>
      </c>
      <c r="L55" s="29">
        <f>'[1]CFE'!L55+'[1]PEMEX'!L55</f>
        <v>0</v>
      </c>
      <c r="M55" s="34"/>
    </row>
    <row r="56" spans="1:13" s="25" customFormat="1" ht="15" customHeight="1">
      <c r="A56" s="26"/>
      <c r="B56" s="37"/>
      <c r="C56" s="39"/>
      <c r="D56" s="39"/>
      <c r="E56" s="28"/>
      <c r="F56" s="28"/>
      <c r="G56" s="30"/>
      <c r="H56" s="27"/>
      <c r="I56" s="39"/>
      <c r="J56" s="49"/>
      <c r="K56" s="28"/>
      <c r="L56" s="28"/>
      <c r="M56" s="34"/>
    </row>
    <row r="57" spans="1:13" s="25" customFormat="1" ht="15" customHeight="1">
      <c r="A57" s="26"/>
      <c r="B57" s="37"/>
      <c r="C57" s="39"/>
      <c r="D57" s="39"/>
      <c r="E57" s="28"/>
      <c r="F57" s="28"/>
      <c r="G57" s="30"/>
      <c r="H57" s="27"/>
      <c r="I57" s="84" t="s">
        <v>59</v>
      </c>
      <c r="J57" s="84"/>
      <c r="K57" s="33">
        <f>SUM(K59:K60)</f>
        <v>0</v>
      </c>
      <c r="L57" s="33">
        <f>SUM(L59:L60)</f>
        <v>0</v>
      </c>
      <c r="M57" s="34"/>
    </row>
    <row r="58" spans="1:13" s="25" customFormat="1" ht="4.5" customHeight="1">
      <c r="A58" s="26"/>
      <c r="B58" s="37"/>
      <c r="C58" s="39"/>
      <c r="D58" s="39"/>
      <c r="E58" s="28"/>
      <c r="F58" s="28"/>
      <c r="G58" s="30"/>
      <c r="H58" s="27"/>
      <c r="I58" s="30"/>
      <c r="J58" s="30"/>
      <c r="K58" s="51"/>
      <c r="L58" s="51"/>
      <c r="M58" s="34"/>
    </row>
    <row r="59" spans="1:13" s="25" customFormat="1" ht="15" customHeight="1">
      <c r="A59" s="26"/>
      <c r="B59" s="37"/>
      <c r="C59" s="39"/>
      <c r="D59" s="39"/>
      <c r="E59" s="28"/>
      <c r="F59" s="28"/>
      <c r="G59" s="30"/>
      <c r="H59" s="37"/>
      <c r="I59" s="83" t="s">
        <v>60</v>
      </c>
      <c r="J59" s="83"/>
      <c r="K59" s="29">
        <f>'[1]CFE'!K59+'[1]PEMEX'!K59</f>
        <v>0</v>
      </c>
      <c r="L59" s="29">
        <f>'[1]CFE'!L59+'[1]PEMEX'!L59</f>
        <v>0</v>
      </c>
      <c r="M59" s="34"/>
    </row>
    <row r="60" spans="1:13" s="25" customFormat="1" ht="15" customHeight="1">
      <c r="A60" s="26"/>
      <c r="B60" s="27"/>
      <c r="C60" s="39"/>
      <c r="D60" s="39"/>
      <c r="E60" s="28"/>
      <c r="F60" s="28"/>
      <c r="G60" s="30"/>
      <c r="H60" s="27"/>
      <c r="I60" s="83" t="s">
        <v>61</v>
      </c>
      <c r="J60" s="83"/>
      <c r="K60" s="29">
        <f>'[1]CFE'!K60+'[1]PEMEX'!K60</f>
        <v>0</v>
      </c>
      <c r="L60" s="29">
        <f>'[1]CFE'!L60+'[1]PEMEX'!L60</f>
        <v>0</v>
      </c>
      <c r="M60" s="34"/>
    </row>
    <row r="61" spans="1:13" s="25" customFormat="1" ht="4.5" customHeight="1">
      <c r="A61" s="26"/>
      <c r="B61" s="27"/>
      <c r="C61" s="39"/>
      <c r="D61" s="39"/>
      <c r="E61" s="28"/>
      <c r="F61" s="28"/>
      <c r="G61" s="30"/>
      <c r="H61" s="37"/>
      <c r="I61" s="39"/>
      <c r="J61" s="52"/>
      <c r="K61" s="28"/>
      <c r="L61" s="28"/>
      <c r="M61" s="34"/>
    </row>
    <row r="62" spans="1:13" s="25" customFormat="1" ht="15" customHeight="1">
      <c r="A62" s="26"/>
      <c r="B62" s="37"/>
      <c r="C62" s="39"/>
      <c r="D62" s="39"/>
      <c r="E62" s="28"/>
      <c r="F62" s="28"/>
      <c r="G62" s="30"/>
      <c r="H62" s="27"/>
      <c r="I62" s="78" t="s">
        <v>62</v>
      </c>
      <c r="J62" s="78"/>
      <c r="K62" s="33">
        <f>K43+K49+K57</f>
        <v>566426870116</v>
      </c>
      <c r="L62" s="33">
        <f>L43+L49+L57</f>
        <v>539561679606</v>
      </c>
      <c r="M62" s="34"/>
    </row>
    <row r="63" spans="1:13" s="25" customFormat="1" ht="15" customHeight="1">
      <c r="A63" s="26"/>
      <c r="B63" s="37"/>
      <c r="C63" s="39"/>
      <c r="D63" s="39"/>
      <c r="E63" s="28"/>
      <c r="F63" s="28"/>
      <c r="G63" s="30"/>
      <c r="H63" s="37"/>
      <c r="I63" s="39"/>
      <c r="J63" s="49"/>
      <c r="K63" s="28"/>
      <c r="L63" s="28"/>
      <c r="M63" s="34"/>
    </row>
    <row r="64" spans="1:13" s="25" customFormat="1" ht="15" customHeight="1">
      <c r="A64" s="26"/>
      <c r="B64" s="37"/>
      <c r="C64" s="39"/>
      <c r="D64" s="39"/>
      <c r="E64" s="28"/>
      <c r="F64" s="28"/>
      <c r="G64" s="30"/>
      <c r="H64" s="27"/>
      <c r="I64" s="78" t="s">
        <v>63</v>
      </c>
      <c r="J64" s="78"/>
      <c r="K64" s="33">
        <f>K39+K62</f>
        <v>2605712397185</v>
      </c>
      <c r="L64" s="33">
        <f>L39+L62</f>
        <v>2405581232495</v>
      </c>
      <c r="M64" s="34"/>
    </row>
    <row r="65" spans="1:13" s="57" customFormat="1" ht="4.5" customHeight="1">
      <c r="A65" s="53"/>
      <c r="B65" s="54"/>
      <c r="C65" s="54"/>
      <c r="D65" s="54"/>
      <c r="E65" s="54"/>
      <c r="F65" s="54"/>
      <c r="G65" s="55"/>
      <c r="H65" s="55"/>
      <c r="I65" s="54"/>
      <c r="J65" s="54"/>
      <c r="K65" s="54"/>
      <c r="L65" s="54"/>
      <c r="M65" s="56"/>
    </row>
    <row r="66" spans="1:11" s="57" customFormat="1" ht="15" customHeight="1" hidden="1">
      <c r="A66" s="58"/>
      <c r="B66" s="58" t="s">
        <v>64</v>
      </c>
      <c r="C66" s="58"/>
      <c r="D66" s="58"/>
      <c r="E66" s="58"/>
      <c r="F66" s="58"/>
      <c r="G66" s="59"/>
      <c r="H66" s="59"/>
      <c r="I66" s="58"/>
      <c r="J66" s="58"/>
      <c r="K66" s="58"/>
    </row>
    <row r="67" spans="1:13" s="57" customFormat="1" ht="4.5" customHeight="1" hidden="1">
      <c r="A67" s="54"/>
      <c r="B67" s="60"/>
      <c r="C67" s="61"/>
      <c r="D67" s="62"/>
      <c r="E67" s="62"/>
      <c r="F67" s="54"/>
      <c r="G67" s="63"/>
      <c r="H67" s="64"/>
      <c r="I67" s="62"/>
      <c r="J67" s="62"/>
      <c r="K67" s="54"/>
      <c r="L67" s="54"/>
      <c r="M67" s="54"/>
    </row>
    <row r="68" spans="1:11" s="57" customFormat="1" ht="4.5" customHeight="1" hidden="1">
      <c r="A68" s="58"/>
      <c r="B68" s="65"/>
      <c r="C68" s="66"/>
      <c r="D68" s="67"/>
      <c r="E68" s="67"/>
      <c r="F68" s="58"/>
      <c r="G68" s="68"/>
      <c r="H68" s="69"/>
      <c r="I68" s="67"/>
      <c r="J68" s="67"/>
      <c r="K68" s="58"/>
    </row>
    <row r="69" spans="2:12" s="57" customFormat="1" ht="15" customHeight="1" hidden="1">
      <c r="B69" s="79" t="s">
        <v>65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s="73" customFormat="1" ht="4.5" customHeight="1" hidden="1">
      <c r="A70" s="70"/>
      <c r="B70" s="71"/>
      <c r="C70" s="72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s="73" customFormat="1" ht="15" customHeight="1" hidden="1">
      <c r="A71" s="70"/>
      <c r="B71" s="71"/>
      <c r="C71" s="72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s="73" customFormat="1" ht="15" customHeight="1" hidden="1">
      <c r="A72" s="70"/>
      <c r="B72" s="71"/>
      <c r="C72" s="72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s="73" customFormat="1" ht="15" customHeight="1" hidden="1">
      <c r="A73" s="70"/>
      <c r="B73" s="71"/>
      <c r="C73" s="72"/>
      <c r="D73" s="80"/>
      <c r="E73" s="80"/>
      <c r="F73" s="70"/>
      <c r="G73" s="70"/>
      <c r="H73" s="70"/>
      <c r="I73" s="70"/>
      <c r="J73" s="81"/>
      <c r="K73" s="81"/>
      <c r="L73" s="70"/>
      <c r="M73" s="70"/>
    </row>
    <row r="74" spans="1:13" s="73" customFormat="1" ht="15" customHeight="1" hidden="1">
      <c r="A74" s="70"/>
      <c r="B74" s="71"/>
      <c r="C74" s="72"/>
      <c r="D74" s="82" t="s">
        <v>66</v>
      </c>
      <c r="E74" s="82"/>
      <c r="F74" s="70"/>
      <c r="G74" s="70"/>
      <c r="H74" s="70"/>
      <c r="I74" s="70"/>
      <c r="J74" s="82" t="s">
        <v>67</v>
      </c>
      <c r="K74" s="82"/>
      <c r="L74" s="70"/>
      <c r="M74" s="70"/>
    </row>
    <row r="75" spans="1:13" s="73" customFormat="1" ht="15" customHeight="1" hidden="1">
      <c r="A75" s="70"/>
      <c r="B75" s="71"/>
      <c r="C75" s="72"/>
      <c r="D75" s="77" t="s">
        <v>68</v>
      </c>
      <c r="E75" s="77"/>
      <c r="F75" s="70"/>
      <c r="G75" s="70"/>
      <c r="H75" s="70"/>
      <c r="I75" s="70"/>
      <c r="J75" s="77" t="s">
        <v>69</v>
      </c>
      <c r="K75" s="77"/>
      <c r="L75" s="70"/>
      <c r="M75" s="70"/>
    </row>
    <row r="76" spans="1:13" s="73" customFormat="1" ht="4.5" customHeight="1" hidden="1">
      <c r="A76" s="70"/>
      <c r="B76" s="71"/>
      <c r="C76" s="72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s="73" customFormat="1" ht="15" customHeight="1" hidden="1">
      <c r="A77" s="74"/>
      <c r="B77" s="75"/>
      <c r="C77" s="76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1:13" s="73" customFormat="1" ht="15" customHeight="1">
      <c r="A78" s="74"/>
      <c r="B78" s="75"/>
      <c r="C78" s="76"/>
      <c r="D78" s="74"/>
      <c r="E78" s="74"/>
      <c r="F78" s="74"/>
      <c r="G78" s="74"/>
      <c r="H78" s="74"/>
      <c r="I78" s="74"/>
      <c r="J78" s="74"/>
      <c r="K78" s="74"/>
      <c r="L78" s="74"/>
      <c r="M78" s="74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2014-04-08T19:47:20Z</dcterms:created>
  <dcterms:modified xsi:type="dcterms:W3CDTF">2014-04-09T01:10:43Z</dcterms:modified>
  <cp:category/>
  <cp:version/>
  <cp:contentType/>
  <cp:contentStatus/>
</cp:coreProperties>
</file>