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CSF-COS-CD-SIN.PEMEX" sheetId="1" r:id="rId1"/>
  </sheets>
  <externalReferences>
    <externalReference r:id="rId4"/>
  </externalReferences>
  <definedNames>
    <definedName name="_xlnm.Print_Area" localSheetId="0">'ECSF-COS-CD-SIN.PEMEX'!$A$1:$J$56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<sst xmlns="http://schemas.openxmlformats.org/spreadsheetml/2006/main" count="67" uniqueCount="64">
  <si>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</si>
  <si>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</si>
  <si>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</si>
  <si>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</si>
  <si>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ENTIDADES DE CONTROL PRESUPUESTARIO DIRECTO SIN PEMEX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</si>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</sst>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20" fillId="33" borderId="0" xfId="53" applyFont="1" applyFill="1" applyBorder="1" applyAlignment="1">
      <alignment horizont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NumberFormat="1" applyFont="1" applyFill="1" applyBorder="1" applyAlignment="1" applyProtection="1">
      <alignment horizontal="center"/>
      <protection locked="0"/>
    </xf>
    <xf numFmtId="0" fontId="20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33" borderId="0" xfId="53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22" fillId="33" borderId="0" xfId="53" applyFont="1" applyFill="1" applyBorder="1" applyAlignment="1">
      <alignment horizontal="center" vertical="center"/>
      <protection/>
    </xf>
    <xf numFmtId="0" fontId="22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3" fillId="34" borderId="10" xfId="53" applyFont="1" applyFill="1" applyBorder="1" applyAlignment="1">
      <alignment horizontal="center" vertical="center"/>
      <protection/>
    </xf>
    <xf numFmtId="0" fontId="43" fillId="34" borderId="11" xfId="53" applyFont="1" applyFill="1" applyBorder="1" applyAlignment="1">
      <alignment horizontal="center" vertical="center"/>
      <protection/>
    </xf>
    <xf numFmtId="165" fontId="43" fillId="34" borderId="11" xfId="49" applyNumberFormat="1" applyFont="1" applyFill="1" applyBorder="1" applyAlignment="1">
      <alignment horizontal="center" vertical="center"/>
    </xf>
    <xf numFmtId="0" fontId="43" fillId="34" borderId="11" xfId="53" applyFont="1" applyFill="1" applyBorder="1" applyAlignment="1">
      <alignment horizontal="center" vertical="center"/>
      <protection/>
    </xf>
    <xf numFmtId="0" fontId="43" fillId="34" borderId="12" xfId="53" applyFont="1" applyFill="1" applyBorder="1" applyAlignment="1">
      <alignment horizontal="center" vertical="center"/>
      <protection/>
    </xf>
    <xf numFmtId="0" fontId="20" fillId="33" borderId="13" xfId="53" applyFont="1" applyFill="1" applyBorder="1" applyAlignment="1">
      <alignment vertical="center"/>
      <protection/>
    </xf>
    <xf numFmtId="0" fontId="20" fillId="33" borderId="0" xfId="53" applyFont="1" applyFill="1" applyBorder="1" applyAlignment="1">
      <alignment vertical="center"/>
      <protection/>
    </xf>
    <xf numFmtId="0" fontId="22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20" fillId="33" borderId="13" xfId="53" applyFont="1" applyFill="1" applyBorder="1" applyAlignment="1">
      <alignment vertical="top"/>
      <protection/>
    </xf>
    <xf numFmtId="0" fontId="20" fillId="33" borderId="0" xfId="53" applyFont="1" applyFill="1" applyBorder="1" applyAlignment="1">
      <alignment vertical="top"/>
      <protection/>
    </xf>
    <xf numFmtId="0" fontId="0" fillId="33" borderId="0" xfId="53" applyFont="1" applyFill="1" applyBorder="1" applyAlignment="1">
      <alignment horizontal="center"/>
      <protection/>
    </xf>
    <xf numFmtId="0" fontId="20" fillId="33" borderId="13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3" fontId="20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13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vertical="top"/>
    </xf>
    <xf numFmtId="3" fontId="22" fillId="33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left" vertical="top" wrapText="1"/>
    </xf>
    <xf numFmtId="3" fontId="22" fillId="33" borderId="0" xfId="49" applyNumberFormat="1" applyFont="1" applyFill="1" applyBorder="1" applyAlignment="1" applyProtection="1">
      <alignment horizontal="right" vertical="top" wrapText="1"/>
      <protection/>
    </xf>
    <xf numFmtId="0" fontId="24" fillId="33" borderId="0" xfId="0" applyFont="1" applyFill="1" applyBorder="1" applyAlignment="1">
      <alignment horizontal="left" vertical="top" wrapText="1"/>
    </xf>
    <xf numFmtId="0" fontId="0" fillId="33" borderId="0" xfId="53" applyFont="1" applyFill="1" applyBorder="1" applyAlignment="1" applyProtection="1">
      <alignment horizontal="center"/>
      <protection/>
    </xf>
    <xf numFmtId="0" fontId="41" fillId="33" borderId="13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6" xfId="0" applyFont="1" applyFill="1" applyBorder="1" applyAlignment="1">
      <alignment vertical="top"/>
    </xf>
    <xf numFmtId="0" fontId="22" fillId="33" borderId="16" xfId="0" applyFont="1" applyFill="1" applyBorder="1" applyAlignment="1">
      <alignment horizontal="left" vertical="top" wrapText="1"/>
    </xf>
    <xf numFmtId="3" fontId="22" fillId="33" borderId="16" xfId="49" applyNumberFormat="1" applyFont="1" applyFill="1" applyBorder="1" applyAlignment="1" applyProtection="1">
      <alignment horizontal="right" vertical="top" wrapText="1"/>
      <protection/>
    </xf>
    <xf numFmtId="0" fontId="41" fillId="33" borderId="17" xfId="0" applyFont="1" applyFill="1" applyBorder="1" applyAlignment="1">
      <alignment/>
    </xf>
    <xf numFmtId="0" fontId="22" fillId="33" borderId="16" xfId="0" applyFont="1" applyFill="1" applyBorder="1" applyAlignment="1">
      <alignment vertical="top"/>
    </xf>
    <xf numFmtId="0" fontId="22" fillId="33" borderId="16" xfId="0" applyFont="1" applyFill="1" applyBorder="1" applyAlignment="1">
      <alignment/>
    </xf>
    <xf numFmtId="164" fontId="22" fillId="33" borderId="16" xfId="49" applyFont="1" applyFill="1" applyBorder="1" applyAlignment="1">
      <alignment/>
    </xf>
    <xf numFmtId="0" fontId="22" fillId="33" borderId="16" xfId="0" applyFont="1" applyFill="1" applyBorder="1" applyAlignment="1">
      <alignment vertical="center"/>
    </xf>
    <xf numFmtId="0" fontId="22" fillId="33" borderId="16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/>
    </xf>
    <xf numFmtId="164" fontId="22" fillId="33" borderId="0" xfId="49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top"/>
    </xf>
    <xf numFmtId="166" fontId="41" fillId="33" borderId="0" xfId="0" applyNumberFormat="1" applyFont="1" applyFill="1" applyAlignment="1">
      <alignment horizontal="left"/>
    </xf>
    <xf numFmtId="166" fontId="41" fillId="33" borderId="0" xfId="0" applyNumberFormat="1" applyFont="1" applyFill="1" applyAlignment="1">
      <alignment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1%20Y%204.%20CONSOLIDACION%20ESF-ECSF_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S-CD"/>
      <sheetName val="ECSF-consol.CD"/>
      <sheetName val="ESF-COS-CD-SIN.PEMEX"/>
      <sheetName val="ECSF-COS-CD-SIN.PEMEX"/>
      <sheetName val="ESF-SEGURIDAD SOCIAL"/>
      <sheetName val="IMSS"/>
      <sheetName val="ISSSTE"/>
      <sheetName val="ESF-CD-ENERGIA"/>
      <sheetName val="ECSF-CD-ENERGIA"/>
      <sheetName val="CFE"/>
      <sheetName val="PEMEX"/>
    </sheetNames>
    <sheetDataSet>
      <sheetData sheetId="2">
        <row r="17">
          <cell r="E17">
            <v>54394007124</v>
          </cell>
          <cell r="F17">
            <v>49780228030</v>
          </cell>
          <cell r="K17">
            <v>60887117579</v>
          </cell>
          <cell r="L17">
            <v>77639127716</v>
          </cell>
        </row>
        <row r="18">
          <cell r="E18">
            <v>145589815889</v>
          </cell>
          <cell r="F18">
            <v>137876513734</v>
          </cell>
          <cell r="K18">
            <v>46193452938</v>
          </cell>
          <cell r="L18">
            <v>28433204804</v>
          </cell>
        </row>
        <row r="19">
          <cell r="E19">
            <v>175295522</v>
          </cell>
          <cell r="F19">
            <v>143746227</v>
          </cell>
          <cell r="K19">
            <v>0</v>
          </cell>
          <cell r="L19">
            <v>0</v>
          </cell>
        </row>
        <row r="20">
          <cell r="E20">
            <v>21816963791</v>
          </cell>
          <cell r="F20">
            <v>23203900428</v>
          </cell>
          <cell r="K20">
            <v>0</v>
          </cell>
          <cell r="L20">
            <v>0</v>
          </cell>
        </row>
        <row r="21">
          <cell r="E21">
            <v>9985333036</v>
          </cell>
          <cell r="F21">
            <v>14192544441</v>
          </cell>
          <cell r="K21">
            <v>0</v>
          </cell>
          <cell r="L21">
            <v>0</v>
          </cell>
        </row>
        <row r="22">
          <cell r="E22">
            <v>-3242229032</v>
          </cell>
          <cell r="F22">
            <v>-3578071474</v>
          </cell>
          <cell r="K22">
            <v>18914804745</v>
          </cell>
          <cell r="L22">
            <v>20501834150</v>
          </cell>
        </row>
        <row r="23">
          <cell r="E23">
            <v>17750505710</v>
          </cell>
          <cell r="F23">
            <v>26192272127</v>
          </cell>
          <cell r="K23">
            <v>41635179</v>
          </cell>
          <cell r="L23">
            <v>415975141</v>
          </cell>
        </row>
        <row r="24">
          <cell r="K24">
            <v>23924324433</v>
          </cell>
          <cell r="L24">
            <v>21315897572</v>
          </cell>
        </row>
        <row r="30">
          <cell r="E30">
            <v>183691488277</v>
          </cell>
          <cell r="F30">
            <v>196562864426</v>
          </cell>
          <cell r="K30">
            <v>0</v>
          </cell>
          <cell r="L30">
            <v>0</v>
          </cell>
        </row>
        <row r="31">
          <cell r="E31">
            <v>922725</v>
          </cell>
          <cell r="F31">
            <v>922725</v>
          </cell>
          <cell r="K31">
            <v>0</v>
          </cell>
          <cell r="L31">
            <v>0</v>
          </cell>
        </row>
        <row r="32">
          <cell r="E32">
            <v>1095538063189</v>
          </cell>
          <cell r="F32">
            <v>1095714658247</v>
          </cell>
          <cell r="K32">
            <v>127714313882</v>
          </cell>
          <cell r="L32">
            <v>121637544607</v>
          </cell>
        </row>
        <row r="33">
          <cell r="E33">
            <v>504680531075</v>
          </cell>
          <cell r="F33">
            <v>198567767226</v>
          </cell>
          <cell r="K33">
            <v>20459855032</v>
          </cell>
          <cell r="L33">
            <v>15001554976</v>
          </cell>
        </row>
        <row r="34">
          <cell r="E34">
            <v>1129028202</v>
          </cell>
          <cell r="F34">
            <v>406366248</v>
          </cell>
          <cell r="K34">
            <v>0</v>
          </cell>
          <cell r="L34">
            <v>0</v>
          </cell>
        </row>
        <row r="35">
          <cell r="E35">
            <v>-740798228095</v>
          </cell>
          <cell r="F35">
            <v>-574264110026</v>
          </cell>
          <cell r="K35">
            <v>503693631838</v>
          </cell>
          <cell r="L35">
            <v>509503752684</v>
          </cell>
        </row>
        <row r="36">
          <cell r="E36">
            <v>5552347610</v>
          </cell>
          <cell r="F36">
            <v>2082494327</v>
          </cell>
        </row>
        <row r="37">
          <cell r="E37">
            <v>0</v>
          </cell>
          <cell r="F37">
            <v>0</v>
          </cell>
        </row>
        <row r="38">
          <cell r="E38">
            <v>113334090096</v>
          </cell>
          <cell r="F38">
            <v>108456838626</v>
          </cell>
        </row>
        <row r="45">
          <cell r="K45">
            <v>-7448900000</v>
          </cell>
          <cell r="L45">
            <v>-9732200000</v>
          </cell>
        </row>
        <row r="46">
          <cell r="K46">
            <v>2481055715</v>
          </cell>
          <cell r="L46">
            <v>2261231736</v>
          </cell>
        </row>
        <row r="47">
          <cell r="K47">
            <v>319017588111</v>
          </cell>
          <cell r="L47">
            <v>347320606925</v>
          </cell>
        </row>
        <row r="51">
          <cell r="K51">
            <v>-3092855712</v>
          </cell>
          <cell r="L51">
            <v>11837109245</v>
          </cell>
        </row>
        <row r="52">
          <cell r="K52">
            <v>58064642371</v>
          </cell>
          <cell r="L52">
            <v>29194924217</v>
          </cell>
        </row>
        <row r="53">
          <cell r="K53">
            <v>171454902789</v>
          </cell>
          <cell r="L53">
            <v>32700975538</v>
          </cell>
        </row>
        <row r="54">
          <cell r="K54">
            <v>1461737924</v>
          </cell>
          <cell r="L54">
            <v>1461737924</v>
          </cell>
        </row>
        <row r="55">
          <cell r="K55">
            <v>0</v>
          </cell>
          <cell r="L55">
            <v>7648457</v>
          </cell>
        </row>
        <row r="59">
          <cell r="K59">
            <v>0</v>
          </cell>
          <cell r="L59">
            <v>0</v>
          </cell>
        </row>
        <row r="60">
          <cell r="K60">
            <v>65830628295</v>
          </cell>
          <cell r="L60">
            <v>65838009620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6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 spans="1:10" s="12" customFormat="1" ht="3" customHeight="1">
      <c r="A7" s="9"/>
      <c r="B7" s="10"/>
      <c r="C7" s="10"/>
      <c r="D7" s="10"/>
      <c r="E7" s="10"/>
      <c r="F7" s="10"/>
      <c r="G7" s="10"/>
      <c r="H7" s="10"/>
      <c r="I7" s="11"/>
      <c r="J7" s="5"/>
    </row>
    <row r="8" spans="1:10" ht="15" customHeight="1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</row>
    <row r="9" spans="1:10" ht="4.5" customHeight="1">
      <c r="A9" s="13"/>
      <c r="B9" s="13"/>
      <c r="C9" s="13"/>
      <c r="D9" s="13"/>
      <c r="E9" s="14"/>
      <c r="F9" s="5"/>
      <c r="G9" s="7"/>
      <c r="H9" s="5"/>
      <c r="I9" s="5"/>
      <c r="J9" s="5"/>
    </row>
    <row r="10" spans="1:10" ht="4.5" customHeight="1">
      <c r="A10" s="15"/>
      <c r="B10" s="15"/>
      <c r="C10" s="16"/>
      <c r="D10" s="16"/>
      <c r="E10" s="17"/>
      <c r="F10" s="5"/>
      <c r="G10" s="7"/>
      <c r="H10" s="5"/>
      <c r="I10" s="5"/>
      <c r="J10" s="5"/>
    </row>
    <row r="11" spans="1:10" ht="19.5" customHeight="1">
      <c r="A11" s="18" t="s">
        <v>5</v>
      </c>
      <c r="B11" s="19"/>
      <c r="C11" s="20" t="s">
        <v>6</v>
      </c>
      <c r="D11" s="20" t="s">
        <v>7</v>
      </c>
      <c r="E11" s="21"/>
      <c r="F11" s="19" t="s">
        <v>5</v>
      </c>
      <c r="G11" s="19"/>
      <c r="H11" s="20" t="s">
        <v>6</v>
      </c>
      <c r="I11" s="20" t="s">
        <v>7</v>
      </c>
      <c r="J11" s="22"/>
    </row>
    <row r="12" spans="1:10" ht="4.5" customHeight="1">
      <c r="A12" s="23"/>
      <c r="B12" s="24"/>
      <c r="C12" s="25"/>
      <c r="D12" s="25"/>
      <c r="E12" s="26"/>
      <c r="F12" s="5"/>
      <c r="G12" s="7"/>
      <c r="H12" s="5"/>
      <c r="I12" s="5"/>
      <c r="J12" s="27"/>
    </row>
    <row r="13" spans="1:10" ht="4.5" customHeight="1">
      <c r="A13" s="28"/>
      <c r="B13" s="29"/>
      <c r="C13" s="30"/>
      <c r="D13" s="30"/>
      <c r="E13" s="6"/>
      <c r="F13" s="5"/>
      <c r="G13" s="7"/>
      <c r="H13" s="5"/>
      <c r="I13" s="5"/>
      <c r="J13" s="27"/>
    </row>
    <row r="14" spans="1:10" ht="15">
      <c r="A14" s="31" t="s">
        <v>8</v>
      </c>
      <c r="B14" s="32"/>
      <c r="C14" s="33">
        <f>C16+C26</f>
        <v>193618003735</v>
      </c>
      <c r="D14" s="33">
        <f>SUM(D26+D16)</f>
        <v>327877003542</v>
      </c>
      <c r="E14" s="6"/>
      <c r="F14" s="32" t="s">
        <v>9</v>
      </c>
      <c r="G14" s="32"/>
      <c r="H14" s="33">
        <f>H16+H27</f>
        <v>31903744326</v>
      </c>
      <c r="I14" s="33">
        <f>I16+I27</f>
        <v>24523500350</v>
      </c>
      <c r="J14" s="27"/>
    </row>
    <row r="15" spans="1:10" ht="15">
      <c r="A15" s="34"/>
      <c r="B15" s="35"/>
      <c r="C15" s="36"/>
      <c r="D15" s="36"/>
      <c r="E15" s="6"/>
      <c r="F15" s="37"/>
      <c r="G15" s="37"/>
      <c r="H15" s="36"/>
      <c r="I15" s="36"/>
      <c r="J15" s="27"/>
    </row>
    <row r="16" spans="1:10" ht="15">
      <c r="A16" s="31" t="s">
        <v>10</v>
      </c>
      <c r="B16" s="32"/>
      <c r="C16" s="33">
        <f>SUM(C18:C24)</f>
        <v>14035914459</v>
      </c>
      <c r="D16" s="33">
        <f>SUM(D18:D24)</f>
        <v>12694472986</v>
      </c>
      <c r="E16" s="6"/>
      <c r="F16" s="32" t="s">
        <v>11</v>
      </c>
      <c r="G16" s="32"/>
      <c r="H16" s="33">
        <f>SUM(H18:H25)</f>
        <v>20368674995</v>
      </c>
      <c r="I16" s="33">
        <f>SUM(I18:I25)</f>
        <v>18713379504</v>
      </c>
      <c r="J16" s="27"/>
    </row>
    <row r="17" spans="1:10" ht="6.75" customHeight="1">
      <c r="A17" s="34"/>
      <c r="B17" s="35"/>
      <c r="C17" s="36"/>
      <c r="D17" s="36"/>
      <c r="E17" s="6"/>
      <c r="F17" s="37"/>
      <c r="G17" s="37"/>
      <c r="H17" s="36"/>
      <c r="I17" s="36"/>
      <c r="J17" s="27"/>
    </row>
    <row r="18" spans="1:10" ht="15">
      <c r="A18" s="38" t="s">
        <v>12</v>
      </c>
      <c r="B18" s="39"/>
      <c r="C18" s="40">
        <f>IF('[1]ESF-COS-CD-SIN.PEMEX'!E17&lt;'[1]ESF-COS-CD-SIN.PEMEX'!F17,'[1]ESF-COS-CD-SIN.PEMEX'!F17-'[1]ESF-COS-CD-SIN.PEMEX'!E17,0)</f>
        <v>0</v>
      </c>
      <c r="D18" s="40">
        <f>IF(C18&gt;0,0,'[1]ESF-COS-CD-SIN.PEMEX'!E17-'[1]ESF-COS-CD-SIN.PEMEX'!F17)</f>
        <v>4613779094</v>
      </c>
      <c r="E18" s="6"/>
      <c r="F18" s="39" t="s">
        <v>13</v>
      </c>
      <c r="G18" s="39"/>
      <c r="H18" s="40">
        <f>IF('[1]ESF-COS-CD-SIN.PEMEX'!K17&gt;'[1]ESF-COS-CD-SIN.PEMEX'!L17,'[1]ESF-COS-CD-SIN.PEMEX'!K17-'[1]ESF-COS-CD-SIN.PEMEX'!L17,0)</f>
        <v>0</v>
      </c>
      <c r="I18" s="40">
        <f>IF(H18&gt;0,0,'[1]ESF-COS-CD-SIN.PEMEX'!L17-'[1]ESF-COS-CD-SIN.PEMEX'!K17)</f>
        <v>16752010137</v>
      </c>
      <c r="J18" s="27"/>
    </row>
    <row r="19" spans="1:10" ht="15" customHeight="1">
      <c r="A19" s="38" t="s">
        <v>14</v>
      </c>
      <c r="B19" s="39"/>
      <c r="C19" s="40">
        <f>IF('[1]ESF-COS-CD-SIN.PEMEX'!E18&lt;'[1]ESF-COS-CD-SIN.PEMEX'!F18,'[1]ESF-COS-CD-SIN.PEMEX'!F18-'[1]ESF-COS-CD-SIN.PEMEX'!E18,0)</f>
        <v>0</v>
      </c>
      <c r="D19" s="40">
        <f>IF(C19&gt;0,0,'[1]ESF-COS-CD-SIN.PEMEX'!E18-'[1]ESF-COS-CD-SIN.PEMEX'!F18)</f>
        <v>7713302155</v>
      </c>
      <c r="E19" s="6"/>
      <c r="F19" s="39" t="s">
        <v>15</v>
      </c>
      <c r="G19" s="39"/>
      <c r="H19" s="40">
        <f>IF('[1]ESF-COS-CD-SIN.PEMEX'!K18&gt;'[1]ESF-COS-CD-SIN.PEMEX'!L18,'[1]ESF-COS-CD-SIN.PEMEX'!K18-'[1]ESF-COS-CD-SIN.PEMEX'!L18,0)</f>
        <v>17760248134</v>
      </c>
      <c r="I19" s="40">
        <f>IF(H19&gt;0,0,'[1]ESF-COS-CD-SIN.PEMEX'!L18-'[1]ESF-COS-CD-SIN.PEMEX'!K18)</f>
        <v>0</v>
      </c>
      <c r="J19" s="27"/>
    </row>
    <row r="20" spans="1:10" ht="15" customHeight="1">
      <c r="A20" s="38" t="s">
        <v>16</v>
      </c>
      <c r="B20" s="39"/>
      <c r="C20" s="40">
        <f>IF('[1]ESF-COS-CD-SIN.PEMEX'!E19&lt;'[1]ESF-COS-CD-SIN.PEMEX'!F19,'[1]ESF-COS-CD-SIN.PEMEX'!F19-'[1]ESF-COS-CD-SIN.PEMEX'!E19,0)</f>
        <v>0</v>
      </c>
      <c r="D20" s="40">
        <f>IF(C20&gt;0,0,'[1]ESF-COS-CD-SIN.PEMEX'!E19-'[1]ESF-COS-CD-SIN.PEMEX'!F19)</f>
        <v>31549295</v>
      </c>
      <c r="E20" s="6"/>
      <c r="F20" s="39" t="s">
        <v>17</v>
      </c>
      <c r="G20" s="39"/>
      <c r="H20" s="40">
        <f>IF('[1]ESF-COS-CD-SIN.PEMEX'!K19&gt;'[1]ESF-COS-CD-SIN.PEMEX'!L19,'[1]ESF-COS-CD-SIN.PEMEX'!K19-'[1]ESF-COS-CD-SIN.PEMEX'!L19,0)</f>
        <v>0</v>
      </c>
      <c r="I20" s="40">
        <f>IF(H20&gt;0,0,'[1]ESF-COS-CD-SIN.PEMEX'!L19-'[1]ESF-COS-CD-SIN.PEMEX'!K19)</f>
        <v>0</v>
      </c>
      <c r="J20" s="27"/>
    </row>
    <row r="21" spans="1:10" ht="15">
      <c r="A21" s="38" t="s">
        <v>18</v>
      </c>
      <c r="B21" s="39"/>
      <c r="C21" s="40">
        <f>IF('[1]ESF-COS-CD-SIN.PEMEX'!E20&lt;'[1]ESF-COS-CD-SIN.PEMEX'!F20,'[1]ESF-COS-CD-SIN.PEMEX'!F20-'[1]ESF-COS-CD-SIN.PEMEX'!E20,0)</f>
        <v>1386936637</v>
      </c>
      <c r="D21" s="40">
        <f>IF(C21&gt;0,0,'[1]ESF-COS-CD-SIN.PEMEX'!E20-'[1]ESF-COS-CD-SIN.PEMEX'!F20)</f>
        <v>0</v>
      </c>
      <c r="E21" s="6"/>
      <c r="F21" s="39" t="s">
        <v>19</v>
      </c>
      <c r="G21" s="39"/>
      <c r="H21" s="40">
        <f>IF('[1]ESF-COS-CD-SIN.PEMEX'!K20&gt;'[1]ESF-COS-CD-SIN.PEMEX'!L20,'[1]ESF-COS-CD-SIN.PEMEX'!K20-'[1]ESF-COS-CD-SIN.PEMEX'!L20,0)</f>
        <v>0</v>
      </c>
      <c r="I21" s="40">
        <f>IF(H21&gt;0,0,'[1]ESF-COS-CD-SIN.PEMEX'!L20-'[1]ESF-COS-CD-SIN.PEMEX'!K20)</f>
        <v>0</v>
      </c>
      <c r="J21" s="27"/>
    </row>
    <row r="22" spans="1:10" ht="15">
      <c r="A22" s="38" t="s">
        <v>20</v>
      </c>
      <c r="B22" s="39"/>
      <c r="C22" s="40">
        <f>IF('[1]ESF-COS-CD-SIN.PEMEX'!E21&lt;'[1]ESF-COS-CD-SIN.PEMEX'!F21,'[1]ESF-COS-CD-SIN.PEMEX'!F21-'[1]ESF-COS-CD-SIN.PEMEX'!E21,0)</f>
        <v>4207211405</v>
      </c>
      <c r="D22" s="40">
        <f>IF(C22&gt;0,0,'[1]ESF-COS-CD-SIN.PEMEX'!E21-'[1]ESF-COS-CD-SIN.PEMEX'!F21)</f>
        <v>0</v>
      </c>
      <c r="E22" s="6"/>
      <c r="F22" s="39" t="s">
        <v>21</v>
      </c>
      <c r="G22" s="39"/>
      <c r="H22" s="40">
        <f>IF('[1]ESF-COS-CD-SIN.PEMEX'!K21&gt;'[1]ESF-COS-CD-SIN.PEMEX'!L21,'[1]ESF-COS-CD-SIN.PEMEX'!K21-'[1]ESF-COS-CD-SIN.PEMEX'!L21,0)</f>
        <v>0</v>
      </c>
      <c r="I22" s="40">
        <f>IF(H22&gt;0,0,'[1]ESF-COS-CD-SIN.PEMEX'!L21-'[1]ESF-COS-CD-SIN.PEMEX'!K21)</f>
        <v>0</v>
      </c>
      <c r="J22" s="27"/>
    </row>
    <row r="23" spans="1:10" ht="15" customHeight="1">
      <c r="A23" s="38" t="s">
        <v>22</v>
      </c>
      <c r="B23" s="39"/>
      <c r="C23" s="40">
        <f>IF('[1]ESF-COS-CD-SIN.PEMEX'!E22&lt;'[1]ESF-COS-CD-SIN.PEMEX'!F22,'[1]ESF-COS-CD-SIN.PEMEX'!F22-'[1]ESF-COS-CD-SIN.PEMEX'!E22,0)</f>
        <v>0</v>
      </c>
      <c r="D23" s="40">
        <f>IF(C23&gt;0,0,'[1]ESF-COS-CD-SIN.PEMEX'!E22-'[1]ESF-COS-CD-SIN.PEMEX'!F22)</f>
        <v>335842442</v>
      </c>
      <c r="E23" s="6"/>
      <c r="F23" s="39" t="s">
        <v>23</v>
      </c>
      <c r="G23" s="39"/>
      <c r="H23" s="40">
        <f>IF('[1]ESF-COS-CD-SIN.PEMEX'!K22&gt;'[1]ESF-COS-CD-SIN.PEMEX'!L22,'[1]ESF-COS-CD-SIN.PEMEX'!K22-'[1]ESF-COS-CD-SIN.PEMEX'!L22,0)</f>
        <v>0</v>
      </c>
      <c r="I23" s="40">
        <f>IF(H23&gt;0,0,'[1]ESF-COS-CD-SIN.PEMEX'!L22-'[1]ESF-COS-CD-SIN.PEMEX'!K22)</f>
        <v>1587029405</v>
      </c>
      <c r="J23" s="27"/>
    </row>
    <row r="24" spans="1:10" ht="15">
      <c r="A24" s="38" t="s">
        <v>24</v>
      </c>
      <c r="B24" s="39"/>
      <c r="C24" s="40">
        <f>IF('[1]ESF-COS-CD-SIN.PEMEX'!E23&lt;'[1]ESF-COS-CD-SIN.PEMEX'!F23,'[1]ESF-COS-CD-SIN.PEMEX'!F23-'[1]ESF-COS-CD-SIN.PEMEX'!E23,0)</f>
        <v>8441766417</v>
      </c>
      <c r="D24" s="40">
        <f>IF(C24&gt;0,0,'[1]ESF-COS-CD-SIN.PEMEX'!E23-'[1]ESF-COS-CD-SIN.PEMEX'!F23)</f>
        <v>0</v>
      </c>
      <c r="E24" s="6"/>
      <c r="F24" s="39" t="s">
        <v>25</v>
      </c>
      <c r="G24" s="39"/>
      <c r="H24" s="40">
        <f>IF('[1]ESF-COS-CD-SIN.PEMEX'!K23&gt;'[1]ESF-COS-CD-SIN.PEMEX'!L23,'[1]ESF-COS-CD-SIN.PEMEX'!K23-'[1]ESF-COS-CD-SIN.PEMEX'!L23,0)</f>
        <v>0</v>
      </c>
      <c r="I24" s="40">
        <f>IF(H24&gt;0,0,'[1]ESF-COS-CD-SIN.PEMEX'!L23-'[1]ESF-COS-CD-SIN.PEMEX'!K23)</f>
        <v>374339962</v>
      </c>
      <c r="J24" s="27"/>
    </row>
    <row r="25" spans="1:10" ht="15">
      <c r="A25" s="34"/>
      <c r="B25" s="35"/>
      <c r="C25" s="36"/>
      <c r="D25" s="36"/>
      <c r="E25" s="6"/>
      <c r="F25" s="39" t="s">
        <v>26</v>
      </c>
      <c r="G25" s="39"/>
      <c r="H25" s="40">
        <f>IF('[1]ESF-COS-CD-SIN.PEMEX'!K24&gt;'[1]ESF-COS-CD-SIN.PEMEX'!L24,'[1]ESF-COS-CD-SIN.PEMEX'!K24-'[1]ESF-COS-CD-SIN.PEMEX'!L24,0)</f>
        <v>2608426861</v>
      </c>
      <c r="I25" s="40">
        <f>IF(H25&gt;0,0,'[1]ESF-COS-CD-SIN.PEMEX'!L24-'[1]ESF-COS-CD-SIN.PEMEX'!K24)</f>
        <v>0</v>
      </c>
      <c r="J25" s="27"/>
    </row>
    <row r="26" spans="1:10" ht="15">
      <c r="A26" s="31" t="s">
        <v>27</v>
      </c>
      <c r="B26" s="32"/>
      <c r="C26" s="33">
        <f>SUM(C28:C36)</f>
        <v>179582089276</v>
      </c>
      <c r="D26" s="33">
        <f>SUM(D28:D36)</f>
        <v>315182530556</v>
      </c>
      <c r="E26" s="6"/>
      <c r="F26" s="37"/>
      <c r="G26" s="37"/>
      <c r="H26" s="36"/>
      <c r="I26" s="36"/>
      <c r="J26" s="27"/>
    </row>
    <row r="27" spans="1:10" ht="15">
      <c r="A27" s="34"/>
      <c r="B27" s="35"/>
      <c r="C27" s="36"/>
      <c r="D27" s="36"/>
      <c r="E27" s="6"/>
      <c r="F27" s="41" t="s">
        <v>28</v>
      </c>
      <c r="G27" s="41"/>
      <c r="H27" s="33">
        <f>SUM(H29:H34)</f>
        <v>11535069331</v>
      </c>
      <c r="I27" s="33">
        <f>SUM(I29:I34)</f>
        <v>5810120846</v>
      </c>
      <c r="J27" s="27"/>
    </row>
    <row r="28" spans="1:10" ht="15">
      <c r="A28" s="38" t="s">
        <v>29</v>
      </c>
      <c r="B28" s="39"/>
      <c r="C28" s="40">
        <f>IF('[1]ESF-COS-CD-SIN.PEMEX'!E30&lt;'[1]ESF-COS-CD-SIN.PEMEX'!F30,'[1]ESF-COS-CD-SIN.PEMEX'!F30-'[1]ESF-COS-CD-SIN.PEMEX'!E30,0)</f>
        <v>12871376149</v>
      </c>
      <c r="D28" s="40">
        <f>IF(C28&gt;0,0,'[1]ESF-COS-CD-SIN.PEMEX'!E30-'[1]ESF-COS-CD-SIN.PEMEX'!F30)</f>
        <v>0</v>
      </c>
      <c r="E28" s="6"/>
      <c r="F28" s="37"/>
      <c r="G28" s="37"/>
      <c r="H28" s="36"/>
      <c r="I28" s="36"/>
      <c r="J28" s="27"/>
    </row>
    <row r="29" spans="1:10" ht="15" customHeight="1">
      <c r="A29" s="38" t="s">
        <v>30</v>
      </c>
      <c r="B29" s="39"/>
      <c r="C29" s="40">
        <f>IF('[1]ESF-COS-CD-SIN.PEMEX'!E31&lt;'[1]ESF-COS-CD-SIN.PEMEX'!F31,'[1]ESF-COS-CD-SIN.PEMEX'!F31-'[1]ESF-COS-CD-SIN.PEMEX'!E31,0)</f>
        <v>0</v>
      </c>
      <c r="D29" s="40">
        <f>IF(C29&gt;0,0,'[1]ESF-COS-CD-SIN.PEMEX'!E31-'[1]ESF-COS-CD-SIN.PEMEX'!F31)</f>
        <v>0</v>
      </c>
      <c r="E29" s="6"/>
      <c r="F29" s="39" t="s">
        <v>31</v>
      </c>
      <c r="G29" s="39"/>
      <c r="H29" s="40">
        <f>IF('[1]ESF-COS-CD-SIN.PEMEX'!K30&gt;'[1]ESF-COS-CD-SIN.PEMEX'!L30,'[1]ESF-COS-CD-SIN.PEMEX'!K30-'[1]ESF-COS-CD-SIN.PEMEX'!L30,0)</f>
        <v>0</v>
      </c>
      <c r="I29" s="40">
        <f>IF(H29&gt;0,0,'[1]ESF-COS-CD-SIN.PEMEX'!L30-'[1]ESF-COS-CD-SIN.PEMEX'!K30)</f>
        <v>0</v>
      </c>
      <c r="J29" s="27"/>
    </row>
    <row r="30" spans="1:10" ht="15" customHeight="1">
      <c r="A30" s="38" t="s">
        <v>32</v>
      </c>
      <c r="B30" s="39"/>
      <c r="C30" s="40">
        <f>IF('[1]ESF-COS-CD-SIN.PEMEX'!E32&lt;'[1]ESF-COS-CD-SIN.PEMEX'!F32,'[1]ESF-COS-CD-SIN.PEMEX'!F32-'[1]ESF-COS-CD-SIN.PEMEX'!E32,0)</f>
        <v>176595058</v>
      </c>
      <c r="D30" s="40">
        <f>IF(C30&gt;0,0,'[1]ESF-COS-CD-SIN.PEMEX'!E32-'[1]ESF-COS-CD-SIN.PEMEX'!F32)</f>
        <v>0</v>
      </c>
      <c r="E30" s="6"/>
      <c r="F30" s="39" t="s">
        <v>33</v>
      </c>
      <c r="G30" s="39"/>
      <c r="H30" s="40">
        <f>IF('[1]ESF-COS-CD-SIN.PEMEX'!K31&gt;'[1]ESF-COS-CD-SIN.PEMEX'!L31,'[1]ESF-COS-CD-SIN.PEMEX'!K31-'[1]ESF-COS-CD-SIN.PEMEX'!L31,0)</f>
        <v>0</v>
      </c>
      <c r="I30" s="40">
        <f>IF(H30&gt;0,0,'[1]ESF-COS-CD-SIN.PEMEX'!L31-'[1]ESF-COS-CD-SIN.PEMEX'!K31)</f>
        <v>0</v>
      </c>
      <c r="J30" s="27"/>
    </row>
    <row r="31" spans="1:10" ht="15">
      <c r="A31" s="38" t="s">
        <v>34</v>
      </c>
      <c r="B31" s="39"/>
      <c r="C31" s="40">
        <f>IF('[1]ESF-COS-CD-SIN.PEMEX'!E33&lt;'[1]ESF-COS-CD-SIN.PEMEX'!F33,'[1]ESF-COS-CD-SIN.PEMEX'!F33-'[1]ESF-COS-CD-SIN.PEMEX'!E33,0)</f>
        <v>0</v>
      </c>
      <c r="D31" s="40">
        <f>IF(C31&gt;0,0,'[1]ESF-COS-CD-SIN.PEMEX'!E33-'[1]ESF-COS-CD-SIN.PEMEX'!F33)</f>
        <v>306112763849</v>
      </c>
      <c r="E31" s="6"/>
      <c r="F31" s="39" t="s">
        <v>35</v>
      </c>
      <c r="G31" s="39"/>
      <c r="H31" s="40">
        <f>IF('[1]ESF-COS-CD-SIN.PEMEX'!K32&gt;'[1]ESF-COS-CD-SIN.PEMEX'!L32,'[1]ESF-COS-CD-SIN.PEMEX'!K32-'[1]ESF-COS-CD-SIN.PEMEX'!L32,0)</f>
        <v>6076769275</v>
      </c>
      <c r="I31" s="40">
        <f>IF(H31&gt;0,0,'[1]ESF-COS-CD-SIN.PEMEX'!L32-'[1]ESF-COS-CD-SIN.PEMEX'!K32)</f>
        <v>0</v>
      </c>
      <c r="J31" s="27"/>
    </row>
    <row r="32" spans="1:10" ht="15">
      <c r="A32" s="38" t="s">
        <v>36</v>
      </c>
      <c r="B32" s="39"/>
      <c r="C32" s="40">
        <f>IF('[1]ESF-COS-CD-SIN.PEMEX'!E34&lt;'[1]ESF-COS-CD-SIN.PEMEX'!F34,'[1]ESF-COS-CD-SIN.PEMEX'!F34-'[1]ESF-COS-CD-SIN.PEMEX'!E34,0)</f>
        <v>0</v>
      </c>
      <c r="D32" s="40">
        <f>IF(C32&gt;0,0,'[1]ESF-COS-CD-SIN.PEMEX'!E34-'[1]ESF-COS-CD-SIN.PEMEX'!F34)</f>
        <v>722661954</v>
      </c>
      <c r="E32" s="6"/>
      <c r="F32" s="39" t="s">
        <v>37</v>
      </c>
      <c r="G32" s="39"/>
      <c r="H32" s="40">
        <f>IF('[1]ESF-COS-CD-SIN.PEMEX'!K33&gt;'[1]ESF-COS-CD-SIN.PEMEX'!L33,'[1]ESF-COS-CD-SIN.PEMEX'!K33-'[1]ESF-COS-CD-SIN.PEMEX'!L33,0)</f>
        <v>5458300056</v>
      </c>
      <c r="I32" s="40">
        <f>IF(H32&gt;0,0,'[1]ESF-COS-CD-SIN.PEMEX'!L33-'[1]ESF-COS-CD-SIN.PEMEX'!K33)</f>
        <v>0</v>
      </c>
      <c r="J32" s="27"/>
    </row>
    <row r="33" spans="1:10" ht="15" customHeight="1">
      <c r="A33" s="38" t="s">
        <v>38</v>
      </c>
      <c r="B33" s="39"/>
      <c r="C33" s="40">
        <f>IF('[1]ESF-COS-CD-SIN.PEMEX'!E35&lt;'[1]ESF-COS-CD-SIN.PEMEX'!F35,'[1]ESF-COS-CD-SIN.PEMEX'!F35-'[1]ESF-COS-CD-SIN.PEMEX'!E35,0)</f>
        <v>166534118069</v>
      </c>
      <c r="D33" s="40">
        <f>IF(C33&gt;0,0,'[1]ESF-COS-CD-SIN.PEMEX'!E35-'[1]ESF-COS-CD-SIN.PEMEX'!F35)</f>
        <v>0</v>
      </c>
      <c r="E33" s="6"/>
      <c r="F33" s="39" t="s">
        <v>39</v>
      </c>
      <c r="G33" s="39"/>
      <c r="H33" s="40">
        <f>IF('[1]ESF-COS-CD-SIN.PEMEX'!K34&gt;'[1]ESF-COS-CD-SIN.PEMEX'!L34,'[1]ESF-COS-CD-SIN.PEMEX'!K34-'[1]ESF-COS-CD-SIN.PEMEX'!L34,0)</f>
        <v>0</v>
      </c>
      <c r="I33" s="40">
        <f>IF(H33&gt;0,0,'[1]ESF-COS-CD-SIN.PEMEX'!L34-'[1]ESF-COS-CD-SIN.PEMEX'!K34)</f>
        <v>0</v>
      </c>
      <c r="J33" s="27"/>
    </row>
    <row r="34" spans="1:10" ht="15">
      <c r="A34" s="38" t="s">
        <v>40</v>
      </c>
      <c r="B34" s="39"/>
      <c r="C34" s="40">
        <f>IF('[1]ESF-COS-CD-SIN.PEMEX'!E36&lt;'[1]ESF-COS-CD-SIN.PEMEX'!F36,'[1]ESF-COS-CD-SIN.PEMEX'!F36-'[1]ESF-COS-CD-SIN.PEMEX'!E36,0)</f>
        <v>0</v>
      </c>
      <c r="D34" s="40">
        <f>IF(C34&gt;0,0,'[1]ESF-COS-CD-SIN.PEMEX'!E36-'[1]ESF-COS-CD-SIN.PEMEX'!F36)</f>
        <v>3469853283</v>
      </c>
      <c r="E34" s="6"/>
      <c r="F34" s="39" t="s">
        <v>41</v>
      </c>
      <c r="G34" s="39"/>
      <c r="H34" s="40">
        <f>IF('[1]ESF-COS-CD-SIN.PEMEX'!K35&gt;'[1]ESF-COS-CD-SIN.PEMEX'!L35,'[1]ESF-COS-CD-SIN.PEMEX'!K35-'[1]ESF-COS-CD-SIN.PEMEX'!L35,0)</f>
        <v>0</v>
      </c>
      <c r="I34" s="40">
        <f>IF(H34&gt;0,0,'[1]ESF-COS-CD-SIN.PEMEX'!L35-'[1]ESF-COS-CD-SIN.PEMEX'!K35)</f>
        <v>5810120846</v>
      </c>
      <c r="J34" s="27"/>
    </row>
    <row r="35" spans="1:10" ht="15" customHeight="1">
      <c r="A35" s="38" t="s">
        <v>42</v>
      </c>
      <c r="B35" s="39"/>
      <c r="C35" s="40">
        <f>IF('[1]ESF-COS-CD-SIN.PEMEX'!E37&lt;'[1]ESF-COS-CD-SIN.PEMEX'!F37,'[1]ESF-COS-CD-SIN.PEMEX'!F37-'[1]ESF-COS-CD-SIN.PEMEX'!E37,0)</f>
        <v>0</v>
      </c>
      <c r="D35" s="40">
        <f>IF(C35&gt;0,0,'[1]ESF-COS-CD-SIN.PEMEX'!E37-'[1]ESF-COS-CD-SIN.PEMEX'!F37)</f>
        <v>0</v>
      </c>
      <c r="E35" s="6"/>
      <c r="F35" s="37"/>
      <c r="G35" s="37"/>
      <c r="H35" s="42"/>
      <c r="I35" s="42"/>
      <c r="J35" s="27"/>
    </row>
    <row r="36" spans="1:10" ht="15">
      <c r="A36" s="38" t="s">
        <v>43</v>
      </c>
      <c r="B36" s="39"/>
      <c r="C36" s="40">
        <f>IF('[1]ESF-COS-CD-SIN.PEMEX'!E38&lt;'[1]ESF-COS-CD-SIN.PEMEX'!F38,'[1]ESF-COS-CD-SIN.PEMEX'!F38-'[1]ESF-COS-CD-SIN.PEMEX'!E38,0)</f>
        <v>0</v>
      </c>
      <c r="D36" s="40">
        <f>IF(C36&gt;0,0,'[1]ESF-COS-CD-SIN.PEMEX'!E38-'[1]ESF-COS-CD-SIN.PEMEX'!F38)</f>
        <v>4877251470</v>
      </c>
      <c r="E36" s="6"/>
      <c r="F36" s="32" t="s">
        <v>44</v>
      </c>
      <c r="G36" s="32"/>
      <c r="H36" s="33">
        <f>H38+H44+H52</f>
        <v>170126769384</v>
      </c>
      <c r="I36" s="33">
        <f>I38+I44+I52</f>
        <v>43248013553</v>
      </c>
      <c r="J36" s="27"/>
    </row>
    <row r="37" spans="1:10" ht="15">
      <c r="A37" s="34"/>
      <c r="B37" s="35"/>
      <c r="C37" s="42"/>
      <c r="D37" s="42"/>
      <c r="E37" s="6"/>
      <c r="F37" s="37"/>
      <c r="G37" s="37"/>
      <c r="H37" s="36"/>
      <c r="I37" s="36"/>
      <c r="J37" s="27"/>
    </row>
    <row r="38" spans="1:10" ht="15" customHeight="1">
      <c r="A38" s="43"/>
      <c r="B38" s="5"/>
      <c r="C38" s="5"/>
      <c r="D38" s="5"/>
      <c r="E38" s="6"/>
      <c r="F38" s="32" t="s">
        <v>45</v>
      </c>
      <c r="G38" s="32"/>
      <c r="H38" s="33">
        <f>SUM(H40:H42)</f>
        <v>2503123979</v>
      </c>
      <c r="I38" s="33">
        <f>SUM(I40:I42)</f>
        <v>28303018814</v>
      </c>
      <c r="J38" s="27"/>
    </row>
    <row r="39" spans="1:10" ht="6.75" customHeight="1">
      <c r="A39" s="43"/>
      <c r="B39" s="5"/>
      <c r="C39" s="5"/>
      <c r="D39" s="5"/>
      <c r="E39" s="6"/>
      <c r="F39" s="37"/>
      <c r="G39" s="37"/>
      <c r="H39" s="36"/>
      <c r="I39" s="36"/>
      <c r="J39" s="27"/>
    </row>
    <row r="40" spans="1:10" ht="15">
      <c r="A40" s="43"/>
      <c r="B40" s="5"/>
      <c r="C40" s="5"/>
      <c r="D40" s="5"/>
      <c r="E40" s="6"/>
      <c r="F40" s="39" t="s">
        <v>46</v>
      </c>
      <c r="G40" s="39"/>
      <c r="H40" s="40">
        <f>IF('[1]ESF-COS-CD-SIN.PEMEX'!K45&gt;'[1]ESF-COS-CD-SIN.PEMEX'!L45,'[1]ESF-COS-CD-SIN.PEMEX'!K45-'[1]ESF-COS-CD-SIN.PEMEX'!L45,0)</f>
        <v>2283300000</v>
      </c>
      <c r="I40" s="40">
        <f>IF(H40&gt;0,0,'[1]ESF-COS-CD-SIN.PEMEX'!L45-'[1]ESF-COS-CD-SIN.PEMEX'!K45)</f>
        <v>0</v>
      </c>
      <c r="J40" s="27"/>
    </row>
    <row r="41" spans="1:10" ht="15">
      <c r="A41" s="43"/>
      <c r="B41" s="5"/>
      <c r="C41" s="5"/>
      <c r="D41" s="5"/>
      <c r="E41" s="6"/>
      <c r="F41" s="39" t="s">
        <v>47</v>
      </c>
      <c r="G41" s="39"/>
      <c r="H41" s="40">
        <f>IF('[1]ESF-COS-CD-SIN.PEMEX'!K46&gt;'[1]ESF-COS-CD-SIN.PEMEX'!L46,'[1]ESF-COS-CD-SIN.PEMEX'!K46-'[1]ESF-COS-CD-SIN.PEMEX'!L46,0)</f>
        <v>219823979</v>
      </c>
      <c r="I41" s="40">
        <f>IF(H41&gt;0,0,'[1]ESF-COS-CD-SIN.PEMEX'!L46-'[1]ESF-COS-CD-SIN.PEMEX'!K46)</f>
        <v>0</v>
      </c>
      <c r="J41" s="27"/>
    </row>
    <row r="42" spans="1:10" ht="15" customHeight="1">
      <c r="A42" s="43"/>
      <c r="B42" s="5"/>
      <c r="C42" s="5"/>
      <c r="D42" s="5"/>
      <c r="E42" s="6"/>
      <c r="F42" s="39" t="s">
        <v>48</v>
      </c>
      <c r="G42" s="39"/>
      <c r="H42" s="40">
        <f>IF('[1]ESF-COS-CD-SIN.PEMEX'!K47&gt;'[1]ESF-COS-CD-SIN.PEMEX'!L47,'[1]ESF-COS-CD-SIN.PEMEX'!K47-'[1]ESF-COS-CD-SIN.PEMEX'!L47,0)</f>
        <v>0</v>
      </c>
      <c r="I42" s="40">
        <f>IF(H42&gt;0,0,'[1]ESF-COS-CD-SIN.PEMEX'!L47-'[1]ESF-COS-CD-SIN.PEMEX'!K47)</f>
        <v>28303018814</v>
      </c>
      <c r="J42" s="27"/>
    </row>
    <row r="43" spans="1:10" ht="15">
      <c r="A43" s="43"/>
      <c r="B43" s="5"/>
      <c r="C43" s="5"/>
      <c r="D43" s="5"/>
      <c r="E43" s="6"/>
      <c r="F43" s="37"/>
      <c r="G43" s="37"/>
      <c r="H43" s="36"/>
      <c r="I43" s="36"/>
      <c r="J43" s="27"/>
    </row>
    <row r="44" spans="1:10" ht="15" customHeight="1">
      <c r="A44" s="43"/>
      <c r="B44" s="5"/>
      <c r="C44" s="5"/>
      <c r="D44" s="5"/>
      <c r="E44" s="6"/>
      <c r="F44" s="32" t="s">
        <v>49</v>
      </c>
      <c r="G44" s="32"/>
      <c r="H44" s="33">
        <f>SUM(H46:H50)</f>
        <v>167623645405</v>
      </c>
      <c r="I44" s="33">
        <f>SUM(I46:I50)</f>
        <v>14937613414</v>
      </c>
      <c r="J44" s="27"/>
    </row>
    <row r="45" spans="1:10" ht="6" customHeight="1">
      <c r="A45" s="43"/>
      <c r="B45" s="5"/>
      <c r="C45" s="5"/>
      <c r="D45" s="5"/>
      <c r="E45" s="6"/>
      <c r="F45" s="37"/>
      <c r="G45" s="37"/>
      <c r="H45" s="36"/>
      <c r="I45" s="36"/>
      <c r="J45" s="27"/>
    </row>
    <row r="46" spans="1:10" ht="16.5" customHeight="1">
      <c r="A46" s="43"/>
      <c r="B46" s="5"/>
      <c r="C46" s="5"/>
      <c r="D46" s="5"/>
      <c r="E46" s="6"/>
      <c r="F46" s="39" t="s">
        <v>50</v>
      </c>
      <c r="G46" s="39"/>
      <c r="H46" s="40">
        <f>IF('[1]ESF-COS-CD-SIN.PEMEX'!K51&gt;'[1]ESF-COS-CD-SIN.PEMEX'!L51,'[1]ESF-COS-CD-SIN.PEMEX'!K51-'[1]ESF-COS-CD-SIN.PEMEX'!L51,0)</f>
        <v>0</v>
      </c>
      <c r="I46" s="40">
        <f>IF(H46&gt;0,0,'[1]ESF-COS-CD-SIN.PEMEX'!L51-'[1]ESF-COS-CD-SIN.PEMEX'!K51)</f>
        <v>14929964957</v>
      </c>
      <c r="J46" s="27"/>
    </row>
    <row r="47" spans="1:10" ht="15">
      <c r="A47" s="43"/>
      <c r="B47" s="5"/>
      <c r="C47" s="5"/>
      <c r="D47" s="5"/>
      <c r="E47" s="6"/>
      <c r="F47" s="39" t="s">
        <v>51</v>
      </c>
      <c r="G47" s="39"/>
      <c r="H47" s="40">
        <f>IF('[1]ESF-COS-CD-SIN.PEMEX'!K52&gt;'[1]ESF-COS-CD-SIN.PEMEX'!L52,'[1]ESF-COS-CD-SIN.PEMEX'!K52-'[1]ESF-COS-CD-SIN.PEMEX'!L52,0)</f>
        <v>28869718154</v>
      </c>
      <c r="I47" s="40">
        <f>IF(H47&gt;0,0,'[1]ESF-COS-CD-SIN.PEMEX'!L52-'[1]ESF-COS-CD-SIN.PEMEX'!K52)</f>
        <v>0</v>
      </c>
      <c r="J47" s="27"/>
    </row>
    <row r="48" spans="1:10" ht="15">
      <c r="A48" s="43"/>
      <c r="B48" s="5"/>
      <c r="C48" s="5"/>
      <c r="D48" s="5"/>
      <c r="E48" s="6"/>
      <c r="F48" s="39" t="s">
        <v>52</v>
      </c>
      <c r="G48" s="39"/>
      <c r="H48" s="40">
        <f>IF('[1]ESF-COS-CD-SIN.PEMEX'!K53&gt;'[1]ESF-COS-CD-SIN.PEMEX'!L53,'[1]ESF-COS-CD-SIN.PEMEX'!K53-'[1]ESF-COS-CD-SIN.PEMEX'!L53,0)</f>
        <v>138753927251</v>
      </c>
      <c r="I48" s="40">
        <f>IF(H48&gt;0,0,'[1]ESF-COS-CD-SIN.PEMEX'!L53-'[1]ESF-COS-CD-SIN.PEMEX'!K53)</f>
        <v>0</v>
      </c>
      <c r="J48" s="27"/>
    </row>
    <row r="49" spans="1:10" ht="15">
      <c r="A49" s="43"/>
      <c r="B49" s="5"/>
      <c r="C49" s="5"/>
      <c r="D49" s="5"/>
      <c r="E49" s="6"/>
      <c r="F49" s="39" t="s">
        <v>53</v>
      </c>
      <c r="G49" s="39"/>
      <c r="H49" s="40">
        <f>IF('[1]ESF-COS-CD-SIN.PEMEX'!K54&gt;'[1]ESF-COS-CD-SIN.PEMEX'!L54,'[1]ESF-COS-CD-SIN.PEMEX'!K54-'[1]ESF-COS-CD-SIN.PEMEX'!L54,0)</f>
        <v>0</v>
      </c>
      <c r="I49" s="40">
        <f>IF(H49&gt;0,0,'[1]ESF-COS-CD-SIN.PEMEX'!L54-'[1]ESF-COS-CD-SIN.PEMEX'!K54)</f>
        <v>0</v>
      </c>
      <c r="J49" s="27"/>
    </row>
    <row r="50" spans="1:10" ht="15" customHeight="1">
      <c r="A50" s="43"/>
      <c r="B50" s="5"/>
      <c r="C50" s="5"/>
      <c r="D50" s="5"/>
      <c r="E50" s="6"/>
      <c r="F50" s="39" t="s">
        <v>54</v>
      </c>
      <c r="G50" s="39"/>
      <c r="H50" s="40">
        <f>IF('[1]ESF-COS-CD-SIN.PEMEX'!K55&gt;'[1]ESF-COS-CD-SIN.PEMEX'!L55,'[1]ESF-COS-CD-SIN.PEMEX'!K55-'[1]ESF-COS-CD-SIN.PEMEX'!L55,0)</f>
        <v>0</v>
      </c>
      <c r="I50" s="40">
        <f>IF(H50&gt;0,0,'[1]ESF-COS-CD-SIN.PEMEX'!L55-'[1]ESF-COS-CD-SIN.PEMEX'!K55)</f>
        <v>7648457</v>
      </c>
      <c r="J50" s="27"/>
    </row>
    <row r="51" spans="1:10" ht="15">
      <c r="A51" s="43"/>
      <c r="B51" s="5"/>
      <c r="C51" s="5"/>
      <c r="D51" s="5"/>
      <c r="E51" s="6"/>
      <c r="F51" s="37"/>
      <c r="G51" s="37"/>
      <c r="H51" s="36"/>
      <c r="I51" s="36"/>
      <c r="J51" s="27"/>
    </row>
    <row r="52" spans="1:10" ht="15" customHeight="1">
      <c r="A52" s="43"/>
      <c r="B52" s="5"/>
      <c r="C52" s="5"/>
      <c r="D52" s="5"/>
      <c r="E52" s="6"/>
      <c r="F52" s="32" t="s">
        <v>55</v>
      </c>
      <c r="G52" s="32"/>
      <c r="H52" s="33">
        <f>SUM(H54:H55)</f>
        <v>0</v>
      </c>
      <c r="I52" s="33">
        <f>SUM(I54:I55)</f>
        <v>7381325</v>
      </c>
      <c r="J52" s="27"/>
    </row>
    <row r="53" spans="1:10" ht="5.25" customHeight="1">
      <c r="A53" s="43"/>
      <c r="B53" s="5"/>
      <c r="C53" s="5"/>
      <c r="D53" s="5"/>
      <c r="E53" s="6"/>
      <c r="F53" s="37"/>
      <c r="G53" s="37"/>
      <c r="H53" s="36"/>
      <c r="I53" s="36"/>
      <c r="J53" s="27"/>
    </row>
    <row r="54" spans="1:10" ht="15">
      <c r="A54" s="43"/>
      <c r="B54" s="5"/>
      <c r="C54" s="5"/>
      <c r="D54" s="5"/>
      <c r="E54" s="6"/>
      <c r="F54" s="39" t="s">
        <v>56</v>
      </c>
      <c r="G54" s="39"/>
      <c r="H54" s="40">
        <f>IF('[1]ESF-COS-CD-SIN.PEMEX'!K59&gt;'[1]ESF-COS-CD-SIN.PEMEX'!L59,'[1]ESF-COS-CD-SIN.PEMEX'!K59-'[1]ESF-COS-CD-SIN.PEMEX'!L59,0)</f>
        <v>0</v>
      </c>
      <c r="I54" s="40">
        <f>IF(H54&gt;0,0,'[1]ESF-COS-CD-SIN.PEMEX'!L59-'[1]ESF-COS-CD-SIN.PEMEX'!K59)</f>
        <v>0</v>
      </c>
      <c r="J54" s="27"/>
    </row>
    <row r="55" spans="1:10" ht="15" customHeight="1">
      <c r="A55" s="43"/>
      <c r="B55" s="5"/>
      <c r="C55" s="5"/>
      <c r="D55" s="5"/>
      <c r="E55" s="6"/>
      <c r="F55" s="39" t="s">
        <v>57</v>
      </c>
      <c r="G55" s="39"/>
      <c r="H55" s="40">
        <f>IF('[1]ESF-COS-CD-SIN.PEMEX'!K60&gt;'[1]ESF-COS-CD-SIN.PEMEX'!L60,'[1]ESF-COS-CD-SIN.PEMEX'!K60-'[1]ESF-COS-CD-SIN.PEMEX'!L60,0)</f>
        <v>0</v>
      </c>
      <c r="I55" s="40">
        <f>IF(H55&gt;0,0,'[1]ESF-COS-CD-SIN.PEMEX'!L60-'[1]ESF-COS-CD-SIN.PEMEX'!K60)</f>
        <v>7381325</v>
      </c>
      <c r="J55" s="27"/>
    </row>
    <row r="56" spans="1:10" ht="4.5" customHeight="1">
      <c r="A56" s="44"/>
      <c r="B56" s="45"/>
      <c r="C56" s="45"/>
      <c r="D56" s="45"/>
      <c r="E56" s="46"/>
      <c r="F56" s="47"/>
      <c r="G56" s="47"/>
      <c r="H56" s="48"/>
      <c r="I56" s="48"/>
      <c r="J56" s="49"/>
    </row>
    <row r="57" spans="1:10" ht="15" hidden="1">
      <c r="A57" s="5" t="s">
        <v>58</v>
      </c>
      <c r="B57" s="5"/>
      <c r="C57" s="5"/>
      <c r="D57" s="5"/>
      <c r="E57" s="5"/>
      <c r="F57" s="26"/>
      <c r="G57" s="26"/>
      <c r="H57" s="5"/>
      <c r="I57" s="5"/>
      <c r="J57" s="5"/>
    </row>
    <row r="58" spans="1:10" ht="4.5" customHeight="1" hidden="1">
      <c r="A58" s="50"/>
      <c r="B58" s="51"/>
      <c r="C58" s="52"/>
      <c r="D58" s="52"/>
      <c r="E58" s="45"/>
      <c r="F58" s="53"/>
      <c r="G58" s="54"/>
      <c r="H58" s="52"/>
      <c r="I58" s="52"/>
      <c r="J58" s="45"/>
    </row>
    <row r="59" spans="1:10" ht="4.5" customHeight="1" hidden="1">
      <c r="A59" s="55"/>
      <c r="B59" s="56"/>
      <c r="C59" s="57"/>
      <c r="D59" s="57"/>
      <c r="E59" s="5"/>
      <c r="F59" s="58"/>
      <c r="G59" s="59"/>
      <c r="H59" s="57"/>
      <c r="I59" s="57"/>
      <c r="J59" s="5"/>
    </row>
    <row r="60" spans="1:10" ht="15" hidden="1">
      <c r="A60" s="60" t="s">
        <v>59</v>
      </c>
      <c r="B60" s="60"/>
      <c r="C60" s="60"/>
      <c r="D60" s="60"/>
      <c r="E60" s="60"/>
      <c r="F60" s="60"/>
      <c r="G60" s="60"/>
      <c r="H60" s="60"/>
      <c r="I60" s="60"/>
      <c r="J60" s="60"/>
    </row>
    <row r="61" spans="1:10" ht="4.5" customHeight="1" hidden="1">
      <c r="A61" s="61"/>
      <c r="B61" s="62"/>
      <c r="C61" s="62"/>
      <c r="D61" s="62"/>
      <c r="E61" s="62"/>
      <c r="F61" s="62"/>
      <c r="G61" s="62"/>
      <c r="H61" s="62"/>
      <c r="I61" s="62"/>
      <c r="J61" s="62"/>
    </row>
    <row r="62" spans="1:10" ht="15" hidden="1">
      <c r="A62" s="61"/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15" hidden="1">
      <c r="A63" s="61"/>
      <c r="B63" s="63"/>
      <c r="C63" s="63"/>
      <c r="D63" s="62"/>
      <c r="E63" s="62"/>
      <c r="F63" s="62"/>
      <c r="G63" s="64"/>
      <c r="H63" s="64"/>
      <c r="I63" s="62"/>
      <c r="J63" s="62"/>
    </row>
    <row r="64" spans="1:10" ht="15" hidden="1">
      <c r="A64" s="61"/>
      <c r="B64" s="65" t="s">
        <v>60</v>
      </c>
      <c r="C64" s="65"/>
      <c r="D64" s="62"/>
      <c r="E64" s="62"/>
      <c r="F64" s="62"/>
      <c r="G64" s="65" t="s">
        <v>61</v>
      </c>
      <c r="H64" s="65"/>
      <c r="I64" s="62"/>
      <c r="J64" s="62"/>
    </row>
    <row r="65" spans="1:10" ht="15" hidden="1">
      <c r="A65" s="61"/>
      <c r="B65" s="66" t="s">
        <v>62</v>
      </c>
      <c r="C65" s="66"/>
      <c r="D65" s="62"/>
      <c r="E65" s="62"/>
      <c r="F65" s="62"/>
      <c r="G65" s="66" t="s">
        <v>63</v>
      </c>
      <c r="H65" s="66"/>
      <c r="I65" s="62"/>
      <c r="J65" s="62"/>
    </row>
    <row r="66" spans="1:10" ht="4.5" customHeight="1" hidden="1">
      <c r="A66" s="61"/>
      <c r="B66" s="62"/>
      <c r="C66" s="62"/>
      <c r="D66" s="62"/>
      <c r="E66" s="62"/>
      <c r="F66" s="62"/>
      <c r="G66" s="62"/>
      <c r="H66" s="62"/>
      <c r="I66" s="62"/>
      <c r="J66" s="62"/>
    </row>
    <row r="67" ht="15" hidden="1"/>
    <row r="68" ht="15" hidden="1"/>
    <row r="69" ht="15" hidden="1"/>
    <row r="70" ht="15" hidden="1"/>
    <row r="71" ht="15" hidden="1"/>
    <row r="72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2014-04-08T19:42:52Z</dcterms:created>
  <dcterms:modified xsi:type="dcterms:W3CDTF">2014-04-08T19:43:19Z</dcterms:modified>
  <cp:category/>
  <cp:version/>
  <cp:contentType/>
  <cp:contentStatus/>
</cp:coreProperties>
</file>