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230" windowHeight="6480" activeTab="0"/>
  </bookViews>
  <sheets>
    <sheet name="EA" sheetId="1" r:id="rId1"/>
    <sheet name="PT_EA" sheetId="2" state="hidden" r:id="rId2"/>
    <sheet name="Hoja1" sheetId="3" r:id="rId3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<sst xmlns="http://schemas.openxmlformats.org/spreadsheetml/2006/main" count="194" uniqueCount="79">
  <si>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</si>
  <si>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</si>
  <si>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</si>
  <si>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</si>
  <si>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</si>
  <si>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</si>
  <si>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</si>
  <si>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</si>
  <si>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</si>
  <si>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</si>
  <si>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</si>
  <si>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</si>
  <si>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</si>
  <si>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</si>
  <si>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</si>
  <si>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</si>
  <si>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</si>
  <si>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</si>
  <si>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</si>
  <si>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</si>
  <si>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</si>
  <si>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</si>
  <si>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</si>
  <si>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</si>
  <si>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</si>
  <si>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</si>
  <si>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</si>
  <si>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</si>
  <si>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</si>
  <si>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</si>
  <si>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</si>
  <si>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</si>
  <si>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</si>
  <si>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</si>
  <si>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</si>
  <si>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</si>
  <si>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</si>
  <si>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</si>
  <si>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</si>
  <si>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</si>
  <si>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</si>
  <si>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</si>
  <si>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</si>
  <si>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</si>
  <si>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</si>
  <si>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</si>
  <si>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</si>
  <si>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</si>
  <si>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</si>
  <si>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</si>
  <si>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</si>
  <si>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</si>
  <si>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</si>
  <si>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</si>
  <si>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</si>
  <si>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</si>
  <si>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</si>
  <si>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</si>
  <si>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</si>
  <si>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</si>
  <si>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</si>
  <si>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</si>
  <si>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</si>
  <si>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</si>
  <si>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</si>
  <si>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</si>
  <si>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</si>
  <si>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</si>
  <si>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</si>
  <si>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</si>
  <si>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</si>
  <si>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</si>
  <si>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</si>
  <si>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</si>
  <si>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ARCHIVO GENERAL DE LA NACIÓN</t>
  </si>
  <si>
    <t>Andrés Bautista Monroy</t>
  </si>
  <si>
    <t>Subdirector de Recursos Financieros</t>
  </si>
  <si>
    <t>Alba Alicia Mora Castellanos</t>
  </si>
  <si>
    <t>Encargada de la Dirección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</si>
</sst>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22">
      <selection activeCell="G62" sqref="G62:H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696682.29</v>
      </c>
      <c r="E12" s="44">
        <f>SUM(E13:E20)</f>
        <v>0</v>
      </c>
      <c r="F12" s="45"/>
      <c r="G12" s="75" t="s">
        <v>28</v>
      </c>
      <c r="H12" s="75"/>
      <c r="I12" s="44">
        <f>SUM(I13:I15)</f>
        <v>87439267</v>
      </c>
      <c r="J12" s="44">
        <f>SUM(J13:J15)</f>
        <v>47106462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52395171</v>
      </c>
      <c r="J13" s="48">
        <v>33214212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4452314</v>
      </c>
      <c r="J14" s="48">
        <v>792352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30591782</v>
      </c>
      <c r="J15" s="48">
        <v>13099898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250673</v>
      </c>
      <c r="J17" s="44">
        <f>SUM(J18:J26)</f>
        <v>8912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696682.29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85773112</v>
      </c>
      <c r="E22" s="44">
        <f>SUM(E23:E24)</f>
        <v>47115374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85773112</v>
      </c>
      <c r="E24" s="48">
        <v>47115374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1221012.9</v>
      </c>
      <c r="E26" s="44">
        <f>SUM(E27:E31)</f>
        <v>0</v>
      </c>
      <c r="F26" s="45"/>
      <c r="G26" s="72" t="s">
        <v>41</v>
      </c>
      <c r="H26" s="72"/>
      <c r="I26" s="48">
        <v>250673</v>
      </c>
      <c r="J26" s="48">
        <v>8912</v>
      </c>
      <c r="K26" s="46"/>
    </row>
    <row r="27" spans="1:11" ht="13.5">
      <c r="A27" s="47"/>
      <c r="B27" s="72" t="s">
        <v>21</v>
      </c>
      <c r="C27" s="72"/>
      <c r="D27" s="48">
        <f>17+1220995.9</f>
        <v>1221012.9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0</v>
      </c>
      <c r="E31" s="48">
        <v>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87690807.19000001</v>
      </c>
      <c r="E33" s="54">
        <f>E12+E22+E26</f>
        <v>47115374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821476.4179</v>
      </c>
      <c r="J40" s="56">
        <f>SUM(J41:J46)</f>
        <v>68456.44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821476.4179</v>
      </c>
      <c r="J41" s="48">
        <v>68456.44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88511416.4179</v>
      </c>
      <c r="J51" s="58">
        <f>J12+J17+J28+J33+J40+J48</f>
        <v>47183830.44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-820609.2278999835</v>
      </c>
      <c r="J53" s="58">
        <f>E33-J51</f>
        <v>-68456.43999999762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77</v>
      </c>
      <c r="D61" s="83"/>
      <c r="E61" s="21"/>
      <c r="F61" s="21"/>
      <c r="G61" s="83" t="s">
        <v>75</v>
      </c>
      <c r="H61" s="83"/>
      <c r="I61" s="25"/>
      <c r="J61" s="21"/>
    </row>
    <row r="62" spans="2:10" ht="13.5" customHeight="1">
      <c r="B62" s="26"/>
      <c r="C62" s="77" t="s">
        <v>78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ARCHIVO GENERAL DE LA NACIÓN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696682.29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696682.29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85773112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85773112</v>
      </c>
    </row>
    <row r="18" spans="1:5" ht="24" customHeight="1">
      <c r="A18" s="92"/>
      <c r="B18" s="94"/>
      <c r="C18" s="85" t="s">
        <v>20</v>
      </c>
      <c r="D18" s="85"/>
      <c r="E18" s="4">
        <f>'EA'!D26</f>
        <v>1221012.9</v>
      </c>
    </row>
    <row r="19" spans="1:5" ht="24" customHeight="1">
      <c r="A19" s="92"/>
      <c r="B19" s="94"/>
      <c r="C19" s="86" t="s">
        <v>21</v>
      </c>
      <c r="D19" s="86"/>
      <c r="E19" s="6">
        <f>'EA'!D27</f>
        <v>1221012.9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0</v>
      </c>
    </row>
    <row r="24" spans="1:5" ht="24" customHeight="1">
      <c r="A24" s="92"/>
      <c r="B24" s="7"/>
      <c r="C24" s="88" t="s">
        <v>26</v>
      </c>
      <c r="D24" s="88"/>
      <c r="E24" s="4">
        <f>'EA'!D33</f>
        <v>87690807.19000001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87439267</v>
      </c>
    </row>
    <row r="26" spans="1:5" ht="24" customHeight="1">
      <c r="A26" s="92"/>
      <c r="B26" s="95"/>
      <c r="C26" s="86" t="s">
        <v>29</v>
      </c>
      <c r="D26" s="86"/>
      <c r="E26" s="5">
        <f>'EA'!I13</f>
        <v>52395171</v>
      </c>
    </row>
    <row r="27" spans="1:5" ht="24" customHeight="1">
      <c r="A27" s="92"/>
      <c r="B27" s="95"/>
      <c r="C27" s="86" t="s">
        <v>30</v>
      </c>
      <c r="D27" s="86"/>
      <c r="E27" s="5">
        <f>'EA'!I14</f>
        <v>4452314</v>
      </c>
    </row>
    <row r="28" spans="1:5" ht="24" customHeight="1">
      <c r="A28" s="92"/>
      <c r="B28" s="95"/>
      <c r="C28" s="86" t="s">
        <v>31</v>
      </c>
      <c r="D28" s="86"/>
      <c r="E28" s="5">
        <f>'EA'!I15</f>
        <v>30591782</v>
      </c>
    </row>
    <row r="29" spans="1:5" ht="24" customHeight="1">
      <c r="A29" s="92"/>
      <c r="B29" s="95"/>
      <c r="C29" s="85" t="s">
        <v>32</v>
      </c>
      <c r="D29" s="85"/>
      <c r="E29" s="4">
        <f>'EA'!I17</f>
        <v>250673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250673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821476.4179</v>
      </c>
    </row>
    <row r="50" spans="1:5" ht="24" customHeight="1">
      <c r="A50" s="92"/>
      <c r="B50" s="95"/>
      <c r="C50" s="86" t="s">
        <v>52</v>
      </c>
      <c r="D50" s="86"/>
      <c r="E50" s="5">
        <f>'EA'!I41</f>
        <v>821476.4179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88511416.4179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-820609.2278999835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47115374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47115374</v>
      </c>
    </row>
    <row r="72" spans="1:5" ht="24" customHeight="1">
      <c r="A72" s="92"/>
      <c r="B72" s="94"/>
      <c r="C72" s="85" t="s">
        <v>20</v>
      </c>
      <c r="D72" s="85"/>
      <c r="E72" s="4">
        <f>'EA'!E26</f>
        <v>0</v>
      </c>
    </row>
    <row r="73" spans="1:5" ht="24" customHeight="1">
      <c r="A73" s="92"/>
      <c r="B73" s="94"/>
      <c r="C73" s="86" t="s">
        <v>21</v>
      </c>
      <c r="D73" s="86"/>
      <c r="E73" s="6">
        <f>'EA'!E27</f>
        <v>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0</v>
      </c>
    </row>
    <row r="78" spans="1:5" ht="24" customHeight="1">
      <c r="A78" s="92"/>
      <c r="B78" s="7"/>
      <c r="C78" s="88" t="s">
        <v>26</v>
      </c>
      <c r="D78" s="88"/>
      <c r="E78" s="4">
        <f>'EA'!E33</f>
        <v>47115374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47106462</v>
      </c>
    </row>
    <row r="80" spans="1:5" ht="24" customHeight="1">
      <c r="A80" s="92"/>
      <c r="B80" s="95"/>
      <c r="C80" s="86" t="s">
        <v>29</v>
      </c>
      <c r="D80" s="86"/>
      <c r="E80" s="5">
        <f>'EA'!J13</f>
        <v>33214212</v>
      </c>
    </row>
    <row r="81" spans="1:5" ht="24" customHeight="1">
      <c r="A81" s="92"/>
      <c r="B81" s="95"/>
      <c r="C81" s="86" t="s">
        <v>30</v>
      </c>
      <c r="D81" s="86"/>
      <c r="E81" s="5">
        <f>'EA'!J14</f>
        <v>792352</v>
      </c>
    </row>
    <row r="82" spans="1:5" ht="24" customHeight="1">
      <c r="A82" s="92"/>
      <c r="B82" s="95"/>
      <c r="C82" s="86" t="s">
        <v>31</v>
      </c>
      <c r="D82" s="86"/>
      <c r="E82" s="5">
        <f>'EA'!J15</f>
        <v>13099898</v>
      </c>
    </row>
    <row r="83" spans="1:5" ht="24" customHeight="1">
      <c r="A83" s="92"/>
      <c r="B83" s="95"/>
      <c r="C83" s="85" t="s">
        <v>32</v>
      </c>
      <c r="D83" s="85"/>
      <c r="E83" s="4">
        <f>'EA'!J17</f>
        <v>8912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8912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68456.44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68456.44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47183830.44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-68456.43999999762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Alba Alicia Mora Castellanos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Encargada de la Dirección de Administración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Andrés Bautista Monroy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Subdirector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2014-02-14T01:27:11Z</cp:lastPrinted>
  <dcterms:created xsi:type="dcterms:W3CDTF">2014-01-27T17:39:58Z</dcterms:created>
  <dcterms:modified xsi:type="dcterms:W3CDTF">2014-03-25T01:06:15Z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