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30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<sst xmlns="http://schemas.openxmlformats.org/spreadsheetml/2006/main" count="67" uniqueCount="64">
  <si>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</si>
  <si>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</si>
  <si>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</si>
  <si>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</si>
  <si>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</si>
  <si>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ARCHIVO GENERAL DE LA NACIÓN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</si>
  <si>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</si>
  <si>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</si>
  <si>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</si>
  <si>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</si>
  <si>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</si>
  <si>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</si>
  <si>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</si>
  <si>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</si>
  <si>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</si>
  <si>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</si>
  <si>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</si>
  <si>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</si>
  <si>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</si>
  <si>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</si>
  <si>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</si>
  <si>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</si>
  <si>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</si>
  <si>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</si>
  <si>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</si>
  <si>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</si>
  <si>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</si>
  <si>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</si>
  <si>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</si>
  <si>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</si>
  <si>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</si>
  <si>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</si>
  <si>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</si>
  <si>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</si>
  <si>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</si>
  <si>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</si>
  <si>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</si>
  <si>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</si>
  <si>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</si>
  <si>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</si>
  <si>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</si>
  <si>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</si>
  <si>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</si>
  <si>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</si>
  <si>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</si>
  <si>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</si>
  <si>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</si>
  <si>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</si>
  <si>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</si>
  <si>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</si>
  <si>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</si>
  <si>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</si>
  <si>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</si>
  <si>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</si>
  <si>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</si>
  <si>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</si>
  <si>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</si>
  <si>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</si>
  <si>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</si>
  <si>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</si>
  <si>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Alba Alicia Mora Castellanos</t>
  </si>
  <si>
    <t>Andrés Bautista Monroy</t>
  </si>
  <si>
    <t>Directora General Adjunta</t>
  </si>
  <si>
    <t xml:space="preserve">Subdirector de Recursos Financieros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</si>
</sst>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ZN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13151492</v>
          </cell>
          <cell r="E18">
            <v>11227920</v>
          </cell>
          <cell r="I18">
            <v>188461</v>
          </cell>
          <cell r="J18">
            <v>50552</v>
          </cell>
        </row>
        <row r="19">
          <cell r="D19">
            <v>27044</v>
          </cell>
          <cell r="E19">
            <v>29568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4858</v>
          </cell>
        </row>
        <row r="22">
          <cell r="D22">
            <v>0</v>
          </cell>
          <cell r="E22">
            <v>0</v>
          </cell>
          <cell r="I22">
            <v>466590</v>
          </cell>
          <cell r="J22">
            <v>318281</v>
          </cell>
        </row>
        <row r="23">
          <cell r="D23">
            <v>0</v>
          </cell>
          <cell r="E23">
            <v>0</v>
          </cell>
          <cell r="I23">
            <v>12522642</v>
          </cell>
          <cell r="J23">
            <v>10883798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179714206</v>
          </cell>
          <cell r="E33">
            <v>76549305</v>
          </cell>
          <cell r="I33">
            <v>0</v>
          </cell>
          <cell r="J33">
            <v>0</v>
          </cell>
        </row>
        <row r="34">
          <cell r="D34">
            <v>8214764</v>
          </cell>
          <cell r="E34">
            <v>8214764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-889933</v>
          </cell>
          <cell r="E36">
            <v>-68456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187928945</v>
          </cell>
          <cell r="J46">
            <v>84764068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-820609</v>
          </cell>
          <cell r="J52">
            <v>-68456</v>
          </cell>
        </row>
        <row r="53">
          <cell r="I53">
            <v>-68456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62" sqref="C62:D62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72" t="s">
        <v>0</v>
      </c>
      <c r="D3" s="72"/>
      <c r="E3" s="72"/>
      <c r="F3" s="72"/>
      <c r="G3" s="72"/>
      <c r="H3" s="72"/>
      <c r="I3" s="72"/>
      <c r="J3" s="11"/>
      <c r="K3" s="11"/>
    </row>
    <row r="4" spans="1:11" ht="13.5" customHeight="1">
      <c r="A4" s="12"/>
      <c r="C4" s="72" t="s">
        <v>1</v>
      </c>
      <c r="D4" s="72"/>
      <c r="E4" s="72"/>
      <c r="F4" s="72"/>
      <c r="G4" s="72"/>
      <c r="H4" s="72"/>
      <c r="I4" s="72"/>
      <c r="J4" s="12"/>
      <c r="K4" s="12"/>
    </row>
    <row r="5" spans="1:11" ht="13.5" customHeight="1">
      <c r="A5" s="13"/>
      <c r="C5" s="72" t="s">
        <v>2</v>
      </c>
      <c r="D5" s="72"/>
      <c r="E5" s="72"/>
      <c r="F5" s="72"/>
      <c r="G5" s="72"/>
      <c r="H5" s="72"/>
      <c r="I5" s="72"/>
      <c r="J5" s="12"/>
      <c r="K5" s="12"/>
    </row>
    <row r="6" spans="1:11" ht="13.5" customHeight="1">
      <c r="A6" s="13"/>
      <c r="C6" s="72" t="s">
        <v>3</v>
      </c>
      <c r="D6" s="72"/>
      <c r="E6" s="72"/>
      <c r="F6" s="72"/>
      <c r="G6" s="72"/>
      <c r="H6" s="72"/>
      <c r="I6" s="72"/>
      <c r="J6" s="12"/>
      <c r="K6" s="12"/>
    </row>
    <row r="7" spans="1:10" ht="19.5" customHeight="1">
      <c r="A7" s="13"/>
      <c r="B7" s="14" t="s">
        <v>4</v>
      </c>
      <c r="C7" s="73" t="s">
        <v>5</v>
      </c>
      <c r="D7" s="73"/>
      <c r="E7" s="73"/>
      <c r="F7" s="73"/>
      <c r="G7" s="73"/>
      <c r="H7" s="73"/>
      <c r="I7" s="73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74" t="s">
        <v>6</v>
      </c>
      <c r="C11" s="74"/>
      <c r="D11" s="23" t="s">
        <v>7</v>
      </c>
      <c r="E11" s="23" t="s">
        <v>8</v>
      </c>
      <c r="F11" s="24"/>
      <c r="G11" s="74" t="s">
        <v>6</v>
      </c>
      <c r="H11" s="74"/>
      <c r="I11" s="23" t="s">
        <v>7</v>
      </c>
      <c r="J11" s="23" t="s">
        <v>8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70" t="s">
        <v>9</v>
      </c>
      <c r="C14" s="70"/>
      <c r="D14" s="34">
        <f>D16+D26</f>
        <v>824001</v>
      </c>
      <c r="E14" s="34">
        <f>E16+E26</f>
        <v>105088473</v>
      </c>
      <c r="F14" s="8"/>
      <c r="G14" s="70" t="s">
        <v>10</v>
      </c>
      <c r="H14" s="70"/>
      <c r="I14" s="34">
        <f>I16+I27</f>
        <v>1925062</v>
      </c>
      <c r="J14" s="34">
        <f>J16+J27</f>
        <v>4858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70" t="s">
        <v>11</v>
      </c>
      <c r="C16" s="70"/>
      <c r="D16" s="34">
        <f>SUM(D18:D24)</f>
        <v>2524</v>
      </c>
      <c r="E16" s="34">
        <f>SUM(E18:E24)</f>
        <v>1923572</v>
      </c>
      <c r="F16" s="8"/>
      <c r="G16" s="70" t="s">
        <v>12</v>
      </c>
      <c r="H16" s="70"/>
      <c r="I16" s="34">
        <f>SUM(I18:I25)</f>
        <v>1925062</v>
      </c>
      <c r="J16" s="34">
        <f>SUM(J18:J25)</f>
        <v>4858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13</v>
      </c>
      <c r="C18" s="69"/>
      <c r="D18" s="39">
        <f>IF('[1]ESF'!D18&lt;'[1]ESF'!E18,'[1]ESF'!E18-'[1]ESF'!D18,0)</f>
        <v>0</v>
      </c>
      <c r="E18" s="39">
        <f>IF(D18&gt;0,0,'[1]ESF'!D18-'[1]ESF'!E18)</f>
        <v>1923572</v>
      </c>
      <c r="F18" s="8"/>
      <c r="G18" s="69" t="s">
        <v>14</v>
      </c>
      <c r="H18" s="69"/>
      <c r="I18" s="39">
        <f>IF('[1]ESF'!I18&gt;'[1]ESF'!J18,'[1]ESF'!I18-'[1]ESF'!J18,0)</f>
        <v>137909</v>
      </c>
      <c r="J18" s="39">
        <f>IF(I18&gt;0,0,'[1]ESF'!J18-'[1]ESF'!I18)</f>
        <v>0</v>
      </c>
      <c r="K18" s="29"/>
    </row>
    <row r="19" spans="1:11" ht="12">
      <c r="A19" s="33"/>
      <c r="B19" s="69" t="s">
        <v>15</v>
      </c>
      <c r="C19" s="69"/>
      <c r="D19" s="39">
        <f>IF('[1]ESF'!D19&lt;'[1]ESF'!E19,'[1]ESF'!E19-'[1]ESF'!D19,0)</f>
        <v>2524</v>
      </c>
      <c r="E19" s="39">
        <f>IF(D19&gt;0,0,'[1]ESF'!D19-'[1]ESF'!E19)</f>
        <v>0</v>
      </c>
      <c r="F19" s="8"/>
      <c r="G19" s="69" t="s">
        <v>16</v>
      </c>
      <c r="H19" s="69"/>
      <c r="I19" s="39">
        <f>IF('[1]ESF'!I19&gt;'[1]ESF'!J19,'[1]ESF'!I19-'[1]ESF'!J19,0)</f>
        <v>0</v>
      </c>
      <c r="J19" s="39">
        <f>IF(I19&gt;0,0,'[1]ESF'!J19-'[1]ESF'!I19)</f>
        <v>0</v>
      </c>
      <c r="K19" s="29"/>
    </row>
    <row r="20" spans="1:11" ht="12">
      <c r="A20" s="33"/>
      <c r="B20" s="69" t="s">
        <v>17</v>
      </c>
      <c r="C20" s="69"/>
      <c r="D20" s="39">
        <f>IF('[1]ESF'!D20&lt;'[1]ESF'!E20,'[1]ESF'!E20-'[1]ESF'!D20,0)</f>
        <v>0</v>
      </c>
      <c r="E20" s="39">
        <f>IF(D20&gt;0,0,'[1]ESF'!D20-'[1]ESF'!E20)</f>
        <v>0</v>
      </c>
      <c r="F20" s="8"/>
      <c r="G20" s="69" t="s">
        <v>18</v>
      </c>
      <c r="H20" s="69"/>
      <c r="I20" s="39">
        <f>IF('[1]ESF'!I20&gt;'[1]ESF'!J20,'[1]ESF'!I20-'[1]ESF'!J20,0)</f>
        <v>0</v>
      </c>
      <c r="J20" s="39">
        <f>IF(I20&gt;0,0,'[1]ESF'!J20-'[1]ESF'!I20)</f>
        <v>0</v>
      </c>
      <c r="K20" s="29"/>
    </row>
    <row r="21" spans="1:11" ht="12">
      <c r="A21" s="33"/>
      <c r="B21" s="69" t="s">
        <v>19</v>
      </c>
      <c r="C21" s="69"/>
      <c r="D21" s="39">
        <f>IF('[1]ESF'!D21&lt;'[1]ESF'!E21,'[1]ESF'!E21-'[1]ESF'!D21,0)</f>
        <v>0</v>
      </c>
      <c r="E21" s="39">
        <f>IF(D21&gt;0,0,'[1]ESF'!D21-'[1]ESF'!E21)</f>
        <v>0</v>
      </c>
      <c r="F21" s="8"/>
      <c r="G21" s="69" t="s">
        <v>20</v>
      </c>
      <c r="H21" s="69"/>
      <c r="I21" s="39">
        <f>IF('[1]ESF'!I21&gt;'[1]ESF'!J21,'[1]ESF'!I21-'[1]ESF'!J21,0)</f>
        <v>0</v>
      </c>
      <c r="J21" s="39">
        <f>IF(I21&gt;0,0,'[1]ESF'!J21-'[1]ESF'!I21)</f>
        <v>4858</v>
      </c>
      <c r="K21" s="29"/>
    </row>
    <row r="22" spans="1:11" ht="12">
      <c r="A22" s="33"/>
      <c r="B22" s="69" t="s">
        <v>21</v>
      </c>
      <c r="C22" s="69"/>
      <c r="D22" s="39">
        <f>IF('[1]ESF'!D22&lt;'[1]ESF'!E22,'[1]ESF'!E22-'[1]ESF'!D22,0)</f>
        <v>0</v>
      </c>
      <c r="E22" s="39">
        <f>IF(D22&gt;0,0,'[1]ESF'!D22-'[1]ESF'!E22)</f>
        <v>0</v>
      </c>
      <c r="F22" s="8"/>
      <c r="G22" s="69" t="s">
        <v>22</v>
      </c>
      <c r="H22" s="69"/>
      <c r="I22" s="39">
        <f>IF('[1]ESF'!I22&gt;'[1]ESF'!J22,'[1]ESF'!I22-'[1]ESF'!J22,0)</f>
        <v>148309</v>
      </c>
      <c r="J22" s="39">
        <f>IF(I22&gt;0,0,'[1]ESF'!J22-'[1]ESF'!I22)</f>
        <v>0</v>
      </c>
      <c r="K22" s="29"/>
    </row>
    <row r="23" spans="1:11" ht="24" customHeight="1">
      <c r="A23" s="33"/>
      <c r="B23" s="69" t="s">
        <v>23</v>
      </c>
      <c r="C23" s="69"/>
      <c r="D23" s="39">
        <f>IF('[1]ESF'!D23&lt;'[1]ESF'!E23,'[1]ESF'!E23-'[1]ESF'!D23,0)</f>
        <v>0</v>
      </c>
      <c r="E23" s="39">
        <f>IF(D23&gt;0,0,'[1]ESF'!D23-'[1]ESF'!E23)</f>
        <v>0</v>
      </c>
      <c r="F23" s="8"/>
      <c r="G23" s="69" t="s">
        <v>24</v>
      </c>
      <c r="H23" s="69"/>
      <c r="I23" s="39">
        <f>IF('[1]ESF'!I23&gt;'[1]ESF'!J23,'[1]ESF'!I23-'[1]ESF'!J23,0)</f>
        <v>1638844</v>
      </c>
      <c r="J23" s="39">
        <f>IF(I23&gt;0,0,'[1]ESF'!J23-'[1]ESF'!I23)</f>
        <v>0</v>
      </c>
      <c r="K23" s="29"/>
    </row>
    <row r="24" spans="1:11" ht="12">
      <c r="A24" s="33"/>
      <c r="B24" s="69" t="s">
        <v>25</v>
      </c>
      <c r="C24" s="69"/>
      <c r="D24" s="39">
        <f>IF('[1]ESF'!D24&lt;'[1]ESF'!E24,'[1]ESF'!E24-'[1]ESF'!D24,0)</f>
        <v>0</v>
      </c>
      <c r="E24" s="39">
        <f>IF(D24&gt;0,0,'[1]ESF'!D24-'[1]ESF'!E24)</f>
        <v>0</v>
      </c>
      <c r="F24" s="8"/>
      <c r="G24" s="69" t="s">
        <v>26</v>
      </c>
      <c r="H24" s="69"/>
      <c r="I24" s="39">
        <f>IF('[1]ESF'!I24&gt;'[1]ESF'!J24,'[1]ESF'!I24-'[1]ESF'!J24,0)</f>
        <v>0</v>
      </c>
      <c r="J24" s="39">
        <f>IF(I24&gt;0,0,'[1]ESF'!J24-'[1]ESF'!I24)</f>
        <v>0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27</v>
      </c>
      <c r="H25" s="69"/>
      <c r="I25" s="39">
        <f>IF('[1]ESF'!I25&gt;'[1]ESF'!J25,'[1]ESF'!I25-'[1]ESF'!J25,0)</f>
        <v>0</v>
      </c>
      <c r="J25" s="39">
        <f>IF(I25&gt;0,0,'[1]ESF'!J25-'[1]ESF'!I25)</f>
        <v>0</v>
      </c>
      <c r="K25" s="29"/>
    </row>
    <row r="26" spans="1:11" ht="13.5">
      <c r="A26" s="35"/>
      <c r="B26" s="70" t="s">
        <v>28</v>
      </c>
      <c r="C26" s="70"/>
      <c r="D26" s="34">
        <f>SUM(D28:D36)</f>
        <v>821477</v>
      </c>
      <c r="E26" s="34">
        <f>SUM(E28:E36)</f>
        <v>103164901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1" t="s">
        <v>29</v>
      </c>
      <c r="H27" s="71"/>
      <c r="I27" s="34">
        <f>SUM(I29:I34)</f>
        <v>0</v>
      </c>
      <c r="J27" s="34">
        <f>SUM(J29:J34)</f>
        <v>0</v>
      </c>
      <c r="K27" s="29"/>
    </row>
    <row r="28" spans="1:11" ht="13.5">
      <c r="A28" s="33"/>
      <c r="B28" s="69" t="s">
        <v>30</v>
      </c>
      <c r="C28" s="69"/>
      <c r="D28" s="39">
        <f>IF('[1]ESF'!D31&lt;'[1]ESF'!E31,'[1]ESF'!E31-'[1]ESF'!D31,0)</f>
        <v>0</v>
      </c>
      <c r="E28" s="39">
        <f>IF(D28&gt;0,0,'[1]ESF'!D31-'[1]ESF'!E31)</f>
        <v>0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31</v>
      </c>
      <c r="C29" s="69"/>
      <c r="D29" s="39">
        <f>IF('[1]ESF'!D32&lt;'[1]ESF'!E32,'[1]ESF'!E32-'[1]ESF'!D32,0)</f>
        <v>0</v>
      </c>
      <c r="E29" s="39">
        <f>IF(D29&gt;0,0,'[1]ESF'!D32-'[1]ESF'!E32)</f>
        <v>0</v>
      </c>
      <c r="F29" s="8"/>
      <c r="G29" s="69" t="s">
        <v>32</v>
      </c>
      <c r="H29" s="69"/>
      <c r="I29" s="39">
        <f>IF('[1]ESF'!I31&gt;'[1]ESF'!J31,'[1]ESF'!I31-'[1]ESF'!J31,0)</f>
        <v>0</v>
      </c>
      <c r="J29" s="39">
        <f>IF(I29&gt;0,0,'[1]ESF'!J31-'[1]ESF'!I31)</f>
        <v>0</v>
      </c>
      <c r="K29" s="29"/>
    </row>
    <row r="30" spans="1:11" ht="12">
      <c r="A30" s="33"/>
      <c r="B30" s="69" t="s">
        <v>33</v>
      </c>
      <c r="C30" s="69"/>
      <c r="D30" s="39">
        <f>IF('[1]ESF'!D33&lt;'[1]ESF'!E33,'[1]ESF'!E33-'[1]ESF'!D33,0)</f>
        <v>0</v>
      </c>
      <c r="E30" s="39">
        <f>IF(D30&gt;0,0,'[1]ESF'!D33-'[1]ESF'!E33)</f>
        <v>103164901</v>
      </c>
      <c r="F30" s="8"/>
      <c r="G30" s="69" t="s">
        <v>34</v>
      </c>
      <c r="H30" s="69"/>
      <c r="I30" s="39">
        <f>IF('[1]ESF'!I32&gt;'[1]ESF'!J32,'[1]ESF'!I32-'[1]ESF'!J32,0)</f>
        <v>0</v>
      </c>
      <c r="J30" s="39">
        <f>IF(I30&gt;0,0,'[1]ESF'!J32-'[1]ESF'!I32)</f>
        <v>0</v>
      </c>
      <c r="K30" s="29"/>
    </row>
    <row r="31" spans="1:11" ht="12">
      <c r="A31" s="33"/>
      <c r="B31" s="69" t="s">
        <v>35</v>
      </c>
      <c r="C31" s="69"/>
      <c r="D31" s="39">
        <f>IF('[1]ESF'!D34&lt;'[1]ESF'!E34,'[1]ESF'!E34-'[1]ESF'!D34,0)</f>
        <v>0</v>
      </c>
      <c r="E31" s="39">
        <f>IF(D31&gt;0,0,'[1]ESF'!D34-'[1]ESF'!E34)</f>
        <v>0</v>
      </c>
      <c r="F31" s="8"/>
      <c r="G31" s="69" t="s">
        <v>36</v>
      </c>
      <c r="H31" s="69"/>
      <c r="I31" s="39">
        <f>IF('[1]ESF'!I33&gt;'[1]ESF'!J33,'[1]ESF'!I33-'[1]ESF'!J33,0)</f>
        <v>0</v>
      </c>
      <c r="J31" s="39">
        <f>IF(I31&gt;0,0,'[1]ESF'!J33-'[1]ESF'!I33)</f>
        <v>0</v>
      </c>
      <c r="K31" s="29"/>
    </row>
    <row r="32" spans="1:11" ht="12">
      <c r="A32" s="33"/>
      <c r="B32" s="69" t="s">
        <v>37</v>
      </c>
      <c r="C32" s="69"/>
      <c r="D32" s="39">
        <f>IF('[1]ESF'!D35&lt;'[1]ESF'!E35,'[1]ESF'!E35-'[1]ESF'!D35,0)</f>
        <v>0</v>
      </c>
      <c r="E32" s="39">
        <f>IF(D32&gt;0,0,'[1]ESF'!D35-'[1]ESF'!E35)</f>
        <v>0</v>
      </c>
      <c r="F32" s="8"/>
      <c r="G32" s="69" t="s">
        <v>38</v>
      </c>
      <c r="H32" s="69"/>
      <c r="I32" s="39">
        <f>IF('[1]ESF'!I34&gt;'[1]ESF'!J34,'[1]ESF'!I34-'[1]ESF'!J34,0)</f>
        <v>0</v>
      </c>
      <c r="J32" s="39">
        <f>IF(I32&gt;0,0,'[1]ESF'!J34-'[1]ESF'!I34)</f>
        <v>0</v>
      </c>
      <c r="K32" s="29"/>
    </row>
    <row r="33" spans="1:11" ht="25.5" customHeight="1">
      <c r="A33" s="33"/>
      <c r="B33" s="69" t="s">
        <v>39</v>
      </c>
      <c r="C33" s="69"/>
      <c r="D33" s="39">
        <f>IF('[1]ESF'!D36&lt;'[1]ESF'!E36,'[1]ESF'!E36-'[1]ESF'!D36,0)</f>
        <v>821477</v>
      </c>
      <c r="E33" s="39">
        <f>IF(D33&gt;0,0,'[1]ESF'!D36-'[1]ESF'!E36)</f>
        <v>0</v>
      </c>
      <c r="F33" s="8"/>
      <c r="G33" s="69" t="s">
        <v>40</v>
      </c>
      <c r="H33" s="69"/>
      <c r="I33" s="39">
        <f>IF('[1]ESF'!I35&gt;'[1]ESF'!J35,'[1]ESF'!I35-'[1]ESF'!J35,0)</f>
        <v>0</v>
      </c>
      <c r="J33" s="39">
        <f>IF(I33&gt;0,0,'[1]ESF'!J35-'[1]ESF'!I35)</f>
        <v>0</v>
      </c>
      <c r="K33" s="29"/>
    </row>
    <row r="34" spans="1:11" ht="12">
      <c r="A34" s="33"/>
      <c r="B34" s="69" t="s">
        <v>41</v>
      </c>
      <c r="C34" s="69"/>
      <c r="D34" s="39">
        <f>IF('[1]ESF'!D37&lt;'[1]ESF'!E37,'[1]ESF'!E37-'[1]ESF'!D37,0)</f>
        <v>0</v>
      </c>
      <c r="E34" s="39">
        <f>IF(D34&gt;0,0,'[1]ESF'!D37-'[1]ESF'!E37)</f>
        <v>0</v>
      </c>
      <c r="F34" s="8"/>
      <c r="G34" s="69" t="s">
        <v>42</v>
      </c>
      <c r="H34" s="69"/>
      <c r="I34" s="39">
        <f>IF('[1]ESF'!I36&gt;'[1]ESF'!J36,'[1]ESF'!I36-'[1]ESF'!J36,0)</f>
        <v>0</v>
      </c>
      <c r="J34" s="39">
        <f>IF(I34&gt;0,0,'[1]ESF'!J36-'[1]ESF'!I36)</f>
        <v>0</v>
      </c>
      <c r="K34" s="29"/>
    </row>
    <row r="35" spans="1:11" ht="25.5" customHeight="1">
      <c r="A35" s="33"/>
      <c r="B35" s="69" t="s">
        <v>43</v>
      </c>
      <c r="C35" s="69"/>
      <c r="D35" s="39">
        <f>IF('[1]ESF'!D38&lt;'[1]ESF'!E38,'[1]ESF'!E38-'[1]ESF'!D38,0)</f>
        <v>0</v>
      </c>
      <c r="E35" s="39">
        <f>IF(D35&gt;0,0,'[1]ESF'!D38-'[1]ESF'!E38)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44</v>
      </c>
      <c r="C36" s="69"/>
      <c r="D36" s="39">
        <f>IF('[1]ESF'!D39&lt;'[1]ESF'!E39,'[1]ESF'!E39-'[1]ESF'!D39,0)</f>
        <v>0</v>
      </c>
      <c r="E36" s="39">
        <f>IF(D36&gt;0,0,'[1]ESF'!D39-'[1]ESF'!E39)</f>
        <v>0</v>
      </c>
      <c r="F36" s="8"/>
      <c r="G36" s="70" t="s">
        <v>45</v>
      </c>
      <c r="H36" s="70"/>
      <c r="I36" s="34">
        <f>I38+I44+I52</f>
        <v>103164877</v>
      </c>
      <c r="J36" s="34">
        <f>J38+J44+J52</f>
        <v>820609</v>
      </c>
      <c r="K36" s="29"/>
    </row>
    <row r="37" spans="1:11" ht="13.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70" t="s">
        <v>46</v>
      </c>
      <c r="H38" s="70"/>
      <c r="I38" s="34">
        <f>SUM(I40:I42)</f>
        <v>103164877</v>
      </c>
      <c r="J38" s="34">
        <f>SUM(J40:J42)</f>
        <v>0</v>
      </c>
      <c r="K38" s="29"/>
    </row>
    <row r="39" spans="1:11" ht="13.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47</v>
      </c>
      <c r="H40" s="69"/>
      <c r="I40" s="39">
        <f>IF('[1]ESF'!I46&gt;'[1]ESF'!J46,'[1]ESF'!I46-'[1]ESF'!J46,0)</f>
        <v>103164877</v>
      </c>
      <c r="J40" s="39">
        <f>IF(I40&gt;0,0,'[1]ESF'!J46-'[1]ESF'!I46)</f>
        <v>0</v>
      </c>
      <c r="K40" s="29"/>
    </row>
    <row r="41" spans="1:11" ht="13.5">
      <c r="A41" s="35"/>
      <c r="B41" s="7"/>
      <c r="C41" s="7"/>
      <c r="D41" s="7"/>
      <c r="E41" s="7"/>
      <c r="F41" s="8"/>
      <c r="G41" s="69" t="s">
        <v>48</v>
      </c>
      <c r="H41" s="69"/>
      <c r="I41" s="39">
        <f>IF('[1]ESF'!I47&gt;'[1]ESF'!J47,'[1]ESF'!I47-'[1]ESF'!J47,0)</f>
        <v>0</v>
      </c>
      <c r="J41" s="39">
        <f>IF(I41&gt;0,0,'[1]ESF'!J47-'[1]ESF'!I47)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49</v>
      </c>
      <c r="H42" s="69"/>
      <c r="I42" s="39">
        <f>IF('[1]ESF'!I48&gt;'[1]ESF'!J48,'[1]ESF'!I48-'[1]ESF'!J48,0)</f>
        <v>0</v>
      </c>
      <c r="J42" s="39">
        <f>IF(I42&gt;0,0,'[1]ESF'!J48-'[1]ESF'!I48)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70" t="s">
        <v>50</v>
      </c>
      <c r="H44" s="70"/>
      <c r="I44" s="34">
        <f>SUM(I46:I50)</f>
        <v>0</v>
      </c>
      <c r="J44" s="34">
        <f>SUM(J46:J50)</f>
        <v>820609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51</v>
      </c>
      <c r="H46" s="69"/>
      <c r="I46" s="39">
        <f>IF('[1]ESF'!I52&gt;'[1]ESF'!J52,'[1]ESF'!I52-'[1]ESF'!J52,0)</f>
        <v>0</v>
      </c>
      <c r="J46" s="39">
        <f>IF(I46&gt;0,0,'[1]ESF'!J52-'[1]ESF'!I52)</f>
        <v>752153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52</v>
      </c>
      <c r="H47" s="69"/>
      <c r="I47" s="39">
        <f>IF('[1]ESF'!I53&gt;'[1]ESF'!J53,'[1]ESF'!I53-'[1]ESF'!J53,0)</f>
        <v>0</v>
      </c>
      <c r="J47" s="39">
        <f>IF(I47&gt;0,0,'[1]ESF'!J53-'[1]ESF'!I53)</f>
        <v>68456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53</v>
      </c>
      <c r="H48" s="69"/>
      <c r="I48" s="39">
        <f>IF('[1]ESF'!I54&gt;'[1]ESF'!J54,'[1]ESF'!I54-'[1]ESF'!J54,0)</f>
        <v>0</v>
      </c>
      <c r="J48" s="39">
        <f>IF(I48&gt;0,0,'[1]ESF'!J54-'[1]ESF'!I54)</f>
        <v>0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54</v>
      </c>
      <c r="H49" s="69"/>
      <c r="I49" s="39">
        <f>IF('[1]ESF'!I55&gt;'[1]ESF'!J55,'[1]ESF'!I55-'[1]ESF'!J55,0)</f>
        <v>0</v>
      </c>
      <c r="J49" s="39">
        <f>IF(I49&gt;0,0,'[1]ESF'!J55-'[1]ESF'!I55)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55</v>
      </c>
      <c r="H50" s="69"/>
      <c r="I50" s="39">
        <f>IF('[1]ESF'!I56&gt;'[1]ESF'!J56,'[1]ESF'!I56-'[1]ESF'!J56,0)</f>
        <v>0</v>
      </c>
      <c r="J50" s="39">
        <f>IF(I50&gt;0,0,'[1]ESF'!J56-'[1]ESF'!I56)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70" t="s">
        <v>56</v>
      </c>
      <c r="H52" s="70"/>
      <c r="I52" s="34">
        <f>SUM(I54:I55)</f>
        <v>0</v>
      </c>
      <c r="J52" s="34">
        <f>SUM(J54:J55)</f>
        <v>0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57</v>
      </c>
      <c r="H54" s="69"/>
      <c r="I54" s="39">
        <f>IF('[1]ESF'!I60&gt;'[1]ESF'!J60,'[1]ESF'!I60-'[1]ESF'!J60,0)</f>
        <v>0</v>
      </c>
      <c r="J54" s="39">
        <f>IF(I54&gt;0,0,'[1]ESF'!J60-'[1]ESF'!I60)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65" t="s">
        <v>58</v>
      </c>
      <c r="H55" s="65"/>
      <c r="I55" s="44">
        <f>IF('[1]ESF'!I61&gt;'[1]ESF'!J61,'[1]ESF'!I61-'[1]ESF'!J61,0)</f>
        <v>0</v>
      </c>
      <c r="J55" s="44">
        <f>IF(I55&gt;0,0,'[1]ESF'!J61-'[1]ESF'!I61)</f>
        <v>0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66" t="s">
        <v>59</v>
      </c>
      <c r="C59" s="66"/>
      <c r="D59" s="66"/>
      <c r="E59" s="66"/>
      <c r="F59" s="66"/>
      <c r="G59" s="66"/>
      <c r="H59" s="66"/>
      <c r="I59" s="66"/>
      <c r="J59" s="66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67" t="s">
        <v>60</v>
      </c>
      <c r="D62" s="67"/>
      <c r="E62" s="53"/>
      <c r="F62" s="53"/>
      <c r="G62" s="67" t="s">
        <v>61</v>
      </c>
      <c r="H62" s="67"/>
      <c r="I62" s="37"/>
      <c r="J62" s="53"/>
    </row>
    <row r="63" spans="2:10" ht="13.5" customHeight="1">
      <c r="B63" s="62"/>
      <c r="C63" s="68" t="s">
        <v>62</v>
      </c>
      <c r="D63" s="68"/>
      <c r="E63" s="63"/>
      <c r="F63" s="63"/>
      <c r="G63" s="68" t="s">
        <v>63</v>
      </c>
      <c r="H63" s="68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C7:I7"/>
    <mergeCell ref="B11:C11"/>
    <mergeCell ref="G11:H11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B36:C36"/>
    <mergeCell ref="G36:H36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4:H54"/>
    <mergeCell ref="G55:H55"/>
    <mergeCell ref="B59:J59"/>
    <mergeCell ref="C62:D62"/>
    <mergeCell ref="G62:H62"/>
    <mergeCell ref="C63:D63"/>
    <mergeCell ref="G63:H6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guadalupe_perez</dc:creator>
  <cp:keywords/>
  <dc:description/>
  <cp:lastModifiedBy>Lilia Ivonne Pineda Castañeda</cp:lastModifiedBy>
  <dcterms:created xsi:type="dcterms:W3CDTF">2014-03-25T00:59:03Z</dcterms:created>
  <dcterms:modified xsi:type="dcterms:W3CDTF">2014-04-09T19:05:17Z</dcterms:modified>
  <cp:category/>
  <cp:version/>
  <cp:contentType/>
  <cp:contentStatus/>
</cp:coreProperties>
</file>