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<sst xmlns="http://schemas.openxmlformats.org/spreadsheetml/2006/main" count="157" uniqueCount="53">
  <si>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</si>
  <si>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</si>
  <si>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</si>
  <si>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</si>
  <si>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</si>
  <si>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</si>
  <si>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</si>
  <si>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</si>
  <si>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</si>
  <si>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</si>
  <si>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</si>
  <si>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</si>
  <si>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</si>
  <si>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</si>
  <si>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</si>
  <si>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</si>
  <si>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</si>
  <si>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</si>
  <si>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</si>
  <si>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</si>
  <si>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</si>
  <si>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</si>
  <si>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</si>
  <si>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</si>
  <si>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</si>
  <si>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</si>
  <si>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</si>
  <si>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</si>
  <si>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</si>
  <si>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</si>
  <si>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</si>
  <si>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</si>
  <si>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</si>
  <si>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</si>
  <si>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</si>
  <si>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</si>
  <si>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</si>
  <si>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</si>
  <si>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</si>
  <si>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</si>
  <si>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</si>
  <si>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</si>
  <si>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</si>
  <si>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</si>
  <si>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</si>
  <si>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</si>
  <si>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</si>
  <si>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</si>
  <si>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LOTERÍA NACIONAL PARA LA ASISTENCIA PUBLICA</t>
  </si>
  <si>
    <t>JOSÉ ADRIÁN ALBICKER RIVERO</t>
  </si>
  <si>
    <t>JOSÉ VILLAGRANA ROBLES</t>
  </si>
  <si>
    <t>GERENTE DE CONTROL PRESUPUESTAL Y CONTABILIDAD</t>
  </si>
  <si>
    <t>DIRECTOR DE PROGRAMACION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</si>
</sst>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F30" sqref="F30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5"/>
      <c r="D1" s="75"/>
      <c r="E1" s="75"/>
      <c r="F1" s="74"/>
      <c r="G1" s="74"/>
      <c r="H1" s="74"/>
      <c r="I1" s="17"/>
      <c r="J1" s="74"/>
      <c r="K1" s="74"/>
    </row>
    <row r="2" s="15" customFormat="1" ht="6" customHeight="1">
      <c r="B2" s="16"/>
    </row>
    <row r="3" spans="2:11" s="15" customFormat="1" ht="13.5" customHeight="1">
      <c r="B3" s="47"/>
      <c r="C3" s="77" t="s">
        <v>36</v>
      </c>
      <c r="D3" s="77"/>
      <c r="E3" s="77"/>
      <c r="F3" s="77"/>
      <c r="G3" s="77"/>
      <c r="H3" s="47"/>
      <c r="I3" s="47"/>
      <c r="J3" s="20"/>
      <c r="K3" s="20"/>
    </row>
    <row r="4" spans="2:11" s="15" customFormat="1" ht="13.5" customHeight="1">
      <c r="B4" s="47"/>
      <c r="C4" s="77" t="s">
        <v>0</v>
      </c>
      <c r="D4" s="77"/>
      <c r="E4" s="77"/>
      <c r="F4" s="77"/>
      <c r="G4" s="77"/>
      <c r="H4" s="47"/>
      <c r="I4" s="47"/>
      <c r="J4" s="20"/>
      <c r="K4" s="20"/>
    </row>
    <row r="5" spans="2:11" s="15" customFormat="1" ht="13.5" customHeight="1">
      <c r="B5" s="47"/>
      <c r="C5" s="77" t="s">
        <v>1</v>
      </c>
      <c r="D5" s="77"/>
      <c r="E5" s="77"/>
      <c r="F5" s="77"/>
      <c r="G5" s="77"/>
      <c r="H5" s="47"/>
      <c r="I5" s="47"/>
      <c r="J5" s="20"/>
      <c r="K5" s="20"/>
    </row>
    <row r="6" spans="2:11" s="15" customFormat="1" ht="13.5" customHeight="1">
      <c r="B6" s="47"/>
      <c r="C6" s="77" t="s">
        <v>2</v>
      </c>
      <c r="D6" s="77"/>
      <c r="E6" s="77"/>
      <c r="F6" s="77"/>
      <c r="G6" s="77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6" t="s">
        <v>48</v>
      </c>
      <c r="D7" s="76"/>
      <c r="E7" s="76"/>
      <c r="F7" s="76"/>
      <c r="G7" s="76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1"/>
      <c r="B13" s="72"/>
      <c r="C13" s="72"/>
      <c r="D13" s="72"/>
      <c r="E13" s="72"/>
      <c r="F13" s="72"/>
      <c r="G13" s="72"/>
      <c r="H13" s="72"/>
      <c r="I13" s="73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903570809</v>
      </c>
      <c r="E16" s="31">
        <f>SUM(E18:E24)</f>
        <v>35671098347</v>
      </c>
      <c r="F16" s="31">
        <f>SUM(F18:F24)</f>
        <v>35773017526</v>
      </c>
      <c r="G16" s="31">
        <f>D16+E16-F16</f>
        <v>801651630</v>
      </c>
      <c r="H16" s="31">
        <f>G16-D16</f>
        <v>-101919179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329513553</v>
      </c>
      <c r="E18" s="37">
        <v>21024289445</v>
      </c>
      <c r="F18" s="37">
        <v>21116827119</v>
      </c>
      <c r="G18" s="38">
        <f>D18+E18-F18</f>
        <v>236975879</v>
      </c>
      <c r="H18" s="38">
        <f>G18-D18</f>
        <v>-92537674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1076463613</v>
      </c>
      <c r="E19" s="37">
        <v>14622759496</v>
      </c>
      <c r="F19" s="37">
        <v>14635041455</v>
      </c>
      <c r="G19" s="38">
        <f aca="true" t="shared" si="0" ref="G19:G24">D19+E19-F19</f>
        <v>1064181654</v>
      </c>
      <c r="H19" s="38">
        <f aca="true" t="shared" si="1" ref="H19:H24">G19-D19</f>
        <v>-12281959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824894</v>
      </c>
      <c r="E20" s="37">
        <v>0</v>
      </c>
      <c r="F20" s="37">
        <v>0</v>
      </c>
      <c r="G20" s="38">
        <f t="shared" si="0"/>
        <v>824894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14090409</v>
      </c>
      <c r="E21" s="37">
        <v>-8774691</v>
      </c>
      <c r="F21" s="37">
        <v>0</v>
      </c>
      <c r="G21" s="38">
        <f t="shared" si="0"/>
        <v>5315718</v>
      </c>
      <c r="H21" s="38">
        <f t="shared" si="1"/>
        <v>-8774691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15824061</v>
      </c>
      <c r="E22" s="37">
        <v>20975566</v>
      </c>
      <c r="F22" s="37">
        <v>18789448</v>
      </c>
      <c r="G22" s="38">
        <f t="shared" si="0"/>
        <v>18010179</v>
      </c>
      <c r="H22" s="38">
        <f t="shared" si="1"/>
        <v>2186118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-550533654</v>
      </c>
      <c r="E23" s="37">
        <v>12849799</v>
      </c>
      <c r="F23" s="37">
        <v>0</v>
      </c>
      <c r="G23" s="38">
        <f t="shared" si="0"/>
        <v>-537683855</v>
      </c>
      <c r="H23" s="38">
        <f t="shared" si="1"/>
        <v>12849799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17387933</v>
      </c>
      <c r="E24" s="37">
        <v>-1001268</v>
      </c>
      <c r="F24" s="37">
        <v>2359504</v>
      </c>
      <c r="G24" s="38">
        <f t="shared" si="0"/>
        <v>14027161</v>
      </c>
      <c r="H24" s="38">
        <f t="shared" si="1"/>
        <v>-3360772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192833211</v>
      </c>
      <c r="E26" s="31">
        <f>SUM(E28:E36)</f>
        <v>-181605252</v>
      </c>
      <c r="F26" s="31">
        <f>SUM(F28:F36)</f>
        <v>-145233949</v>
      </c>
      <c r="G26" s="31">
        <f>D26+E26-F26</f>
        <v>156461908</v>
      </c>
      <c r="H26" s="31">
        <f>G26-D26</f>
        <v>-36371303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76354746</v>
      </c>
      <c r="E29" s="37">
        <v>1154520</v>
      </c>
      <c r="F29" s="37">
        <v>26027316</v>
      </c>
      <c r="G29" s="38">
        <f aca="true" t="shared" si="2" ref="G29:G36">D29+E29-F29</f>
        <v>51481950</v>
      </c>
      <c r="H29" s="38">
        <f aca="true" t="shared" si="3" ref="H29:H36">G29-D29</f>
        <v>-24872796</v>
      </c>
      <c r="I29" s="35"/>
    </row>
    <row r="30" spans="1:9" ht="19.5" customHeight="1">
      <c r="A30" s="33"/>
      <c r="B30" s="56" t="s">
        <v>26</v>
      </c>
      <c r="C30" s="56"/>
      <c r="D30" s="37">
        <v>627816651</v>
      </c>
      <c r="E30" s="37">
        <v>0</v>
      </c>
      <c r="F30" s="37">
        <v>0</v>
      </c>
      <c r="G30" s="38">
        <f t="shared" si="2"/>
        <v>627816651</v>
      </c>
      <c r="H30" s="38">
        <f t="shared" si="3"/>
        <v>0</v>
      </c>
      <c r="I30" s="35"/>
    </row>
    <row r="31" spans="1:9" ht="19.5" customHeight="1">
      <c r="A31" s="33"/>
      <c r="B31" s="56" t="s">
        <v>27</v>
      </c>
      <c r="C31" s="56"/>
      <c r="D31" s="37">
        <v>1259094908</v>
      </c>
      <c r="E31" s="37">
        <v>-193795666</v>
      </c>
      <c r="F31" s="37">
        <v>28853507</v>
      </c>
      <c r="G31" s="38">
        <f t="shared" si="2"/>
        <v>1036445735</v>
      </c>
      <c r="H31" s="38">
        <f t="shared" si="3"/>
        <v>-222649173</v>
      </c>
      <c r="I31" s="35"/>
    </row>
    <row r="32" spans="1:9" ht="19.5" customHeight="1">
      <c r="A32" s="33"/>
      <c r="B32" s="56" t="s">
        <v>28</v>
      </c>
      <c r="C32" s="56"/>
      <c r="D32" s="37">
        <v>16960</v>
      </c>
      <c r="E32" s="37">
        <v>0</v>
      </c>
      <c r="F32" s="37">
        <v>0</v>
      </c>
      <c r="G32" s="38">
        <f t="shared" si="2"/>
        <v>16960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-1770474550</v>
      </c>
      <c r="E33" s="37">
        <v>11035894</v>
      </c>
      <c r="F33" s="37">
        <v>-200114772</v>
      </c>
      <c r="G33" s="38">
        <f t="shared" si="2"/>
        <v>-1559323884</v>
      </c>
      <c r="H33" s="38">
        <f t="shared" si="3"/>
        <v>211150666</v>
      </c>
      <c r="I33" s="35"/>
    </row>
    <row r="34" spans="1:9" ht="19.5" customHeight="1">
      <c r="A34" s="33"/>
      <c r="B34" s="56" t="s">
        <v>30</v>
      </c>
      <c r="C34" s="56"/>
      <c r="D34" s="37">
        <v>24496</v>
      </c>
      <c r="E34" s="37">
        <v>0</v>
      </c>
      <c r="F34" s="37">
        <v>0</v>
      </c>
      <c r="G34" s="38">
        <f t="shared" si="2"/>
        <v>24496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1096404020</v>
      </c>
      <c r="E38" s="31">
        <f>E16+E26</f>
        <v>35489493095</v>
      </c>
      <c r="F38" s="31">
        <f>F16+F26</f>
        <v>35627783577</v>
      </c>
      <c r="G38" s="31">
        <f>G16+G26</f>
        <v>958113538</v>
      </c>
      <c r="H38" s="31">
        <f>H16+H26</f>
        <v>-138290482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0" t="s">
        <v>50</v>
      </c>
      <c r="C43" s="70"/>
      <c r="D43" s="22"/>
      <c r="E43" s="70" t="s">
        <v>49</v>
      </c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/>
      <c r="C44" s="68"/>
      <c r="D44" s="13"/>
      <c r="E44" s="68"/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52</v>
      </c>
      <c r="C45" s="67"/>
      <c r="D45" s="45"/>
      <c r="E45" s="67" t="s">
        <v>51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79"/>
      <c r="C2" s="79"/>
      <c r="D2" s="8" t="s">
        <v>3</v>
      </c>
      <c r="E2" s="9" t="e">
        <f>EAA!#REF!</f>
        <v>#REF!</v>
      </c>
    </row>
    <row r="3" spans="2:5" ht="15">
      <c r="B3" s="79"/>
      <c r="C3" s="79"/>
      <c r="D3" s="8" t="s">
        <v>5</v>
      </c>
      <c r="E3" s="9" t="e">
        <f>EAA!#REF!</f>
        <v>#REF!</v>
      </c>
    </row>
    <row r="4" spans="2:5" ht="15">
      <c r="B4" s="79"/>
      <c r="C4" s="79"/>
      <c r="D4" s="8" t="s">
        <v>4</v>
      </c>
      <c r="E4" s="9">
        <f>EAA!F7</f>
        <v>0</v>
      </c>
    </row>
    <row r="5" spans="2:5" ht="15" customHeight="1">
      <c r="B5" s="82" t="s">
        <v>42</v>
      </c>
      <c r="C5" s="82"/>
      <c r="D5" s="82"/>
      <c r="E5" s="10" t="s">
        <v>43</v>
      </c>
    </row>
    <row r="6" spans="2:5" ht="15" customHeight="1">
      <c r="B6" s="80" t="s">
        <v>37</v>
      </c>
      <c r="C6" s="81" t="s">
        <v>14</v>
      </c>
      <c r="D6" s="7" t="s">
        <v>15</v>
      </c>
      <c r="E6" s="2">
        <f>EAA!D16</f>
        <v>903570809</v>
      </c>
    </row>
    <row r="7" spans="2:5" ht="15">
      <c r="B7" s="80"/>
      <c r="C7" s="81"/>
      <c r="D7" s="4" t="s">
        <v>16</v>
      </c>
      <c r="E7" s="5">
        <f>EAA!D18</f>
        <v>329513553</v>
      </c>
    </row>
    <row r="8" spans="2:5" ht="15">
      <c r="B8" s="80"/>
      <c r="C8" s="81"/>
      <c r="D8" s="4" t="s">
        <v>17</v>
      </c>
      <c r="E8" s="5">
        <f>EAA!D19</f>
        <v>1076463613</v>
      </c>
    </row>
    <row r="9" spans="2:5" ht="15">
      <c r="B9" s="80"/>
      <c r="C9" s="81"/>
      <c r="D9" s="3" t="s">
        <v>18</v>
      </c>
      <c r="E9" s="5">
        <f>EAA!D20</f>
        <v>824894</v>
      </c>
    </row>
    <row r="10" spans="2:5" ht="15">
      <c r="B10" s="80"/>
      <c r="C10" s="81"/>
      <c r="D10" s="3" t="s">
        <v>19</v>
      </c>
      <c r="E10" s="5">
        <f>EAA!D21</f>
        <v>14090409</v>
      </c>
    </row>
    <row r="11" spans="2:5" ht="15">
      <c r="B11" s="80"/>
      <c r="C11" s="81"/>
      <c r="D11" s="3" t="s">
        <v>20</v>
      </c>
      <c r="E11" s="5">
        <f>EAA!D22</f>
        <v>15824061</v>
      </c>
    </row>
    <row r="12" spans="2:5" ht="15">
      <c r="B12" s="80"/>
      <c r="C12" s="81"/>
      <c r="D12" s="3" t="s">
        <v>21</v>
      </c>
      <c r="E12" s="5">
        <f>EAA!D23</f>
        <v>-550533654</v>
      </c>
    </row>
    <row r="13" spans="2:5" ht="15">
      <c r="B13" s="80"/>
      <c r="C13" s="81"/>
      <c r="D13" s="3" t="s">
        <v>22</v>
      </c>
      <c r="E13" s="5">
        <f>EAA!D24</f>
        <v>17387933</v>
      </c>
    </row>
    <row r="14" spans="2:5" ht="15" customHeight="1">
      <c r="B14" s="80"/>
      <c r="C14" s="81"/>
      <c r="D14" s="7" t="s">
        <v>23</v>
      </c>
      <c r="E14" s="2">
        <f>EAA!D26</f>
        <v>192833211</v>
      </c>
    </row>
    <row r="15" spans="2:5" ht="15">
      <c r="B15" s="80"/>
      <c r="C15" s="81"/>
      <c r="D15" s="4" t="s">
        <v>24</v>
      </c>
      <c r="E15" s="5">
        <f>EAA!D28</f>
        <v>0</v>
      </c>
    </row>
    <row r="16" spans="2:5" ht="15">
      <c r="B16" s="80"/>
      <c r="C16" s="81"/>
      <c r="D16" s="3" t="s">
        <v>25</v>
      </c>
      <c r="E16" s="5">
        <f>EAA!D29</f>
        <v>76354746</v>
      </c>
    </row>
    <row r="17" spans="2:5" ht="15">
      <c r="B17" s="80"/>
      <c r="C17" s="81"/>
      <c r="D17" s="3" t="s">
        <v>26</v>
      </c>
      <c r="E17" s="5">
        <f>EAA!D30</f>
        <v>627816651</v>
      </c>
    </row>
    <row r="18" spans="2:5" ht="15">
      <c r="B18" s="80"/>
      <c r="C18" s="81"/>
      <c r="D18" s="4" t="s">
        <v>27</v>
      </c>
      <c r="E18" s="5">
        <f>EAA!D31</f>
        <v>1259094908</v>
      </c>
    </row>
    <row r="19" spans="2:5" ht="15">
      <c r="B19" s="80"/>
      <c r="C19" s="81"/>
      <c r="D19" s="4" t="s">
        <v>28</v>
      </c>
      <c r="E19" s="5">
        <f>EAA!D32</f>
        <v>16960</v>
      </c>
    </row>
    <row r="20" spans="2:5" ht="15">
      <c r="B20" s="80"/>
      <c r="C20" s="81"/>
      <c r="D20" s="4" t="s">
        <v>29</v>
      </c>
      <c r="E20" s="5">
        <f>EAA!D33</f>
        <v>-1770474550</v>
      </c>
    </row>
    <row r="21" spans="2:5" ht="15">
      <c r="B21" s="80"/>
      <c r="C21" s="81"/>
      <c r="D21" s="4" t="s">
        <v>30</v>
      </c>
      <c r="E21" s="5">
        <f>EAA!D34</f>
        <v>24496</v>
      </c>
    </row>
    <row r="22" spans="2:5" ht="15">
      <c r="B22" s="80"/>
      <c r="C22" s="81"/>
      <c r="D22" s="4" t="s">
        <v>31</v>
      </c>
      <c r="E22" s="5">
        <f>EAA!D35</f>
        <v>0</v>
      </c>
    </row>
    <row r="23" spans="2:5" ht="15">
      <c r="B23" s="80"/>
      <c r="C23" s="81"/>
      <c r="D23" s="4" t="s">
        <v>32</v>
      </c>
      <c r="E23" s="5">
        <f>EAA!D36</f>
        <v>0</v>
      </c>
    </row>
    <row r="24" spans="2:5" ht="15">
      <c r="B24" s="80"/>
      <c r="C24" s="81"/>
      <c r="D24" s="1" t="s">
        <v>33</v>
      </c>
      <c r="E24" s="2">
        <f>EAA!D38</f>
        <v>1096404020</v>
      </c>
    </row>
    <row r="25" spans="2:5" ht="15">
      <c r="B25" s="80" t="s">
        <v>38</v>
      </c>
      <c r="C25" s="81" t="s">
        <v>14</v>
      </c>
      <c r="D25" s="7" t="s">
        <v>15</v>
      </c>
      <c r="E25" s="2">
        <f>EAA!E16</f>
        <v>35671098347</v>
      </c>
    </row>
    <row r="26" spans="2:5" ht="15">
      <c r="B26" s="80"/>
      <c r="C26" s="81"/>
      <c r="D26" s="4" t="s">
        <v>16</v>
      </c>
      <c r="E26" s="5">
        <f>EAA!E18</f>
        <v>21024289445</v>
      </c>
    </row>
    <row r="27" spans="2:5" ht="15">
      <c r="B27" s="80"/>
      <c r="C27" s="81"/>
      <c r="D27" s="4" t="s">
        <v>17</v>
      </c>
      <c r="E27" s="5">
        <f>EAA!E19</f>
        <v>14622759496</v>
      </c>
    </row>
    <row r="28" spans="2:5" ht="15">
      <c r="B28" s="80"/>
      <c r="C28" s="81"/>
      <c r="D28" s="3" t="s">
        <v>18</v>
      </c>
      <c r="E28" s="5">
        <f>EAA!E20</f>
        <v>0</v>
      </c>
    </row>
    <row r="29" spans="2:5" ht="15">
      <c r="B29" s="80"/>
      <c r="C29" s="81"/>
      <c r="D29" s="3" t="s">
        <v>19</v>
      </c>
      <c r="E29" s="5">
        <f>EAA!E21</f>
        <v>-8774691</v>
      </c>
    </row>
    <row r="30" spans="2:5" ht="15">
      <c r="B30" s="80"/>
      <c r="C30" s="81"/>
      <c r="D30" s="3" t="s">
        <v>20</v>
      </c>
      <c r="E30" s="5">
        <f>EAA!E22</f>
        <v>20975566</v>
      </c>
    </row>
    <row r="31" spans="2:5" ht="15">
      <c r="B31" s="80"/>
      <c r="C31" s="81"/>
      <c r="D31" s="3" t="s">
        <v>21</v>
      </c>
      <c r="E31" s="5">
        <f>EAA!E23</f>
        <v>12849799</v>
      </c>
    </row>
    <row r="32" spans="2:5" ht="15">
      <c r="B32" s="80"/>
      <c r="C32" s="81"/>
      <c r="D32" s="3" t="s">
        <v>22</v>
      </c>
      <c r="E32" s="5">
        <f>EAA!E24</f>
        <v>-1001268</v>
      </c>
    </row>
    <row r="33" spans="2:5" ht="15">
      <c r="B33" s="80"/>
      <c r="C33" s="81"/>
      <c r="D33" s="7" t="s">
        <v>23</v>
      </c>
      <c r="E33" s="2">
        <f>EAA!E26</f>
        <v>-181605252</v>
      </c>
    </row>
    <row r="34" spans="2:5" ht="15">
      <c r="B34" s="80"/>
      <c r="C34" s="81"/>
      <c r="D34" s="4" t="s">
        <v>24</v>
      </c>
      <c r="E34" s="5">
        <f>EAA!E28</f>
        <v>0</v>
      </c>
    </row>
    <row r="35" spans="2:5" ht="15">
      <c r="B35" s="80"/>
      <c r="C35" s="81"/>
      <c r="D35" s="3" t="s">
        <v>25</v>
      </c>
      <c r="E35" s="5">
        <f>EAA!E29</f>
        <v>1154520</v>
      </c>
    </row>
    <row r="36" spans="2:5" ht="15">
      <c r="B36" s="80"/>
      <c r="C36" s="81"/>
      <c r="D36" s="3" t="s">
        <v>26</v>
      </c>
      <c r="E36" s="5">
        <f>EAA!E30</f>
        <v>0</v>
      </c>
    </row>
    <row r="37" spans="2:5" ht="15">
      <c r="B37" s="80"/>
      <c r="C37" s="81"/>
      <c r="D37" s="4" t="s">
        <v>27</v>
      </c>
      <c r="E37" s="5">
        <f>EAA!E31</f>
        <v>-193795666</v>
      </c>
    </row>
    <row r="38" spans="2:5" ht="15">
      <c r="B38" s="80"/>
      <c r="C38" s="81"/>
      <c r="D38" s="4" t="s">
        <v>28</v>
      </c>
      <c r="E38" s="5">
        <f>EAA!E32</f>
        <v>0</v>
      </c>
    </row>
    <row r="39" spans="2:5" ht="15">
      <c r="B39" s="80"/>
      <c r="C39" s="81"/>
      <c r="D39" s="4" t="s">
        <v>29</v>
      </c>
      <c r="E39" s="5">
        <f>EAA!E33</f>
        <v>11035894</v>
      </c>
    </row>
    <row r="40" spans="2:5" ht="15">
      <c r="B40" s="80"/>
      <c r="C40" s="81"/>
      <c r="D40" s="4" t="s">
        <v>30</v>
      </c>
      <c r="E40" s="5">
        <f>EAA!E34</f>
        <v>0</v>
      </c>
    </row>
    <row r="41" spans="2:5" ht="15">
      <c r="B41" s="80"/>
      <c r="C41" s="81"/>
      <c r="D41" s="4" t="s">
        <v>31</v>
      </c>
      <c r="E41" s="5">
        <f>EAA!E35</f>
        <v>0</v>
      </c>
    </row>
    <row r="42" spans="2:5" ht="15">
      <c r="B42" s="80"/>
      <c r="C42" s="81"/>
      <c r="D42" s="4" t="s">
        <v>32</v>
      </c>
      <c r="E42" s="5">
        <f>EAA!E36</f>
        <v>0</v>
      </c>
    </row>
    <row r="43" spans="2:5" ht="15">
      <c r="B43" s="80"/>
      <c r="C43" s="81"/>
      <c r="D43" s="1" t="s">
        <v>33</v>
      </c>
      <c r="E43" s="2">
        <f>EAA!E38</f>
        <v>35489493095</v>
      </c>
    </row>
    <row r="44" spans="2:5" ht="38.25" customHeight="1">
      <c r="B44" s="80" t="s">
        <v>39</v>
      </c>
      <c r="C44" s="81" t="s">
        <v>14</v>
      </c>
      <c r="D44" s="7" t="s">
        <v>15</v>
      </c>
      <c r="E44" s="2">
        <f>EAA!F16</f>
        <v>35773017526</v>
      </c>
    </row>
    <row r="45" spans="2:5" ht="15">
      <c r="B45" s="80"/>
      <c r="C45" s="81"/>
      <c r="D45" s="4" t="s">
        <v>16</v>
      </c>
      <c r="E45" s="5">
        <f>EAA!F18</f>
        <v>21116827119</v>
      </c>
    </row>
    <row r="46" spans="2:5" ht="15">
      <c r="B46" s="80"/>
      <c r="C46" s="81"/>
      <c r="D46" s="4" t="s">
        <v>17</v>
      </c>
      <c r="E46" s="5">
        <f>EAA!F19</f>
        <v>14635041455</v>
      </c>
    </row>
    <row r="47" spans="2:5" ht="15">
      <c r="B47" s="80"/>
      <c r="C47" s="81"/>
      <c r="D47" s="3" t="s">
        <v>18</v>
      </c>
      <c r="E47" s="5">
        <f>EAA!F20</f>
        <v>0</v>
      </c>
    </row>
    <row r="48" spans="2:5" ht="15">
      <c r="B48" s="80"/>
      <c r="C48" s="81"/>
      <c r="D48" s="3" t="s">
        <v>19</v>
      </c>
      <c r="E48" s="5">
        <f>EAA!F21</f>
        <v>0</v>
      </c>
    </row>
    <row r="49" spans="2:5" ht="15">
      <c r="B49" s="80"/>
      <c r="C49" s="81"/>
      <c r="D49" s="3" t="s">
        <v>20</v>
      </c>
      <c r="E49" s="5">
        <f>EAA!F22</f>
        <v>18789448</v>
      </c>
    </row>
    <row r="50" spans="2:5" ht="15">
      <c r="B50" s="80"/>
      <c r="C50" s="81"/>
      <c r="D50" s="3" t="s">
        <v>21</v>
      </c>
      <c r="E50" s="5">
        <f>EAA!F23</f>
        <v>0</v>
      </c>
    </row>
    <row r="51" spans="2:5" ht="15">
      <c r="B51" s="80"/>
      <c r="C51" s="81"/>
      <c r="D51" s="3" t="s">
        <v>22</v>
      </c>
      <c r="E51" s="5">
        <f>EAA!F24</f>
        <v>2359504</v>
      </c>
    </row>
    <row r="52" spans="2:5" ht="15">
      <c r="B52" s="80"/>
      <c r="C52" s="81"/>
      <c r="D52" s="7" t="s">
        <v>23</v>
      </c>
      <c r="E52" s="2">
        <f>EAA!F26</f>
        <v>-145233949</v>
      </c>
    </row>
    <row r="53" spans="2:5" ht="15">
      <c r="B53" s="80"/>
      <c r="C53" s="81"/>
      <c r="D53" s="4" t="s">
        <v>24</v>
      </c>
      <c r="E53" s="5">
        <f>EAA!F28</f>
        <v>0</v>
      </c>
    </row>
    <row r="54" spans="2:5" ht="15">
      <c r="B54" s="80"/>
      <c r="C54" s="81"/>
      <c r="D54" s="3" t="s">
        <v>25</v>
      </c>
      <c r="E54" s="5">
        <f>EAA!F29</f>
        <v>26027316</v>
      </c>
    </row>
    <row r="55" spans="2:5" ht="15">
      <c r="B55" s="80"/>
      <c r="C55" s="81"/>
      <c r="D55" s="3" t="s">
        <v>26</v>
      </c>
      <c r="E55" s="5">
        <f>EAA!F30</f>
        <v>0</v>
      </c>
    </row>
    <row r="56" spans="2:5" ht="15">
      <c r="B56" s="80"/>
      <c r="C56" s="81"/>
      <c r="D56" s="4" t="s">
        <v>27</v>
      </c>
      <c r="E56" s="5">
        <f>EAA!F31</f>
        <v>28853507</v>
      </c>
    </row>
    <row r="57" spans="2:5" ht="15">
      <c r="B57" s="80"/>
      <c r="C57" s="81"/>
      <c r="D57" s="4" t="s">
        <v>28</v>
      </c>
      <c r="E57" s="5">
        <f>EAA!F32</f>
        <v>0</v>
      </c>
    </row>
    <row r="58" spans="2:5" ht="15">
      <c r="B58" s="80"/>
      <c r="C58" s="81"/>
      <c r="D58" s="4" t="s">
        <v>29</v>
      </c>
      <c r="E58" s="5">
        <f>EAA!F33</f>
        <v>-200114772</v>
      </c>
    </row>
    <row r="59" spans="2:5" ht="15">
      <c r="B59" s="80"/>
      <c r="C59" s="81"/>
      <c r="D59" s="4" t="s">
        <v>30</v>
      </c>
      <c r="E59" s="5">
        <f>EAA!F34</f>
        <v>0</v>
      </c>
    </row>
    <row r="60" spans="2:5" ht="15">
      <c r="B60" s="80"/>
      <c r="C60" s="81"/>
      <c r="D60" s="4" t="s">
        <v>31</v>
      </c>
      <c r="E60" s="5">
        <f>EAA!F35</f>
        <v>0</v>
      </c>
    </row>
    <row r="61" spans="2:5" ht="15">
      <c r="B61" s="80"/>
      <c r="C61" s="81"/>
      <c r="D61" s="4" t="s">
        <v>32</v>
      </c>
      <c r="E61" s="5">
        <f>EAA!F36</f>
        <v>0</v>
      </c>
    </row>
    <row r="62" spans="2:5" ht="15">
      <c r="B62" s="80"/>
      <c r="C62" s="81"/>
      <c r="D62" s="1" t="s">
        <v>33</v>
      </c>
      <c r="E62" s="2">
        <f>EAA!F38</f>
        <v>35627783577</v>
      </c>
    </row>
    <row r="63" spans="2:5" ht="25.5" customHeight="1">
      <c r="B63" s="83" t="s">
        <v>40</v>
      </c>
      <c r="C63" s="81" t="s">
        <v>14</v>
      </c>
      <c r="D63" s="7" t="s">
        <v>15</v>
      </c>
      <c r="E63" s="2">
        <f>EAA!G16</f>
        <v>801651630</v>
      </c>
    </row>
    <row r="64" spans="2:5" ht="15">
      <c r="B64" s="83"/>
      <c r="C64" s="81"/>
      <c r="D64" s="4" t="s">
        <v>16</v>
      </c>
      <c r="E64" s="5">
        <f>EAA!G18</f>
        <v>236975879</v>
      </c>
    </row>
    <row r="65" spans="2:5" ht="15">
      <c r="B65" s="83"/>
      <c r="C65" s="81"/>
      <c r="D65" s="4" t="s">
        <v>17</v>
      </c>
      <c r="E65" s="5">
        <f>EAA!G19</f>
        <v>1064181654</v>
      </c>
    </row>
    <row r="66" spans="2:5" ht="15">
      <c r="B66" s="83"/>
      <c r="C66" s="81"/>
      <c r="D66" s="3" t="s">
        <v>18</v>
      </c>
      <c r="E66" s="5">
        <f>EAA!G20</f>
        <v>824894</v>
      </c>
    </row>
    <row r="67" spans="2:5" ht="15">
      <c r="B67" s="83"/>
      <c r="C67" s="81"/>
      <c r="D67" s="3" t="s">
        <v>19</v>
      </c>
      <c r="E67" s="5">
        <f>EAA!G21</f>
        <v>5315718</v>
      </c>
    </row>
    <row r="68" spans="2:5" ht="15">
      <c r="B68" s="83"/>
      <c r="C68" s="81"/>
      <c r="D68" s="3" t="s">
        <v>20</v>
      </c>
      <c r="E68" s="5">
        <f>EAA!G22</f>
        <v>18010179</v>
      </c>
    </row>
    <row r="69" spans="2:5" ht="15">
      <c r="B69" s="83"/>
      <c r="C69" s="81"/>
      <c r="D69" s="3" t="s">
        <v>21</v>
      </c>
      <c r="E69" s="5">
        <f>EAA!G23</f>
        <v>-537683855</v>
      </c>
    </row>
    <row r="70" spans="2:5" ht="15">
      <c r="B70" s="83"/>
      <c r="C70" s="81"/>
      <c r="D70" s="3" t="s">
        <v>22</v>
      </c>
      <c r="E70" s="5">
        <f>EAA!G24</f>
        <v>14027161</v>
      </c>
    </row>
    <row r="71" spans="2:5" ht="15">
      <c r="B71" s="83"/>
      <c r="C71" s="81"/>
      <c r="D71" s="7" t="s">
        <v>23</v>
      </c>
      <c r="E71" s="2">
        <f>EAA!G26</f>
        <v>156461908</v>
      </c>
    </row>
    <row r="72" spans="2:5" ht="15">
      <c r="B72" s="83"/>
      <c r="C72" s="81"/>
      <c r="D72" s="4" t="s">
        <v>24</v>
      </c>
      <c r="E72" s="5">
        <f>EAA!G28</f>
        <v>0</v>
      </c>
    </row>
    <row r="73" spans="2:5" ht="15">
      <c r="B73" s="83"/>
      <c r="C73" s="81"/>
      <c r="D73" s="3" t="s">
        <v>25</v>
      </c>
      <c r="E73" s="5">
        <f>EAA!G29</f>
        <v>51481950</v>
      </c>
    </row>
    <row r="74" spans="2:5" ht="15">
      <c r="B74" s="83"/>
      <c r="C74" s="81"/>
      <c r="D74" s="3" t="s">
        <v>26</v>
      </c>
      <c r="E74" s="5">
        <f>EAA!G30</f>
        <v>627816651</v>
      </c>
    </row>
    <row r="75" spans="2:5" ht="15">
      <c r="B75" s="83"/>
      <c r="C75" s="81"/>
      <c r="D75" s="4" t="s">
        <v>27</v>
      </c>
      <c r="E75" s="5">
        <f>EAA!G31</f>
        <v>1036445735</v>
      </c>
    </row>
    <row r="76" spans="2:5" ht="15">
      <c r="B76" s="83"/>
      <c r="C76" s="81"/>
      <c r="D76" s="4" t="s">
        <v>28</v>
      </c>
      <c r="E76" s="5">
        <f>EAA!G32</f>
        <v>16960</v>
      </c>
    </row>
    <row r="77" spans="2:5" ht="15">
      <c r="B77" s="83"/>
      <c r="C77" s="81"/>
      <c r="D77" s="4" t="s">
        <v>29</v>
      </c>
      <c r="E77" s="5">
        <f>EAA!G33</f>
        <v>-1559323884</v>
      </c>
    </row>
    <row r="78" spans="2:5" ht="15">
      <c r="B78" s="83"/>
      <c r="C78" s="81"/>
      <c r="D78" s="4" t="s">
        <v>30</v>
      </c>
      <c r="E78" s="5">
        <f>EAA!G34</f>
        <v>24496</v>
      </c>
    </row>
    <row r="79" spans="2:5" ht="15">
      <c r="B79" s="83"/>
      <c r="C79" s="81"/>
      <c r="D79" s="4" t="s">
        <v>31</v>
      </c>
      <c r="E79" s="5">
        <f>EAA!G35</f>
        <v>0</v>
      </c>
    </row>
    <row r="80" spans="2:5" ht="15">
      <c r="B80" s="83"/>
      <c r="C80" s="81"/>
      <c r="D80" s="4" t="s">
        <v>32</v>
      </c>
      <c r="E80" s="5">
        <f>EAA!G36</f>
        <v>0</v>
      </c>
    </row>
    <row r="81" spans="2:5" ht="15">
      <c r="B81" s="83"/>
      <c r="C81" s="81"/>
      <c r="D81" s="1" t="s">
        <v>33</v>
      </c>
      <c r="E81" s="2">
        <f>EAA!G38</f>
        <v>958113538</v>
      </c>
    </row>
    <row r="82" spans="2:5" ht="15">
      <c r="B82" s="83" t="s">
        <v>41</v>
      </c>
      <c r="C82" s="81" t="s">
        <v>14</v>
      </c>
      <c r="D82" s="7" t="s">
        <v>15</v>
      </c>
      <c r="E82" s="2">
        <f>EAA!H16</f>
        <v>-101919179</v>
      </c>
    </row>
    <row r="83" spans="2:5" ht="15">
      <c r="B83" s="83"/>
      <c r="C83" s="81"/>
      <c r="D83" s="4" t="s">
        <v>16</v>
      </c>
      <c r="E83" s="5">
        <f>EAA!H18</f>
        <v>-92537674</v>
      </c>
    </row>
    <row r="84" spans="2:5" ht="15">
      <c r="B84" s="83"/>
      <c r="C84" s="81"/>
      <c r="D84" s="4" t="s">
        <v>17</v>
      </c>
      <c r="E84" s="5">
        <f>EAA!H19</f>
        <v>-12281959</v>
      </c>
    </row>
    <row r="85" spans="2:5" ht="15">
      <c r="B85" s="83"/>
      <c r="C85" s="81"/>
      <c r="D85" s="3" t="s">
        <v>18</v>
      </c>
      <c r="E85" s="5">
        <f>EAA!H20</f>
        <v>0</v>
      </c>
    </row>
    <row r="86" spans="2:5" ht="15">
      <c r="B86" s="83"/>
      <c r="C86" s="81"/>
      <c r="D86" s="3" t="s">
        <v>19</v>
      </c>
      <c r="E86" s="5">
        <f>EAA!H21</f>
        <v>-8774691</v>
      </c>
    </row>
    <row r="87" spans="2:5" ht="15">
      <c r="B87" s="83"/>
      <c r="C87" s="81"/>
      <c r="D87" s="3" t="s">
        <v>20</v>
      </c>
      <c r="E87" s="5">
        <f>EAA!H22</f>
        <v>2186118</v>
      </c>
    </row>
    <row r="88" spans="2:5" ht="15">
      <c r="B88" s="83"/>
      <c r="C88" s="81"/>
      <c r="D88" s="3" t="s">
        <v>21</v>
      </c>
      <c r="E88" s="5">
        <f>EAA!H23</f>
        <v>12849799</v>
      </c>
    </row>
    <row r="89" spans="2:5" ht="15">
      <c r="B89" s="83"/>
      <c r="C89" s="81"/>
      <c r="D89" s="3" t="s">
        <v>22</v>
      </c>
      <c r="E89" s="5">
        <f>EAA!H24</f>
        <v>-3360772</v>
      </c>
    </row>
    <row r="90" spans="2:5" ht="15">
      <c r="B90" s="83"/>
      <c r="C90" s="81"/>
      <c r="D90" s="7" t="s">
        <v>23</v>
      </c>
      <c r="E90" s="2">
        <f>EAA!H26</f>
        <v>-36371303</v>
      </c>
    </row>
    <row r="91" spans="2:5" ht="15">
      <c r="B91" s="83"/>
      <c r="C91" s="81"/>
      <c r="D91" s="4" t="s">
        <v>24</v>
      </c>
      <c r="E91" s="5">
        <f>EAA!H28</f>
        <v>0</v>
      </c>
    </row>
    <row r="92" spans="2:5" ht="15">
      <c r="B92" s="83"/>
      <c r="C92" s="81"/>
      <c r="D92" s="3" t="s">
        <v>25</v>
      </c>
      <c r="E92" s="5">
        <f>EAA!H29</f>
        <v>-24872796</v>
      </c>
    </row>
    <row r="93" spans="2:5" ht="15">
      <c r="B93" s="83"/>
      <c r="C93" s="81"/>
      <c r="D93" s="3" t="s">
        <v>26</v>
      </c>
      <c r="E93" s="5">
        <f>EAA!H30</f>
        <v>0</v>
      </c>
    </row>
    <row r="94" spans="2:5" ht="15">
      <c r="B94" s="83"/>
      <c r="C94" s="81"/>
      <c r="D94" s="4" t="s">
        <v>27</v>
      </c>
      <c r="E94" s="5">
        <f>EAA!H31</f>
        <v>-222649173</v>
      </c>
    </row>
    <row r="95" spans="2:5" ht="15">
      <c r="B95" s="83"/>
      <c r="C95" s="81"/>
      <c r="D95" s="4" t="s">
        <v>28</v>
      </c>
      <c r="E95" s="5">
        <f>EAA!H32</f>
        <v>0</v>
      </c>
    </row>
    <row r="96" spans="2:5" ht="15">
      <c r="B96" s="83"/>
      <c r="C96" s="81"/>
      <c r="D96" s="4" t="s">
        <v>29</v>
      </c>
      <c r="E96" s="5">
        <f>EAA!H33</f>
        <v>211150666</v>
      </c>
    </row>
    <row r="97" spans="2:5" ht="15">
      <c r="B97" s="83"/>
      <c r="C97" s="81"/>
      <c r="D97" s="4" t="s">
        <v>30</v>
      </c>
      <c r="E97" s="5">
        <f>EAA!H34</f>
        <v>0</v>
      </c>
    </row>
    <row r="98" spans="2:5" ht="15">
      <c r="B98" s="83"/>
      <c r="C98" s="81"/>
      <c r="D98" s="4" t="s">
        <v>31</v>
      </c>
      <c r="E98" s="5">
        <f>EAA!H35</f>
        <v>0</v>
      </c>
    </row>
    <row r="99" spans="2:5" ht="15">
      <c r="B99" s="83"/>
      <c r="C99" s="81"/>
      <c r="D99" s="4" t="s">
        <v>32</v>
      </c>
      <c r="E99" s="5">
        <f>EAA!H36</f>
        <v>0</v>
      </c>
    </row>
    <row r="100" spans="3:5" ht="15">
      <c r="C100" s="81"/>
      <c r="D100" s="1" t="s">
        <v>33</v>
      </c>
      <c r="E100" s="2">
        <f>EAA!H38</f>
        <v>-138290482</v>
      </c>
    </row>
    <row r="101" spans="1:5" ht="15">
      <c r="A101" s="78" t="s">
        <v>44</v>
      </c>
      <c r="B101" s="78"/>
      <c r="C101" s="78"/>
      <c r="D101" s="6" t="s">
        <v>34</v>
      </c>
      <c r="E101" s="11" t="e">
        <f>EAA!#REF!</f>
        <v>#REF!</v>
      </c>
    </row>
    <row r="102" spans="1:5" ht="15">
      <c r="A102" s="78"/>
      <c r="B102" s="78"/>
      <c r="C102" s="78"/>
      <c r="D102" s="6" t="s">
        <v>35</v>
      </c>
      <c r="E102" s="11" t="e">
        <f>EAA!#REF!</f>
        <v>#REF!</v>
      </c>
    </row>
    <row r="103" spans="1:5" ht="15">
      <c r="A103" s="78" t="s">
        <v>45</v>
      </c>
      <c r="B103" s="78"/>
      <c r="C103" s="78"/>
      <c r="D103" s="6" t="s">
        <v>34</v>
      </c>
      <c r="E103" s="11" t="e">
        <f>EAA!#REF!</f>
        <v>#REF!</v>
      </c>
    </row>
    <row r="104" spans="1:5" ht="15">
      <c r="A104" s="78"/>
      <c r="B104" s="78"/>
      <c r="C104" s="78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HHQ.01.07.vd</dc:title>
  <dc:subject/>
  <dc:creator>teresita_quezada</dc:creator>
  <cp:keywords/>
  <dc:description/>
  <cp:lastModifiedBy>selene_villegas</cp:lastModifiedBy>
  <cp:lastPrinted>2014-03-24T18:24:04Z</cp:lastPrinted>
  <dcterms:created xsi:type="dcterms:W3CDTF">2014-01-27T18:04:15Z</dcterms:created>
  <dcterms:modified xsi:type="dcterms:W3CDTF">2014-03-27T23:38:06Z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