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ECONÓMICO'!$A$1:$W$229</definedName>
    <definedName name="DIFERENCIAS">#N/A</definedName>
    <definedName name="FORM" localSheetId="0">'MASC RESUMEN ECONÓMICO'!$A$228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<sst xmlns="http://schemas.openxmlformats.org/spreadsheetml/2006/main" count="337" uniqueCount="66">
  <si>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</si>
  <si>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</si>
  <si>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</si>
  <si>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</si>
  <si>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</si>
  <si>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</si>
  <si>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</si>
  <si>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</si>
  <si>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</si>
  <si>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</si>
  <si>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</si>
  <si>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</si>
  <si>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</si>
  <si>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</si>
  <si>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</si>
  <si>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</si>
  <si>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</si>
  <si>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</si>
  <si>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</si>
  <si>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</si>
  <si>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</si>
  <si>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</si>
  <si>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</si>
  <si>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</si>
  <si>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</si>
  <si>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</si>
  <si>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</si>
  <si>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NACIONAL FINANCIERA, S.N.C.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</si>
  <si>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</si>
  <si>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</si>
  <si>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</si>
  <si>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</si>
  <si>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</si>
  <si>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</si>
  <si>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</si>
  <si>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 xml:space="preserve">Aprobado </t>
  </si>
  <si>
    <t>Modificado</t>
  </si>
  <si>
    <t>Devengado</t>
  </si>
  <si>
    <t>Pagado</t>
  </si>
  <si>
    <t>Coordinación de la Política de Gobierno</t>
  </si>
  <si>
    <t>Función Pública</t>
  </si>
  <si>
    <t>Función pública y buen gobierno</t>
  </si>
  <si>
    <t>Actividades de apoyo a la función pública y buen gobierno</t>
  </si>
  <si>
    <t>O001</t>
  </si>
  <si>
    <t>Nacional Financiera, S.N.C.</t>
  </si>
  <si>
    <t>HIU</t>
  </si>
  <si>
    <t>Desarrollo Económico</t>
  </si>
  <si>
    <t>Asuntos Económicos, Comerciales y Laborales en General</t>
  </si>
  <si>
    <t>Asuntos Económicos y Comerciales en General</t>
  </si>
  <si>
    <t>Servicios de apoyo administrativo</t>
  </si>
  <si>
    <t>M001</t>
  </si>
  <si>
    <t>Actividades de apoyo administrativo</t>
  </si>
  <si>
    <t>Otros servicios financieros de Banca de Desarrollo</t>
  </si>
  <si>
    <t>F027</t>
  </si>
  <si>
    <t>Operación como agente financiero del Gobierno Federal</t>
  </si>
  <si>
    <t>F028</t>
  </si>
  <si>
    <t>Operación de servicios fiduciarios</t>
  </si>
  <si>
    <t>Financiamiento y recuperación de Banca de Desarrollo</t>
  </si>
  <si>
    <t>F025</t>
  </si>
  <si>
    <t>Capatción y canalización de recursos financieros</t>
  </si>
  <si>
    <t>F026</t>
  </si>
  <si>
    <t>Otorgamiento de crédito y garantías, capacitación, asistencia técnica e información a las MIPYMES</t>
  </si>
  <si>
    <t>Otras Industrias y Otros Asuntos Económicos</t>
  </si>
  <si>
    <t>Otros Asuntos Económicos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</si>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</sst>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8"/>
      <color indexed="12"/>
      <name val="Arial"/>
      <family val="2"/>
    </font>
    <font>
      <u val="single"/>
      <sz val="1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8"/>
      <color theme="10"/>
      <name val="Arial"/>
      <family val="2"/>
    </font>
    <font>
      <u val="single"/>
      <sz val="1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sz val="20"/>
      <color rgb="FF00000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5" fillId="33" borderId="10" xfId="0" applyNumberFormat="1" applyFont="1" applyFill="1" applyBorder="1" applyAlignment="1">
      <alignment horizontal="centerContinuous" vertical="center"/>
    </xf>
    <xf numFmtId="164" fontId="55" fillId="33" borderId="11" xfId="0" applyNumberFormat="1" applyFont="1" applyFill="1" applyBorder="1" applyAlignment="1">
      <alignment horizontal="center" vertical="center"/>
    </xf>
    <xf numFmtId="164" fontId="55" fillId="33" borderId="11" xfId="0" applyNumberFormat="1" applyFont="1" applyFill="1" applyBorder="1" applyAlignment="1">
      <alignment vertical="center"/>
    </xf>
    <xf numFmtId="164" fontId="55" fillId="33" borderId="12" xfId="0" applyNumberFormat="1" applyFont="1" applyFill="1" applyBorder="1" applyAlignment="1">
      <alignment horizontal="center" vertical="center"/>
    </xf>
    <xf numFmtId="164" fontId="55" fillId="33" borderId="13" xfId="0" applyNumberFormat="1" applyFont="1" applyFill="1" applyBorder="1" applyAlignment="1">
      <alignment horizontal="center" vertical="center"/>
    </xf>
    <xf numFmtId="164" fontId="55" fillId="33" borderId="14" xfId="0" applyNumberFormat="1" applyFont="1" applyFill="1" applyBorder="1" applyAlignment="1">
      <alignment horizontal="center" vertical="center"/>
    </xf>
    <xf numFmtId="164" fontId="55" fillId="33" borderId="15" xfId="0" applyNumberFormat="1" applyFont="1" applyFill="1" applyBorder="1" applyAlignment="1">
      <alignment horizontal="center" vertical="center"/>
    </xf>
    <xf numFmtId="164" fontId="55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5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6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6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6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6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6" fillId="33" borderId="0" xfId="0" applyNumberFormat="1" applyFont="1" applyFill="1" applyBorder="1" applyAlignment="1">
      <alignment horizontal="centerContinuous" vertical="center"/>
    </xf>
    <xf numFmtId="164" fontId="56" fillId="33" borderId="0" xfId="0" applyNumberFormat="1" applyFont="1" applyFill="1" applyBorder="1" applyAlignment="1">
      <alignment horizontal="center" vertical="center"/>
    </xf>
    <xf numFmtId="164" fontId="56" fillId="33" borderId="24" xfId="0" applyNumberFormat="1" applyFont="1" applyFill="1" applyBorder="1" applyAlignment="1">
      <alignment horizontal="center" vertical="center"/>
    </xf>
    <xf numFmtId="164" fontId="56" fillId="33" borderId="25" xfId="0" applyNumberFormat="1" applyFont="1" applyFill="1" applyBorder="1" applyAlignment="1">
      <alignment horizontal="center" vertical="center"/>
    </xf>
    <xf numFmtId="164" fontId="56" fillId="33" borderId="21" xfId="0" applyNumberFormat="1" applyFont="1" applyFill="1" applyBorder="1" applyAlignment="1">
      <alignment horizontal="center" vertical="center"/>
    </xf>
    <xf numFmtId="164" fontId="56" fillId="33" borderId="12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6" fillId="33" borderId="28" xfId="0" applyNumberFormat="1" applyFont="1" applyFill="1" applyBorder="1" applyAlignment="1">
      <alignment horizontal="center" vertical="center"/>
    </xf>
    <xf numFmtId="164" fontId="56" fillId="33" borderId="29" xfId="0" applyNumberFormat="1" applyFont="1" applyFill="1" applyBorder="1" applyAlignment="1">
      <alignment horizontal="center" vertical="center"/>
    </xf>
    <xf numFmtId="164" fontId="56" fillId="33" borderId="15" xfId="0" applyNumberFormat="1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164" fontId="56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49" fontId="13" fillId="0" borderId="29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49" fontId="13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164" fontId="5" fillId="0" borderId="32" xfId="0" applyNumberFormat="1" applyFont="1" applyFill="1" applyBorder="1" applyAlignment="1">
      <alignment vertical="center"/>
    </xf>
    <xf numFmtId="0" fontId="0" fillId="0" borderId="32" xfId="0" applyBorder="1" applyAlignment="1">
      <alignment/>
    </xf>
    <xf numFmtId="176" fontId="14" fillId="0" borderId="24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57" fillId="0" borderId="0" xfId="0" applyFont="1" applyAlignment="1">
      <alignment/>
    </xf>
    <xf numFmtId="164" fontId="5" fillId="0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6" fillId="33" borderId="3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3"/>
  <sheetViews>
    <sheetView showGridLines="0" showZeros="0" tabSelected="1" showOutlineSymbols="0" zoomScale="40" zoomScaleNormal="40" zoomScalePageLayoutView="0" workbookViewId="0" topLeftCell="A1">
      <pane ySplit="10" topLeftCell="A185" activePane="bottomLeft" state="frozen"/>
      <selection pane="topLeft" activeCell="B1" sqref="B1"/>
      <selection pane="bottomLeft" activeCell="L237" sqref="L237"/>
    </sheetView>
  </sheetViews>
  <sheetFormatPr defaultColWidth="0" defaultRowHeight="23.25"/>
  <cols>
    <col min="1" max="1" width="1.60546875" style="0" customWidth="1"/>
    <col min="2" max="4" width="5.69140625" style="93" customWidth="1"/>
    <col min="5" max="5" width="6.69140625" style="93" customWidth="1"/>
    <col min="6" max="6" width="7.69140625" style="93" customWidth="1"/>
    <col min="7" max="7" width="6.69140625" style="93" customWidth="1"/>
    <col min="8" max="8" width="0.453125" style="93" customWidth="1"/>
    <col min="9" max="9" width="43.69140625" style="96" customWidth="1"/>
    <col min="10" max="10" width="1.69140625" style="93" customWidth="1"/>
    <col min="11" max="20" width="18.69140625" style="94" customWidth="1"/>
    <col min="21" max="22" width="13.69140625" style="93" customWidth="1"/>
    <col min="23" max="23" width="2.2304687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9"/>
      <c r="N1" s="110"/>
      <c r="O1" s="110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0">
      <c r="A3" s="18"/>
      <c r="B3" s="20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 t="s">
        <v>27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11" t="s">
        <v>4</v>
      </c>
      <c r="U7" s="112"/>
      <c r="V7" s="113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11" t="s">
        <v>6</v>
      </c>
      <c r="V8" s="114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7"/>
      <c r="J11" s="72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3"/>
      <c r="W11" s="10"/>
    </row>
    <row r="12" spans="1:23" ht="27">
      <c r="A12" s="18"/>
      <c r="B12" s="73"/>
      <c r="C12" s="73"/>
      <c r="D12" s="74"/>
      <c r="E12" s="75"/>
      <c r="F12" s="73"/>
      <c r="G12" s="73"/>
      <c r="H12" s="71"/>
      <c r="I12" s="98" t="s">
        <v>28</v>
      </c>
      <c r="J12" s="76"/>
      <c r="K12" s="81">
        <f aca="true" t="shared" si="0" ref="K12:L15">SUM(K20+K68)</f>
        <v>854124258</v>
      </c>
      <c r="L12" s="81">
        <f t="shared" si="0"/>
        <v>514067254</v>
      </c>
      <c r="M12" s="81"/>
      <c r="N12" s="81">
        <f>SUM(N20+N68)</f>
        <v>382971572</v>
      </c>
      <c r="O12" s="81">
        <f>SUM(K12:N12)</f>
        <v>1751163084</v>
      </c>
      <c r="P12" s="81">
        <f>SUM(P20+P68)</f>
        <v>1352900</v>
      </c>
      <c r="Q12" s="81"/>
      <c r="R12" s="81"/>
      <c r="S12" s="81">
        <f>SUM(P12:R12)</f>
        <v>1352900</v>
      </c>
      <c r="T12" s="81">
        <f>O12+S12</f>
        <v>1752515984</v>
      </c>
      <c r="U12" s="82">
        <f>O12/T12*100</f>
        <v>99.92280241593505</v>
      </c>
      <c r="V12" s="82">
        <f>SUM(S12/T12*100)</f>
        <v>0.07719758406494512</v>
      </c>
      <c r="W12" s="10"/>
    </row>
    <row r="13" spans="1:23" ht="27">
      <c r="A13" s="18"/>
      <c r="B13" s="73"/>
      <c r="C13" s="73"/>
      <c r="D13" s="74"/>
      <c r="E13" s="75"/>
      <c r="F13" s="73"/>
      <c r="G13" s="73"/>
      <c r="H13" s="71"/>
      <c r="I13" s="98" t="s">
        <v>29</v>
      </c>
      <c r="J13" s="76"/>
      <c r="K13" s="81">
        <f t="shared" si="0"/>
        <v>808296417</v>
      </c>
      <c r="L13" s="81">
        <f t="shared" si="0"/>
        <v>514067254</v>
      </c>
      <c r="M13" s="81"/>
      <c r="N13" s="81">
        <f>SUM(N21+N69)</f>
        <v>1004937512</v>
      </c>
      <c r="O13" s="81">
        <f>SUM(K13:N13)</f>
        <v>2327301183</v>
      </c>
      <c r="P13" s="81">
        <f>SUM(P21+P69)</f>
        <v>1352900</v>
      </c>
      <c r="Q13" s="81"/>
      <c r="R13" s="81"/>
      <c r="S13" s="81">
        <f>SUM(P13:R13)</f>
        <v>1352900</v>
      </c>
      <c r="T13" s="81">
        <f>O13+S13</f>
        <v>2328654083</v>
      </c>
      <c r="U13" s="82">
        <f>O13/T13*100</f>
        <v>99.94190206223085</v>
      </c>
      <c r="V13" s="82">
        <f>SUM(S13/T13*100)</f>
        <v>0.05809793776914525</v>
      </c>
      <c r="W13" s="10"/>
    </row>
    <row r="14" spans="1:23" ht="27">
      <c r="A14" s="18"/>
      <c r="B14" s="73"/>
      <c r="C14" s="73"/>
      <c r="D14" s="74"/>
      <c r="E14" s="75"/>
      <c r="F14" s="73"/>
      <c r="G14" s="73"/>
      <c r="H14" s="71"/>
      <c r="I14" s="98" t="s">
        <v>30</v>
      </c>
      <c r="J14" s="76"/>
      <c r="K14" s="81">
        <f t="shared" si="0"/>
        <v>778338845</v>
      </c>
      <c r="L14" s="81">
        <f t="shared" si="0"/>
        <v>396575861</v>
      </c>
      <c r="M14" s="81"/>
      <c r="N14" s="81">
        <f>SUM(N22+N70)</f>
        <v>998605798</v>
      </c>
      <c r="O14" s="81">
        <f>SUM(K14:N14)</f>
        <v>2173520504</v>
      </c>
      <c r="P14" s="81">
        <f>SUM(P22+P70)</f>
        <v>1155762</v>
      </c>
      <c r="Q14" s="81"/>
      <c r="R14" s="81"/>
      <c r="S14" s="81">
        <f>SUM(P14:R14)</f>
        <v>1155762</v>
      </c>
      <c r="T14" s="81">
        <f>O14+S14</f>
        <v>2174676266</v>
      </c>
      <c r="U14" s="82">
        <f>O14/T14*100</f>
        <v>99.94685360676117</v>
      </c>
      <c r="V14" s="82">
        <f>SUM(S14/T14*100)</f>
        <v>0.05314639323883622</v>
      </c>
      <c r="W14" s="10"/>
    </row>
    <row r="15" spans="1:23" ht="27">
      <c r="A15" s="18"/>
      <c r="B15" s="73"/>
      <c r="C15" s="73"/>
      <c r="D15" s="74"/>
      <c r="E15" s="75"/>
      <c r="F15" s="73"/>
      <c r="G15" s="73"/>
      <c r="H15" s="71"/>
      <c r="I15" s="98" t="s">
        <v>31</v>
      </c>
      <c r="J15" s="76"/>
      <c r="K15" s="81">
        <f t="shared" si="0"/>
        <v>778338845</v>
      </c>
      <c r="L15" s="81">
        <f t="shared" si="0"/>
        <v>334655782</v>
      </c>
      <c r="M15" s="81"/>
      <c r="N15" s="81">
        <f>SUM(N23+N71)</f>
        <v>998605798</v>
      </c>
      <c r="O15" s="81">
        <f>SUM(K15:N15)</f>
        <v>2111600425</v>
      </c>
      <c r="P15" s="81">
        <f>SUM(P23+P71)</f>
        <v>909470</v>
      </c>
      <c r="Q15" s="81"/>
      <c r="R15" s="81"/>
      <c r="S15" s="81">
        <f>SUM(P15:R15)</f>
        <v>909470</v>
      </c>
      <c r="T15" s="81">
        <f>O15+S15</f>
        <v>2112509895</v>
      </c>
      <c r="U15" s="82">
        <f>O15/T15*100</f>
        <v>99.95694836733534</v>
      </c>
      <c r="V15" s="82">
        <f>SUM(S15/T15*100)</f>
        <v>0.04305163266466026</v>
      </c>
      <c r="W15" s="10"/>
    </row>
    <row r="16" spans="1:23" ht="27">
      <c r="A16" s="18"/>
      <c r="B16" s="73"/>
      <c r="C16" s="73"/>
      <c r="D16" s="74"/>
      <c r="E16" s="75"/>
      <c r="F16" s="73"/>
      <c r="G16" s="73"/>
      <c r="H16" s="71"/>
      <c r="I16" s="98" t="s">
        <v>32</v>
      </c>
      <c r="J16" s="76"/>
      <c r="K16" s="104">
        <f>SUM(K15/K12*100)</f>
        <v>91.12712087378742</v>
      </c>
      <c r="L16" s="104">
        <f>SUM(L15/L12*100)</f>
        <v>65.0996108769846</v>
      </c>
      <c r="M16" s="81"/>
      <c r="N16" s="104">
        <f>SUM(N15/N12*100)</f>
        <v>260.75193852769837</v>
      </c>
      <c r="O16" s="104">
        <f>SUM(O15/O12*100)</f>
        <v>120.582739796952</v>
      </c>
      <c r="P16" s="104">
        <f>SUM(P15/P12*100)</f>
        <v>67.22374159213541</v>
      </c>
      <c r="Q16" s="81"/>
      <c r="R16" s="81"/>
      <c r="S16" s="104">
        <f>SUM(S15/S12*100)</f>
        <v>67.22374159213541</v>
      </c>
      <c r="T16" s="104">
        <f>SUM(T15/T12*100)</f>
        <v>120.54154793945662</v>
      </c>
      <c r="U16" s="82"/>
      <c r="V16" s="83"/>
      <c r="W16" s="10"/>
    </row>
    <row r="17" spans="1:23" ht="27">
      <c r="A17" s="18"/>
      <c r="B17" s="73"/>
      <c r="C17" s="73"/>
      <c r="D17" s="74"/>
      <c r="E17" s="75"/>
      <c r="F17" s="73"/>
      <c r="G17" s="73"/>
      <c r="H17" s="71"/>
      <c r="I17" s="98" t="s">
        <v>33</v>
      </c>
      <c r="J17" s="76"/>
      <c r="K17" s="104">
        <f>SUM(K15/K13*100)</f>
        <v>96.29373935477929</v>
      </c>
      <c r="L17" s="104">
        <f>SUM(L15/L13*100)</f>
        <v>65.0996108769846</v>
      </c>
      <c r="M17" s="81"/>
      <c r="N17" s="104">
        <f>SUM(N15/N13*100)</f>
        <v>99.3699395311258</v>
      </c>
      <c r="O17" s="104">
        <f>SUM(O15/O13*100)</f>
        <v>90.73172137858188</v>
      </c>
      <c r="P17" s="104">
        <f>SUM(P15/P13*100)</f>
        <v>67.22374159213541</v>
      </c>
      <c r="Q17" s="81"/>
      <c r="R17" s="81"/>
      <c r="S17" s="104">
        <f>SUM(S15/S13*100)</f>
        <v>67.22374159213541</v>
      </c>
      <c r="T17" s="104">
        <f>SUM(T15/T13*100)</f>
        <v>90.71806372711477</v>
      </c>
      <c r="U17" s="82"/>
      <c r="V17" s="83"/>
      <c r="W17" s="10"/>
    </row>
    <row r="18" spans="1:23" ht="27">
      <c r="A18" s="18"/>
      <c r="B18" s="73"/>
      <c r="C18" s="73"/>
      <c r="D18" s="74"/>
      <c r="E18" s="75"/>
      <c r="F18" s="73"/>
      <c r="G18" s="73"/>
      <c r="H18" s="71"/>
      <c r="I18" s="98"/>
      <c r="J18" s="76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83"/>
      <c r="W18" s="10"/>
    </row>
    <row r="19" spans="1:23" ht="27">
      <c r="A19" s="18"/>
      <c r="B19" s="73">
        <v>1</v>
      </c>
      <c r="C19" s="73"/>
      <c r="D19" s="74"/>
      <c r="E19" s="75"/>
      <c r="F19" s="73"/>
      <c r="G19" s="73"/>
      <c r="H19" s="71"/>
      <c r="I19" s="98" t="s">
        <v>34</v>
      </c>
      <c r="J19" s="76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83"/>
      <c r="W19" s="10"/>
    </row>
    <row r="20" spans="1:23" ht="27">
      <c r="A20" s="18"/>
      <c r="B20" s="73">
        <v>1</v>
      </c>
      <c r="C20" s="73"/>
      <c r="D20" s="74"/>
      <c r="E20" s="75"/>
      <c r="F20" s="73"/>
      <c r="G20" s="73"/>
      <c r="H20" s="71"/>
      <c r="I20" s="98" t="s">
        <v>35</v>
      </c>
      <c r="J20" s="76"/>
      <c r="K20" s="81">
        <f>SUM(K28)</f>
        <v>38896810</v>
      </c>
      <c r="L20" s="81">
        <f>SUM(L28)</f>
        <v>7928910</v>
      </c>
      <c r="M20" s="81">
        <f>SUM(M28)</f>
        <v>0</v>
      </c>
      <c r="N20" s="81">
        <f>SUM(N28)</f>
        <v>1012458</v>
      </c>
      <c r="O20" s="81">
        <f>SUM(K20:N20)</f>
        <v>47838178</v>
      </c>
      <c r="P20" s="81"/>
      <c r="Q20" s="81"/>
      <c r="R20" s="81"/>
      <c r="S20" s="81"/>
      <c r="T20" s="81">
        <f>O20+S20</f>
        <v>47838178</v>
      </c>
      <c r="U20" s="82">
        <f>O20/T20*100</f>
        <v>100</v>
      </c>
      <c r="V20" s="83"/>
      <c r="W20" s="10"/>
    </row>
    <row r="21" spans="1:23" ht="27">
      <c r="A21" s="18"/>
      <c r="B21" s="73">
        <v>1</v>
      </c>
      <c r="C21" s="73"/>
      <c r="D21" s="74"/>
      <c r="E21" s="75"/>
      <c r="F21" s="73"/>
      <c r="G21" s="73"/>
      <c r="H21" s="71"/>
      <c r="I21" s="98" t="s">
        <v>36</v>
      </c>
      <c r="J21" s="76"/>
      <c r="K21" s="81">
        <f aca="true" t="shared" si="1" ref="K21:L23">SUM(K29)</f>
        <v>38896810</v>
      </c>
      <c r="L21" s="81">
        <f t="shared" si="1"/>
        <v>7928910</v>
      </c>
      <c r="M21" s="81"/>
      <c r="N21" s="81">
        <f>SUM(N29)</f>
        <v>1012458</v>
      </c>
      <c r="O21" s="81">
        <f>SUM(K21:N21)</f>
        <v>47838178</v>
      </c>
      <c r="P21" s="81"/>
      <c r="Q21" s="81"/>
      <c r="R21" s="81"/>
      <c r="S21" s="81"/>
      <c r="T21" s="81">
        <f>O21+S21</f>
        <v>47838178</v>
      </c>
      <c r="U21" s="82">
        <f>O21/T21*100</f>
        <v>100</v>
      </c>
      <c r="V21" s="83"/>
      <c r="W21" s="10"/>
    </row>
    <row r="22" spans="1:23" ht="27">
      <c r="A22" s="18"/>
      <c r="B22" s="73">
        <v>1</v>
      </c>
      <c r="C22" s="73"/>
      <c r="D22" s="74"/>
      <c r="E22" s="75"/>
      <c r="F22" s="73"/>
      <c r="G22" s="73"/>
      <c r="H22" s="71"/>
      <c r="I22" s="98" t="s">
        <v>37</v>
      </c>
      <c r="J22" s="76"/>
      <c r="K22" s="81">
        <f t="shared" si="1"/>
        <v>37821694</v>
      </c>
      <c r="L22" s="81">
        <f t="shared" si="1"/>
        <v>7729705</v>
      </c>
      <c r="M22" s="81"/>
      <c r="N22" s="81">
        <f>SUM(N30)</f>
        <v>42900</v>
      </c>
      <c r="O22" s="81">
        <f>SUM(K22:N22)</f>
        <v>45594299</v>
      </c>
      <c r="P22" s="81"/>
      <c r="Q22" s="81"/>
      <c r="R22" s="81"/>
      <c r="S22" s="81"/>
      <c r="T22" s="81">
        <f>O22+S22</f>
        <v>45594299</v>
      </c>
      <c r="U22" s="82">
        <f>O22/T22*100</f>
        <v>100</v>
      </c>
      <c r="V22" s="83"/>
      <c r="W22" s="10"/>
    </row>
    <row r="23" spans="1:23" ht="27">
      <c r="A23" s="18"/>
      <c r="B23" s="73">
        <v>1</v>
      </c>
      <c r="C23" s="73"/>
      <c r="D23" s="74"/>
      <c r="E23" s="75"/>
      <c r="F23" s="73"/>
      <c r="G23" s="73"/>
      <c r="H23" s="71"/>
      <c r="I23" s="98" t="s">
        <v>38</v>
      </c>
      <c r="J23" s="76"/>
      <c r="K23" s="81">
        <f t="shared" si="1"/>
        <v>37821694</v>
      </c>
      <c r="L23" s="81">
        <f t="shared" si="1"/>
        <v>7729705</v>
      </c>
      <c r="M23" s="81"/>
      <c r="N23" s="81">
        <f>SUM(N31)</f>
        <v>42900</v>
      </c>
      <c r="O23" s="81">
        <f>SUM(K23:N23)</f>
        <v>45594299</v>
      </c>
      <c r="P23" s="81"/>
      <c r="Q23" s="81"/>
      <c r="R23" s="81"/>
      <c r="S23" s="81"/>
      <c r="T23" s="81">
        <f>O23+S23</f>
        <v>45594299</v>
      </c>
      <c r="U23" s="82">
        <f>O23/T23*100</f>
        <v>100</v>
      </c>
      <c r="V23" s="83"/>
      <c r="W23" s="10"/>
    </row>
    <row r="24" spans="1:23" ht="27">
      <c r="A24" s="18"/>
      <c r="B24" s="73">
        <v>1</v>
      </c>
      <c r="C24" s="73"/>
      <c r="D24" s="74"/>
      <c r="E24" s="75"/>
      <c r="F24" s="73"/>
      <c r="G24" s="73"/>
      <c r="H24" s="71"/>
      <c r="I24" s="98" t="s">
        <v>32</v>
      </c>
      <c r="J24" s="76"/>
      <c r="K24" s="104">
        <f>SUM(K23/K20*100)</f>
        <v>97.2359789915934</v>
      </c>
      <c r="L24" s="104">
        <f>SUM(L23/L20*100)</f>
        <v>97.4876117902713</v>
      </c>
      <c r="M24" s="104"/>
      <c r="N24" s="104">
        <f>SUM(N23/N20*100)</f>
        <v>4.237212802901453</v>
      </c>
      <c r="O24" s="104">
        <f>SUM(O23/O20*100)</f>
        <v>95.30943883356092</v>
      </c>
      <c r="P24" s="81"/>
      <c r="Q24" s="81"/>
      <c r="R24" s="81"/>
      <c r="S24" s="81"/>
      <c r="T24" s="104">
        <f>SUM(T23/T20*100)</f>
        <v>95.30943883356092</v>
      </c>
      <c r="U24" s="82"/>
      <c r="V24" s="83"/>
      <c r="W24" s="10"/>
    </row>
    <row r="25" spans="1:23" ht="27">
      <c r="A25" s="18"/>
      <c r="B25" s="73">
        <v>1</v>
      </c>
      <c r="C25" s="73"/>
      <c r="D25" s="74"/>
      <c r="E25" s="75"/>
      <c r="F25" s="73"/>
      <c r="G25" s="73"/>
      <c r="H25" s="71"/>
      <c r="I25" s="98" t="s">
        <v>33</v>
      </c>
      <c r="J25" s="76"/>
      <c r="K25" s="104">
        <f>SUM(K23/K21*100)</f>
        <v>97.2359789915934</v>
      </c>
      <c r="L25" s="104">
        <f>SUM(L23/L21*100)</f>
        <v>97.4876117902713</v>
      </c>
      <c r="M25" s="104"/>
      <c r="N25" s="104">
        <f>SUM(N23/N21*100)</f>
        <v>4.237212802901453</v>
      </c>
      <c r="O25" s="104">
        <f>SUM(O23/O21*100)</f>
        <v>95.30943883356092</v>
      </c>
      <c r="P25" s="81"/>
      <c r="Q25" s="81"/>
      <c r="R25" s="81"/>
      <c r="S25" s="81"/>
      <c r="T25" s="104">
        <f>SUM(T23/T21*100)</f>
        <v>95.30943883356092</v>
      </c>
      <c r="U25" s="82"/>
      <c r="V25" s="83"/>
      <c r="W25" s="10"/>
    </row>
    <row r="26" spans="1:23" ht="27">
      <c r="A26" s="18"/>
      <c r="B26" s="73"/>
      <c r="C26" s="73"/>
      <c r="D26" s="74"/>
      <c r="E26" s="75"/>
      <c r="F26" s="73"/>
      <c r="G26" s="73"/>
      <c r="H26" s="71"/>
      <c r="I26" s="98"/>
      <c r="J26" s="76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10"/>
    </row>
    <row r="27" spans="1:23" ht="27">
      <c r="A27" s="18"/>
      <c r="B27" s="73">
        <v>1</v>
      </c>
      <c r="C27" s="73">
        <v>3</v>
      </c>
      <c r="D27" s="74"/>
      <c r="E27" s="75"/>
      <c r="F27" s="73"/>
      <c r="G27" s="73"/>
      <c r="H27" s="71"/>
      <c r="I27" s="98" t="s">
        <v>39</v>
      </c>
      <c r="J27" s="76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83"/>
      <c r="W27" s="10"/>
    </row>
    <row r="28" spans="1:23" ht="27">
      <c r="A28" s="18"/>
      <c r="B28" s="73">
        <v>1</v>
      </c>
      <c r="C28" s="73">
        <v>3</v>
      </c>
      <c r="D28" s="74"/>
      <c r="E28" s="75"/>
      <c r="F28" s="73"/>
      <c r="G28" s="73"/>
      <c r="H28" s="71"/>
      <c r="I28" s="98" t="s">
        <v>35</v>
      </c>
      <c r="J28" s="76"/>
      <c r="K28" s="81">
        <f>SUM(K36)</f>
        <v>38896810</v>
      </c>
      <c r="L28" s="81">
        <f>SUM(L36)</f>
        <v>7928910</v>
      </c>
      <c r="M28" s="81">
        <f>SUM(M36)</f>
        <v>0</v>
      </c>
      <c r="N28" s="81">
        <f>SUM(N36)</f>
        <v>1012458</v>
      </c>
      <c r="O28" s="81">
        <f>SUM(K28:N28)</f>
        <v>47838178</v>
      </c>
      <c r="P28" s="81"/>
      <c r="Q28" s="81"/>
      <c r="R28" s="81"/>
      <c r="S28" s="81"/>
      <c r="T28" s="81">
        <f>O28+S28</f>
        <v>47838178</v>
      </c>
      <c r="U28" s="82">
        <f>O28/T28*100</f>
        <v>100</v>
      </c>
      <c r="V28" s="83"/>
      <c r="W28" s="10"/>
    </row>
    <row r="29" spans="1:23" ht="27">
      <c r="A29" s="18"/>
      <c r="B29" s="73">
        <v>1</v>
      </c>
      <c r="C29" s="73">
        <v>3</v>
      </c>
      <c r="D29" s="74"/>
      <c r="E29" s="75"/>
      <c r="F29" s="73"/>
      <c r="G29" s="73"/>
      <c r="H29" s="71"/>
      <c r="I29" s="98" t="s">
        <v>36</v>
      </c>
      <c r="J29" s="76"/>
      <c r="K29" s="81">
        <f aca="true" t="shared" si="2" ref="K29:L31">SUM(K37)</f>
        <v>38896810</v>
      </c>
      <c r="L29" s="81">
        <f t="shared" si="2"/>
        <v>7928910</v>
      </c>
      <c r="M29" s="81"/>
      <c r="N29" s="81">
        <f>SUM(N37)</f>
        <v>1012458</v>
      </c>
      <c r="O29" s="81">
        <f>SUM(K29:N29)</f>
        <v>47838178</v>
      </c>
      <c r="P29" s="81"/>
      <c r="Q29" s="81"/>
      <c r="R29" s="81"/>
      <c r="S29" s="81"/>
      <c r="T29" s="81">
        <f>O29+S29</f>
        <v>47838178</v>
      </c>
      <c r="U29" s="82">
        <f>O29/T29*100</f>
        <v>100</v>
      </c>
      <c r="V29" s="83"/>
      <c r="W29" s="10"/>
    </row>
    <row r="30" spans="1:23" ht="27">
      <c r="A30" s="18"/>
      <c r="B30" s="73">
        <v>1</v>
      </c>
      <c r="C30" s="73">
        <v>3</v>
      </c>
      <c r="D30" s="74"/>
      <c r="E30" s="75"/>
      <c r="F30" s="73"/>
      <c r="G30" s="73"/>
      <c r="H30" s="71"/>
      <c r="I30" s="98" t="s">
        <v>37</v>
      </c>
      <c r="J30" s="76"/>
      <c r="K30" s="81">
        <f t="shared" si="2"/>
        <v>37821694</v>
      </c>
      <c r="L30" s="81">
        <f t="shared" si="2"/>
        <v>7729705</v>
      </c>
      <c r="M30" s="81"/>
      <c r="N30" s="81">
        <f>SUM(N38)</f>
        <v>42900</v>
      </c>
      <c r="O30" s="81">
        <f>SUM(K30:N30)</f>
        <v>45594299</v>
      </c>
      <c r="P30" s="81"/>
      <c r="Q30" s="81"/>
      <c r="R30" s="81"/>
      <c r="S30" s="81"/>
      <c r="T30" s="81">
        <f>O30+S30</f>
        <v>45594299</v>
      </c>
      <c r="U30" s="82">
        <f>O30/T30*100</f>
        <v>100</v>
      </c>
      <c r="V30" s="83"/>
      <c r="W30" s="10"/>
    </row>
    <row r="31" spans="1:23" ht="27">
      <c r="A31" s="18"/>
      <c r="B31" s="73">
        <v>1</v>
      </c>
      <c r="C31" s="73">
        <v>3</v>
      </c>
      <c r="D31" s="74"/>
      <c r="E31" s="75"/>
      <c r="F31" s="73"/>
      <c r="G31" s="73"/>
      <c r="H31" s="71"/>
      <c r="I31" s="98" t="s">
        <v>38</v>
      </c>
      <c r="J31" s="76"/>
      <c r="K31" s="81">
        <f t="shared" si="2"/>
        <v>37821694</v>
      </c>
      <c r="L31" s="81">
        <f t="shared" si="2"/>
        <v>7729705</v>
      </c>
      <c r="M31" s="81"/>
      <c r="N31" s="81">
        <f>SUM(N39)</f>
        <v>42900</v>
      </c>
      <c r="O31" s="81">
        <f>SUM(K31:N31)</f>
        <v>45594299</v>
      </c>
      <c r="P31" s="81"/>
      <c r="Q31" s="81"/>
      <c r="R31" s="81"/>
      <c r="S31" s="81"/>
      <c r="T31" s="81">
        <f>O31+S31</f>
        <v>45594299</v>
      </c>
      <c r="U31" s="82">
        <f>O31/T31*100</f>
        <v>100</v>
      </c>
      <c r="V31" s="83"/>
      <c r="W31" s="10"/>
    </row>
    <row r="32" spans="1:23" ht="27">
      <c r="A32" s="18"/>
      <c r="B32" s="73">
        <v>1</v>
      </c>
      <c r="C32" s="73">
        <v>3</v>
      </c>
      <c r="D32" s="74"/>
      <c r="E32" s="75"/>
      <c r="F32" s="73"/>
      <c r="G32" s="73"/>
      <c r="H32" s="71"/>
      <c r="I32" s="98" t="s">
        <v>32</v>
      </c>
      <c r="J32" s="76"/>
      <c r="K32" s="104">
        <f>SUM(K31/K28*100)</f>
        <v>97.2359789915934</v>
      </c>
      <c r="L32" s="104">
        <f>SUM(L31/L28*100)</f>
        <v>97.4876117902713</v>
      </c>
      <c r="M32" s="104"/>
      <c r="N32" s="104">
        <f>SUM(N31/N28*100)</f>
        <v>4.237212802901453</v>
      </c>
      <c r="O32" s="104">
        <f>SUM(O31/O28*100)</f>
        <v>95.30943883356092</v>
      </c>
      <c r="P32" s="81"/>
      <c r="Q32" s="81"/>
      <c r="R32" s="81"/>
      <c r="S32" s="81"/>
      <c r="T32" s="104">
        <f>SUM(T31/T28*100)</f>
        <v>95.30943883356092</v>
      </c>
      <c r="U32" s="82"/>
      <c r="V32" s="83"/>
      <c r="W32" s="10"/>
    </row>
    <row r="33" spans="1:23" ht="27">
      <c r="A33" s="18"/>
      <c r="B33" s="73">
        <v>1</v>
      </c>
      <c r="C33" s="73">
        <v>3</v>
      </c>
      <c r="D33" s="74"/>
      <c r="E33" s="75"/>
      <c r="F33" s="73"/>
      <c r="G33" s="73"/>
      <c r="H33" s="71"/>
      <c r="I33" s="98" t="s">
        <v>33</v>
      </c>
      <c r="J33" s="76"/>
      <c r="K33" s="104">
        <f>SUM(K31/K29*100)</f>
        <v>97.2359789915934</v>
      </c>
      <c r="L33" s="104">
        <f>SUM(L31/L29*100)</f>
        <v>97.4876117902713</v>
      </c>
      <c r="M33" s="104"/>
      <c r="N33" s="104">
        <f>SUM(N31/N29*100)</f>
        <v>4.237212802901453</v>
      </c>
      <c r="O33" s="104">
        <f>SUM(O31/O29*100)</f>
        <v>95.30943883356092</v>
      </c>
      <c r="P33" s="81"/>
      <c r="Q33" s="81"/>
      <c r="R33" s="81"/>
      <c r="S33" s="81"/>
      <c r="T33" s="104">
        <f>SUM(T31/T29*100)</f>
        <v>95.30943883356092</v>
      </c>
      <c r="U33" s="82"/>
      <c r="V33" s="83"/>
      <c r="W33" s="10"/>
    </row>
    <row r="34" spans="1:23" ht="27">
      <c r="A34" s="18"/>
      <c r="B34" s="73"/>
      <c r="C34" s="73"/>
      <c r="D34" s="74"/>
      <c r="E34" s="75"/>
      <c r="F34" s="73"/>
      <c r="G34" s="73"/>
      <c r="H34" s="71"/>
      <c r="I34" s="98"/>
      <c r="J34" s="76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83"/>
      <c r="W34" s="10"/>
    </row>
    <row r="35" spans="1:23" ht="27">
      <c r="A35" s="18"/>
      <c r="B35" s="73">
        <v>1</v>
      </c>
      <c r="C35" s="73">
        <v>3</v>
      </c>
      <c r="D35" s="74">
        <v>4</v>
      </c>
      <c r="E35" s="75"/>
      <c r="F35" s="73"/>
      <c r="G35" s="73"/>
      <c r="H35" s="71"/>
      <c r="I35" s="98" t="s">
        <v>40</v>
      </c>
      <c r="J35" s="76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3"/>
      <c r="W35" s="10"/>
    </row>
    <row r="36" spans="1:23" ht="27">
      <c r="A36" s="18"/>
      <c r="B36" s="73">
        <v>1</v>
      </c>
      <c r="C36" s="73">
        <v>3</v>
      </c>
      <c r="D36" s="74">
        <v>4</v>
      </c>
      <c r="E36" s="75"/>
      <c r="F36" s="73"/>
      <c r="G36" s="73"/>
      <c r="H36" s="71"/>
      <c r="I36" s="98" t="s">
        <v>35</v>
      </c>
      <c r="J36" s="76"/>
      <c r="K36" s="81">
        <f>SUM(K44)</f>
        <v>38896810</v>
      </c>
      <c r="L36" s="81">
        <f>SUM(L44)</f>
        <v>7928910</v>
      </c>
      <c r="M36" s="81">
        <f>SUM(M44)</f>
        <v>0</v>
      </c>
      <c r="N36" s="81">
        <f>SUM(N44)</f>
        <v>1012458</v>
      </c>
      <c r="O36" s="81">
        <f>SUM(K36:N36)</f>
        <v>47838178</v>
      </c>
      <c r="P36" s="81"/>
      <c r="Q36" s="81"/>
      <c r="R36" s="81"/>
      <c r="S36" s="81"/>
      <c r="T36" s="81">
        <f>O36+S36</f>
        <v>47838178</v>
      </c>
      <c r="U36" s="82">
        <f>O36/T36*100</f>
        <v>100</v>
      </c>
      <c r="V36" s="83"/>
      <c r="W36" s="10"/>
    </row>
    <row r="37" spans="1:23" ht="27">
      <c r="A37" s="18"/>
      <c r="B37" s="73">
        <v>1</v>
      </c>
      <c r="C37" s="73">
        <v>3</v>
      </c>
      <c r="D37" s="74">
        <v>4</v>
      </c>
      <c r="E37" s="75"/>
      <c r="F37" s="73"/>
      <c r="G37" s="73"/>
      <c r="H37" s="71"/>
      <c r="I37" s="98" t="s">
        <v>36</v>
      </c>
      <c r="J37" s="76"/>
      <c r="K37" s="81">
        <f aca="true" t="shared" si="3" ref="K37:L39">SUM(K45)</f>
        <v>38896810</v>
      </c>
      <c r="L37" s="81">
        <f t="shared" si="3"/>
        <v>7928910</v>
      </c>
      <c r="M37" s="81"/>
      <c r="N37" s="81">
        <f>SUM(N45)</f>
        <v>1012458</v>
      </c>
      <c r="O37" s="81">
        <f>SUM(K37:N37)</f>
        <v>47838178</v>
      </c>
      <c r="P37" s="81"/>
      <c r="Q37" s="81"/>
      <c r="R37" s="81"/>
      <c r="S37" s="81"/>
      <c r="T37" s="81">
        <f>O37+S37</f>
        <v>47838178</v>
      </c>
      <c r="U37" s="82">
        <f>O37/T37*100</f>
        <v>100</v>
      </c>
      <c r="V37" s="82"/>
      <c r="W37" s="10"/>
    </row>
    <row r="38" spans="1:23" ht="27">
      <c r="A38" s="18"/>
      <c r="B38" s="73">
        <v>1</v>
      </c>
      <c r="C38" s="73">
        <v>3</v>
      </c>
      <c r="D38" s="74">
        <v>4</v>
      </c>
      <c r="E38" s="75"/>
      <c r="F38" s="73"/>
      <c r="G38" s="73"/>
      <c r="H38" s="71"/>
      <c r="I38" s="98" t="s">
        <v>37</v>
      </c>
      <c r="J38" s="76"/>
      <c r="K38" s="81">
        <f t="shared" si="3"/>
        <v>37821694</v>
      </c>
      <c r="L38" s="81">
        <f t="shared" si="3"/>
        <v>7729705</v>
      </c>
      <c r="M38" s="81"/>
      <c r="N38" s="81">
        <f>SUM(N46)</f>
        <v>42900</v>
      </c>
      <c r="O38" s="81">
        <f>SUM(K38:N38)</f>
        <v>45594299</v>
      </c>
      <c r="P38" s="81"/>
      <c r="Q38" s="81"/>
      <c r="R38" s="81"/>
      <c r="S38" s="81"/>
      <c r="T38" s="81">
        <f>O38+S38</f>
        <v>45594299</v>
      </c>
      <c r="U38" s="82">
        <f>O38/T38*100</f>
        <v>100</v>
      </c>
      <c r="V38" s="82"/>
      <c r="W38" s="10"/>
    </row>
    <row r="39" spans="1:23" ht="27">
      <c r="A39" s="18"/>
      <c r="B39" s="73">
        <v>1</v>
      </c>
      <c r="C39" s="73">
        <v>3</v>
      </c>
      <c r="D39" s="74">
        <v>4</v>
      </c>
      <c r="E39" s="75"/>
      <c r="F39" s="73"/>
      <c r="G39" s="73"/>
      <c r="H39" s="71"/>
      <c r="I39" s="98" t="s">
        <v>38</v>
      </c>
      <c r="J39" s="76"/>
      <c r="K39" s="81">
        <f t="shared" si="3"/>
        <v>37821694</v>
      </c>
      <c r="L39" s="81">
        <f t="shared" si="3"/>
        <v>7729705</v>
      </c>
      <c r="M39" s="81"/>
      <c r="N39" s="81">
        <f>SUM(N47)</f>
        <v>42900</v>
      </c>
      <c r="O39" s="81">
        <f>SUM(K39:N39)</f>
        <v>45594299</v>
      </c>
      <c r="P39" s="81"/>
      <c r="Q39" s="81"/>
      <c r="R39" s="81"/>
      <c r="S39" s="81"/>
      <c r="T39" s="81">
        <f>O39+S39</f>
        <v>45594299</v>
      </c>
      <c r="U39" s="82">
        <f>O39/T39*100</f>
        <v>100</v>
      </c>
      <c r="V39" s="82"/>
      <c r="W39" s="10"/>
    </row>
    <row r="40" spans="1:23" ht="27">
      <c r="A40" s="18"/>
      <c r="B40" s="73">
        <v>1</v>
      </c>
      <c r="C40" s="73">
        <v>3</v>
      </c>
      <c r="D40" s="74">
        <v>4</v>
      </c>
      <c r="E40" s="75"/>
      <c r="F40" s="73"/>
      <c r="G40" s="73"/>
      <c r="H40" s="71"/>
      <c r="I40" s="98" t="s">
        <v>32</v>
      </c>
      <c r="J40" s="76"/>
      <c r="K40" s="104">
        <f>SUM(K39/K36*100)</f>
        <v>97.2359789915934</v>
      </c>
      <c r="L40" s="104">
        <f>SUM(L39/L36*100)</f>
        <v>97.4876117902713</v>
      </c>
      <c r="M40" s="104"/>
      <c r="N40" s="104">
        <f>SUM(N39/N36*100)</f>
        <v>4.237212802901453</v>
      </c>
      <c r="O40" s="104">
        <f>SUM(O39/O36*100)</f>
        <v>95.30943883356092</v>
      </c>
      <c r="P40" s="81"/>
      <c r="Q40" s="81"/>
      <c r="R40" s="81"/>
      <c r="S40" s="81"/>
      <c r="T40" s="104">
        <f>SUM(T39/T36*100)</f>
        <v>95.30943883356092</v>
      </c>
      <c r="U40" s="82"/>
      <c r="V40" s="82"/>
      <c r="W40" s="10"/>
    </row>
    <row r="41" spans="1:23" ht="27">
      <c r="A41" s="18"/>
      <c r="B41" s="73">
        <v>1</v>
      </c>
      <c r="C41" s="73">
        <v>3</v>
      </c>
      <c r="D41" s="74">
        <v>4</v>
      </c>
      <c r="E41" s="75"/>
      <c r="F41" s="73"/>
      <c r="G41" s="73"/>
      <c r="H41" s="71"/>
      <c r="I41" s="98" t="s">
        <v>33</v>
      </c>
      <c r="J41" s="76"/>
      <c r="K41" s="104">
        <f>SUM(K39/K37*100)</f>
        <v>97.2359789915934</v>
      </c>
      <c r="L41" s="104">
        <f>SUM(L39/L37*100)</f>
        <v>97.4876117902713</v>
      </c>
      <c r="M41" s="104"/>
      <c r="N41" s="104">
        <f>SUM(N39/N37*100)</f>
        <v>4.237212802901453</v>
      </c>
      <c r="O41" s="104">
        <f>SUM(O39/O37*100)</f>
        <v>95.30943883356092</v>
      </c>
      <c r="P41" s="81"/>
      <c r="Q41" s="81"/>
      <c r="R41" s="81"/>
      <c r="S41" s="81"/>
      <c r="T41" s="104">
        <f>SUM(T39/T37*100)</f>
        <v>95.30943883356092</v>
      </c>
      <c r="U41" s="82"/>
      <c r="V41" s="82"/>
      <c r="W41" s="10"/>
    </row>
    <row r="42" spans="1:23" ht="27">
      <c r="A42" s="18"/>
      <c r="B42" s="73"/>
      <c r="C42" s="73"/>
      <c r="D42" s="74"/>
      <c r="E42" s="75"/>
      <c r="F42" s="73"/>
      <c r="G42" s="73"/>
      <c r="H42" s="71"/>
      <c r="I42" s="98"/>
      <c r="J42" s="76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  <c r="V42" s="82"/>
      <c r="W42" s="10"/>
    </row>
    <row r="43" spans="1:23" ht="27">
      <c r="A43" s="18"/>
      <c r="B43" s="73">
        <v>1</v>
      </c>
      <c r="C43" s="73">
        <v>3</v>
      </c>
      <c r="D43" s="74">
        <v>4</v>
      </c>
      <c r="E43" s="75">
        <v>1</v>
      </c>
      <c r="F43" s="73"/>
      <c r="G43" s="73"/>
      <c r="H43" s="71"/>
      <c r="I43" s="98" t="s">
        <v>41</v>
      </c>
      <c r="J43" s="76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2"/>
      <c r="W43" s="10"/>
    </row>
    <row r="44" spans="1:23" ht="27">
      <c r="A44" s="18"/>
      <c r="B44" s="73">
        <v>1</v>
      </c>
      <c r="C44" s="73">
        <v>3</v>
      </c>
      <c r="D44" s="74">
        <v>4</v>
      </c>
      <c r="E44" s="75">
        <v>1</v>
      </c>
      <c r="F44" s="73"/>
      <c r="G44" s="73"/>
      <c r="H44" s="71"/>
      <c r="I44" s="98" t="s">
        <v>35</v>
      </c>
      <c r="J44" s="76"/>
      <c r="K44" s="81">
        <f>SUM(K52)</f>
        <v>38896810</v>
      </c>
      <c r="L44" s="81">
        <f>SUM(L52)</f>
        <v>7928910</v>
      </c>
      <c r="M44" s="81">
        <f>SUM(M52)</f>
        <v>0</v>
      </c>
      <c r="N44" s="81">
        <f>SUM(N52)</f>
        <v>1012458</v>
      </c>
      <c r="O44" s="81">
        <f>SUM(K44:N44)</f>
        <v>47838178</v>
      </c>
      <c r="P44" s="81"/>
      <c r="Q44" s="81"/>
      <c r="R44" s="81"/>
      <c r="S44" s="81"/>
      <c r="T44" s="81">
        <f>O44+S44</f>
        <v>47838178</v>
      </c>
      <c r="U44" s="82">
        <f>O44/T44*100</f>
        <v>100</v>
      </c>
      <c r="V44" s="82"/>
      <c r="W44" s="10"/>
    </row>
    <row r="45" spans="1:23" ht="27">
      <c r="A45" s="18"/>
      <c r="B45" s="73">
        <v>1</v>
      </c>
      <c r="C45" s="73">
        <v>3</v>
      </c>
      <c r="D45" s="74">
        <v>4</v>
      </c>
      <c r="E45" s="75">
        <v>1</v>
      </c>
      <c r="F45" s="73"/>
      <c r="G45" s="73"/>
      <c r="H45" s="71"/>
      <c r="I45" s="98" t="s">
        <v>36</v>
      </c>
      <c r="J45" s="76"/>
      <c r="K45" s="81">
        <f aca="true" t="shared" si="4" ref="K45:L47">SUM(K53)</f>
        <v>38896810</v>
      </c>
      <c r="L45" s="81">
        <f t="shared" si="4"/>
        <v>7928910</v>
      </c>
      <c r="M45" s="81"/>
      <c r="N45" s="81">
        <f>SUM(N53)</f>
        <v>1012458</v>
      </c>
      <c r="O45" s="81">
        <f>SUM(K45:N45)</f>
        <v>47838178</v>
      </c>
      <c r="P45" s="81"/>
      <c r="Q45" s="81"/>
      <c r="R45" s="81"/>
      <c r="S45" s="81"/>
      <c r="T45" s="81">
        <f>O45+S45</f>
        <v>47838178</v>
      </c>
      <c r="U45" s="82">
        <f>O45/T45*100</f>
        <v>100</v>
      </c>
      <c r="V45" s="82"/>
      <c r="W45" s="10"/>
    </row>
    <row r="46" spans="1:23" ht="27">
      <c r="A46" s="18"/>
      <c r="B46" s="73">
        <v>1</v>
      </c>
      <c r="C46" s="73">
        <v>3</v>
      </c>
      <c r="D46" s="74">
        <v>4</v>
      </c>
      <c r="E46" s="75">
        <v>1</v>
      </c>
      <c r="F46" s="73"/>
      <c r="G46" s="73"/>
      <c r="H46" s="71"/>
      <c r="I46" s="98" t="s">
        <v>37</v>
      </c>
      <c r="J46" s="76"/>
      <c r="K46" s="81">
        <f t="shared" si="4"/>
        <v>37821694</v>
      </c>
      <c r="L46" s="81">
        <f t="shared" si="4"/>
        <v>7729705</v>
      </c>
      <c r="M46" s="81"/>
      <c r="N46" s="81">
        <f>SUM(N54)</f>
        <v>42900</v>
      </c>
      <c r="O46" s="81">
        <f>SUM(K46:N46)</f>
        <v>45594299</v>
      </c>
      <c r="P46" s="81"/>
      <c r="Q46" s="81"/>
      <c r="R46" s="81"/>
      <c r="S46" s="81"/>
      <c r="T46" s="81">
        <f>O46+S46</f>
        <v>45594299</v>
      </c>
      <c r="U46" s="82">
        <f>O46/T46*100</f>
        <v>100</v>
      </c>
      <c r="V46" s="82"/>
      <c r="W46" s="10"/>
    </row>
    <row r="47" spans="1:23" ht="27">
      <c r="A47" s="18"/>
      <c r="B47" s="73">
        <v>1</v>
      </c>
      <c r="C47" s="73">
        <v>3</v>
      </c>
      <c r="D47" s="74">
        <v>4</v>
      </c>
      <c r="E47" s="75">
        <v>1</v>
      </c>
      <c r="F47" s="73"/>
      <c r="G47" s="73"/>
      <c r="H47" s="71"/>
      <c r="I47" s="98" t="s">
        <v>38</v>
      </c>
      <c r="J47" s="76"/>
      <c r="K47" s="81">
        <f t="shared" si="4"/>
        <v>37821694</v>
      </c>
      <c r="L47" s="81">
        <f t="shared" si="4"/>
        <v>7729705</v>
      </c>
      <c r="M47" s="81"/>
      <c r="N47" s="81">
        <f>SUM(N55)</f>
        <v>42900</v>
      </c>
      <c r="O47" s="81">
        <f>SUM(K47:N47)</f>
        <v>45594299</v>
      </c>
      <c r="P47" s="81"/>
      <c r="Q47" s="81"/>
      <c r="R47" s="81"/>
      <c r="S47" s="81"/>
      <c r="T47" s="81">
        <f>O47+S47</f>
        <v>45594299</v>
      </c>
      <c r="U47" s="82">
        <f>O47/T47*100</f>
        <v>100</v>
      </c>
      <c r="V47" s="82"/>
      <c r="W47" s="10"/>
    </row>
    <row r="48" spans="1:23" ht="27">
      <c r="A48" s="18"/>
      <c r="B48" s="73">
        <v>1</v>
      </c>
      <c r="C48" s="73">
        <v>3</v>
      </c>
      <c r="D48" s="74">
        <v>4</v>
      </c>
      <c r="E48" s="75">
        <v>1</v>
      </c>
      <c r="F48" s="73"/>
      <c r="G48" s="73"/>
      <c r="H48" s="71"/>
      <c r="I48" s="98" t="s">
        <v>32</v>
      </c>
      <c r="J48" s="76"/>
      <c r="K48" s="104">
        <f>SUM(K47/K44*100)</f>
        <v>97.2359789915934</v>
      </c>
      <c r="L48" s="104">
        <f>SUM(L47/L44*100)</f>
        <v>97.4876117902713</v>
      </c>
      <c r="M48" s="104"/>
      <c r="N48" s="104">
        <f>SUM(N47/N44*100)</f>
        <v>4.237212802901453</v>
      </c>
      <c r="O48" s="104">
        <f>SUM(O47/O44*100)</f>
        <v>95.30943883356092</v>
      </c>
      <c r="P48" s="81"/>
      <c r="Q48" s="81"/>
      <c r="R48" s="81"/>
      <c r="S48" s="81"/>
      <c r="T48" s="104">
        <f>SUM(T47/T44*100)</f>
        <v>95.30943883356092</v>
      </c>
      <c r="U48" s="82"/>
      <c r="V48" s="82"/>
      <c r="W48" s="10"/>
    </row>
    <row r="49" spans="1:23" ht="27">
      <c r="A49" s="18"/>
      <c r="B49" s="73">
        <v>1</v>
      </c>
      <c r="C49" s="73">
        <v>3</v>
      </c>
      <c r="D49" s="74">
        <v>4</v>
      </c>
      <c r="E49" s="75">
        <v>1</v>
      </c>
      <c r="F49" s="73"/>
      <c r="G49" s="73"/>
      <c r="H49" s="71"/>
      <c r="I49" s="98" t="s">
        <v>33</v>
      </c>
      <c r="J49" s="76"/>
      <c r="K49" s="104">
        <f>SUM(K47/K45*100)</f>
        <v>97.2359789915934</v>
      </c>
      <c r="L49" s="104">
        <f>SUM(L47/L45*100)</f>
        <v>97.4876117902713</v>
      </c>
      <c r="M49" s="104"/>
      <c r="N49" s="104">
        <f>SUM(N47/N45*100)</f>
        <v>4.237212802901453</v>
      </c>
      <c r="O49" s="104">
        <f>SUM(O47/O45*100)</f>
        <v>95.30943883356092</v>
      </c>
      <c r="P49" s="81"/>
      <c r="Q49" s="81"/>
      <c r="R49" s="81"/>
      <c r="S49" s="81"/>
      <c r="T49" s="104">
        <f>SUM(T47/T45*100)</f>
        <v>95.30943883356092</v>
      </c>
      <c r="U49" s="82"/>
      <c r="V49" s="82"/>
      <c r="W49" s="10"/>
    </row>
    <row r="50" spans="1:23" ht="27">
      <c r="A50" s="18"/>
      <c r="B50" s="73"/>
      <c r="C50" s="73"/>
      <c r="D50" s="74"/>
      <c r="E50" s="75"/>
      <c r="F50" s="73"/>
      <c r="G50" s="73"/>
      <c r="H50" s="71"/>
      <c r="I50" s="98"/>
      <c r="J50" s="76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2"/>
      <c r="W50" s="10"/>
    </row>
    <row r="51" spans="1:23" ht="54">
      <c r="A51" s="18"/>
      <c r="B51" s="73">
        <v>1</v>
      </c>
      <c r="C51" s="73">
        <v>3</v>
      </c>
      <c r="D51" s="74">
        <v>4</v>
      </c>
      <c r="E51" s="75">
        <v>1</v>
      </c>
      <c r="F51" s="73" t="s">
        <v>43</v>
      </c>
      <c r="G51" s="73"/>
      <c r="H51" s="71"/>
      <c r="I51" s="98" t="s">
        <v>42</v>
      </c>
      <c r="J51" s="76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2"/>
      <c r="W51" s="10"/>
    </row>
    <row r="52" spans="1:23" ht="27">
      <c r="A52" s="18"/>
      <c r="B52" s="73">
        <v>1</v>
      </c>
      <c r="C52" s="73">
        <v>3</v>
      </c>
      <c r="D52" s="74">
        <v>4</v>
      </c>
      <c r="E52" s="75">
        <v>1</v>
      </c>
      <c r="F52" s="73" t="s">
        <v>43</v>
      </c>
      <c r="G52" s="73"/>
      <c r="H52" s="71"/>
      <c r="I52" s="98" t="s">
        <v>35</v>
      </c>
      <c r="J52" s="76"/>
      <c r="K52" s="81">
        <v>38896810</v>
      </c>
      <c r="L52" s="81">
        <v>7928910</v>
      </c>
      <c r="M52" s="81"/>
      <c r="N52" s="81">
        <v>1012458</v>
      </c>
      <c r="O52" s="81">
        <f>SUM(K52:N52)</f>
        <v>47838178</v>
      </c>
      <c r="P52" s="81"/>
      <c r="Q52" s="81"/>
      <c r="R52" s="81"/>
      <c r="S52" s="81"/>
      <c r="T52" s="81">
        <f>O52+S52</f>
        <v>47838178</v>
      </c>
      <c r="U52" s="82">
        <f>O52/T52*100</f>
        <v>100</v>
      </c>
      <c r="V52" s="82"/>
      <c r="W52" s="10"/>
    </row>
    <row r="53" spans="1:23" ht="27">
      <c r="A53" s="18"/>
      <c r="B53" s="73">
        <v>1</v>
      </c>
      <c r="C53" s="73">
        <v>3</v>
      </c>
      <c r="D53" s="74">
        <v>4</v>
      </c>
      <c r="E53" s="75">
        <v>1</v>
      </c>
      <c r="F53" s="73" t="s">
        <v>43</v>
      </c>
      <c r="G53" s="73"/>
      <c r="H53" s="71"/>
      <c r="I53" s="98" t="s">
        <v>36</v>
      </c>
      <c r="J53" s="76"/>
      <c r="K53" s="81">
        <v>38896810</v>
      </c>
      <c r="L53" s="81">
        <v>7928910</v>
      </c>
      <c r="M53" s="81"/>
      <c r="N53" s="81">
        <v>1012458</v>
      </c>
      <c r="O53" s="81">
        <f>SUM(K53:N53)</f>
        <v>47838178</v>
      </c>
      <c r="P53" s="81"/>
      <c r="Q53" s="81"/>
      <c r="R53" s="81"/>
      <c r="S53" s="81"/>
      <c r="T53" s="81">
        <f>O53+S53</f>
        <v>47838178</v>
      </c>
      <c r="U53" s="82">
        <f>O53/T53*100</f>
        <v>100</v>
      </c>
      <c r="V53" s="82"/>
      <c r="W53" s="10"/>
    </row>
    <row r="54" spans="1:23" ht="27">
      <c r="A54" s="18"/>
      <c r="B54" s="73">
        <v>1</v>
      </c>
      <c r="C54" s="73">
        <v>3</v>
      </c>
      <c r="D54" s="74">
        <v>4</v>
      </c>
      <c r="E54" s="75">
        <v>1</v>
      </c>
      <c r="F54" s="73" t="s">
        <v>43</v>
      </c>
      <c r="G54" s="73"/>
      <c r="H54" s="71"/>
      <c r="I54" s="98" t="s">
        <v>37</v>
      </c>
      <c r="J54" s="76"/>
      <c r="K54" s="81">
        <v>37821694</v>
      </c>
      <c r="L54" s="81">
        <v>7729705</v>
      </c>
      <c r="M54" s="81"/>
      <c r="N54" s="81">
        <v>42900</v>
      </c>
      <c r="O54" s="81">
        <f>SUM(K54:N54)</f>
        <v>45594299</v>
      </c>
      <c r="P54" s="81"/>
      <c r="Q54" s="81"/>
      <c r="R54" s="81"/>
      <c r="S54" s="81"/>
      <c r="T54" s="81">
        <f>O54+S54</f>
        <v>45594299</v>
      </c>
      <c r="U54" s="82">
        <f>O54/T54*100</f>
        <v>100</v>
      </c>
      <c r="V54" s="82"/>
      <c r="W54" s="10"/>
    </row>
    <row r="55" spans="1:23" ht="27">
      <c r="A55" s="18"/>
      <c r="B55" s="73">
        <v>1</v>
      </c>
      <c r="C55" s="73">
        <v>3</v>
      </c>
      <c r="D55" s="74">
        <v>4</v>
      </c>
      <c r="E55" s="75">
        <v>1</v>
      </c>
      <c r="F55" s="73" t="s">
        <v>43</v>
      </c>
      <c r="G55" s="73"/>
      <c r="H55" s="71"/>
      <c r="I55" s="98" t="s">
        <v>38</v>
      </c>
      <c r="J55" s="76"/>
      <c r="K55" s="81">
        <v>37821694</v>
      </c>
      <c r="L55" s="81">
        <v>7729705</v>
      </c>
      <c r="M55" s="81"/>
      <c r="N55" s="81">
        <v>42900</v>
      </c>
      <c r="O55" s="81">
        <f>SUM(K55:N55)</f>
        <v>45594299</v>
      </c>
      <c r="P55" s="81"/>
      <c r="Q55" s="81"/>
      <c r="R55" s="81"/>
      <c r="S55" s="81"/>
      <c r="T55" s="81">
        <f>O55+S55</f>
        <v>45594299</v>
      </c>
      <c r="U55" s="82">
        <f>O55/T55*100</f>
        <v>100</v>
      </c>
      <c r="V55" s="82"/>
      <c r="W55" s="10"/>
    </row>
    <row r="56" spans="1:23" ht="27">
      <c r="A56" s="18"/>
      <c r="B56" s="73">
        <v>1</v>
      </c>
      <c r="C56" s="73">
        <v>3</v>
      </c>
      <c r="D56" s="74">
        <v>4</v>
      </c>
      <c r="E56" s="75">
        <v>1</v>
      </c>
      <c r="F56" s="73" t="s">
        <v>43</v>
      </c>
      <c r="G56" s="73"/>
      <c r="H56" s="71"/>
      <c r="I56" s="98" t="s">
        <v>32</v>
      </c>
      <c r="J56" s="76"/>
      <c r="K56" s="104">
        <f>SUM(K55/K52*100)</f>
        <v>97.2359789915934</v>
      </c>
      <c r="L56" s="104">
        <f>SUM(L55/L52*100)</f>
        <v>97.4876117902713</v>
      </c>
      <c r="M56" s="81"/>
      <c r="N56" s="104">
        <f>SUM(N55/N52*100)</f>
        <v>4.237212802901453</v>
      </c>
      <c r="O56" s="104">
        <f>SUM(O55/O52*100)</f>
        <v>95.30943883356092</v>
      </c>
      <c r="P56" s="81"/>
      <c r="Q56" s="81"/>
      <c r="R56" s="81"/>
      <c r="S56" s="81"/>
      <c r="T56" s="104">
        <f>SUM(T55/T52*100)</f>
        <v>95.30943883356092</v>
      </c>
      <c r="U56" s="82"/>
      <c r="V56" s="82"/>
      <c r="W56" s="10"/>
    </row>
    <row r="57" spans="1:23" ht="27">
      <c r="A57" s="18"/>
      <c r="B57" s="73">
        <v>1</v>
      </c>
      <c r="C57" s="73">
        <v>3</v>
      </c>
      <c r="D57" s="74">
        <v>4</v>
      </c>
      <c r="E57" s="75">
        <v>1</v>
      </c>
      <c r="F57" s="73" t="s">
        <v>43</v>
      </c>
      <c r="G57" s="73"/>
      <c r="H57" s="71"/>
      <c r="I57" s="98" t="s">
        <v>33</v>
      </c>
      <c r="J57" s="76"/>
      <c r="K57" s="104">
        <f>SUM(K55/K53*100)</f>
        <v>97.2359789915934</v>
      </c>
      <c r="L57" s="104">
        <f>SUM(L55/L53*100)</f>
        <v>97.4876117902713</v>
      </c>
      <c r="M57" s="81"/>
      <c r="N57" s="104">
        <f>SUM(N55/N53*100)</f>
        <v>4.237212802901453</v>
      </c>
      <c r="O57" s="104">
        <f>SUM(O55/O53*100)</f>
        <v>95.30943883356092</v>
      </c>
      <c r="P57" s="81"/>
      <c r="Q57" s="81"/>
      <c r="R57" s="81"/>
      <c r="S57" s="81"/>
      <c r="T57" s="104">
        <f>SUM(T55/T53*100)</f>
        <v>95.30943883356092</v>
      </c>
      <c r="U57" s="82"/>
      <c r="V57" s="82"/>
      <c r="W57" s="10"/>
    </row>
    <row r="58" spans="1:23" ht="27">
      <c r="A58" s="18"/>
      <c r="B58" s="73"/>
      <c r="C58" s="73"/>
      <c r="D58" s="74"/>
      <c r="E58" s="75"/>
      <c r="F58" s="73"/>
      <c r="G58" s="73"/>
      <c r="H58" s="71"/>
      <c r="I58" s="98"/>
      <c r="J58" s="76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2"/>
      <c r="W58" s="10"/>
    </row>
    <row r="59" spans="1:23" ht="27">
      <c r="A59" s="18"/>
      <c r="B59" s="73">
        <v>1</v>
      </c>
      <c r="C59" s="73">
        <v>3</v>
      </c>
      <c r="D59" s="74">
        <v>4</v>
      </c>
      <c r="E59" s="75">
        <v>1</v>
      </c>
      <c r="F59" s="73" t="s">
        <v>43</v>
      </c>
      <c r="G59" s="73" t="s">
        <v>45</v>
      </c>
      <c r="H59" s="71"/>
      <c r="I59" s="98" t="s">
        <v>44</v>
      </c>
      <c r="J59" s="76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2"/>
      <c r="W59" s="10"/>
    </row>
    <row r="60" spans="1:23" ht="27">
      <c r="A60" s="18"/>
      <c r="B60" s="73">
        <v>1</v>
      </c>
      <c r="C60" s="73">
        <v>3</v>
      </c>
      <c r="D60" s="74">
        <v>4</v>
      </c>
      <c r="E60" s="75">
        <v>1</v>
      </c>
      <c r="F60" s="73" t="s">
        <v>43</v>
      </c>
      <c r="G60" s="73" t="s">
        <v>45</v>
      </c>
      <c r="H60" s="71"/>
      <c r="I60" s="98" t="s">
        <v>35</v>
      </c>
      <c r="J60" s="76"/>
      <c r="K60" s="81">
        <v>38896810</v>
      </c>
      <c r="L60" s="81">
        <v>7928910</v>
      </c>
      <c r="M60" s="81"/>
      <c r="N60" s="81">
        <v>1012458</v>
      </c>
      <c r="O60" s="81">
        <f>SUM(K60:N60)</f>
        <v>47838178</v>
      </c>
      <c r="P60" s="81"/>
      <c r="Q60" s="81"/>
      <c r="R60" s="81"/>
      <c r="S60" s="81"/>
      <c r="T60" s="81">
        <f>O60+S60</f>
        <v>47838178</v>
      </c>
      <c r="U60" s="82">
        <f>O60/T60*100</f>
        <v>100</v>
      </c>
      <c r="V60" s="82">
        <f>SUM(S60/T60*100)</f>
        <v>0</v>
      </c>
      <c r="W60" s="10"/>
    </row>
    <row r="61" spans="1:23" ht="27">
      <c r="A61" s="18"/>
      <c r="B61" s="73">
        <v>1</v>
      </c>
      <c r="C61" s="73">
        <v>3</v>
      </c>
      <c r="D61" s="74">
        <v>4</v>
      </c>
      <c r="E61" s="75">
        <v>1</v>
      </c>
      <c r="F61" s="73" t="s">
        <v>43</v>
      </c>
      <c r="G61" s="73" t="s">
        <v>45</v>
      </c>
      <c r="H61" s="71"/>
      <c r="I61" s="98" t="s">
        <v>36</v>
      </c>
      <c r="J61" s="76"/>
      <c r="K61" s="81">
        <v>38896810</v>
      </c>
      <c r="L61" s="81">
        <v>7928910</v>
      </c>
      <c r="M61" s="81"/>
      <c r="N61" s="81">
        <v>1012458</v>
      </c>
      <c r="O61" s="81">
        <f>SUM(K61:N61)</f>
        <v>47838178</v>
      </c>
      <c r="P61" s="81"/>
      <c r="Q61" s="81"/>
      <c r="R61" s="81"/>
      <c r="S61" s="81"/>
      <c r="T61" s="81">
        <f>O61+S61</f>
        <v>47838178</v>
      </c>
      <c r="U61" s="82">
        <f>O61/T61*100</f>
        <v>100</v>
      </c>
      <c r="V61" s="82">
        <f>SUM(S61/T61*100)</f>
        <v>0</v>
      </c>
      <c r="W61" s="10"/>
    </row>
    <row r="62" spans="1:23" ht="27">
      <c r="A62" s="18"/>
      <c r="B62" s="73">
        <v>1</v>
      </c>
      <c r="C62" s="73">
        <v>3</v>
      </c>
      <c r="D62" s="74">
        <v>4</v>
      </c>
      <c r="E62" s="75">
        <v>1</v>
      </c>
      <c r="F62" s="73" t="s">
        <v>43</v>
      </c>
      <c r="G62" s="73" t="s">
        <v>45</v>
      </c>
      <c r="H62" s="71"/>
      <c r="I62" s="98" t="s">
        <v>37</v>
      </c>
      <c r="J62" s="76"/>
      <c r="K62" s="81">
        <v>37821694</v>
      </c>
      <c r="L62" s="81">
        <v>7729705</v>
      </c>
      <c r="M62" s="81"/>
      <c r="N62" s="81">
        <v>42900</v>
      </c>
      <c r="O62" s="81">
        <f>SUM(K62:N62)</f>
        <v>45594299</v>
      </c>
      <c r="P62" s="81"/>
      <c r="Q62" s="81"/>
      <c r="R62" s="81"/>
      <c r="S62" s="81"/>
      <c r="T62" s="81">
        <f>O62+S62</f>
        <v>45594299</v>
      </c>
      <c r="U62" s="82">
        <f>O62/T62*100</f>
        <v>100</v>
      </c>
      <c r="V62" s="82">
        <f>SUM(S62/T62*100)</f>
        <v>0</v>
      </c>
      <c r="W62" s="10"/>
    </row>
    <row r="63" spans="1:23" ht="27">
      <c r="A63" s="18"/>
      <c r="B63" s="73">
        <v>1</v>
      </c>
      <c r="C63" s="73">
        <v>3</v>
      </c>
      <c r="D63" s="74">
        <v>4</v>
      </c>
      <c r="E63" s="75">
        <v>1</v>
      </c>
      <c r="F63" s="73" t="s">
        <v>43</v>
      </c>
      <c r="G63" s="73" t="s">
        <v>45</v>
      </c>
      <c r="H63" s="71"/>
      <c r="I63" s="98" t="s">
        <v>38</v>
      </c>
      <c r="J63" s="76"/>
      <c r="K63" s="81">
        <v>37821694</v>
      </c>
      <c r="L63" s="81">
        <v>7729705</v>
      </c>
      <c r="M63" s="81"/>
      <c r="N63" s="81">
        <v>42900</v>
      </c>
      <c r="O63" s="81">
        <f>SUM(K63:N63)</f>
        <v>45594299</v>
      </c>
      <c r="P63" s="81"/>
      <c r="Q63" s="81"/>
      <c r="R63" s="81"/>
      <c r="S63" s="81"/>
      <c r="T63" s="81">
        <f>O63+S63</f>
        <v>45594299</v>
      </c>
      <c r="U63" s="82">
        <f>O63/T63*100</f>
        <v>100</v>
      </c>
      <c r="V63" s="82">
        <f>SUM(S63/T63*100)</f>
        <v>0</v>
      </c>
      <c r="W63" s="10"/>
    </row>
    <row r="64" spans="1:23" ht="27">
      <c r="A64" s="18"/>
      <c r="B64" s="73">
        <v>1</v>
      </c>
      <c r="C64" s="73">
        <v>3</v>
      </c>
      <c r="D64" s="74">
        <v>4</v>
      </c>
      <c r="E64" s="75">
        <v>1</v>
      </c>
      <c r="F64" s="73" t="s">
        <v>43</v>
      </c>
      <c r="G64" s="73" t="s">
        <v>45</v>
      </c>
      <c r="H64" s="71"/>
      <c r="I64" s="98" t="s">
        <v>32</v>
      </c>
      <c r="J64" s="76"/>
      <c r="K64" s="104">
        <f>SUM(K63/K60*100)</f>
        <v>97.2359789915934</v>
      </c>
      <c r="L64" s="104">
        <f>SUM(L63/L60*100)</f>
        <v>97.4876117902713</v>
      </c>
      <c r="M64" s="81"/>
      <c r="N64" s="104">
        <f>SUM(N63/N60*100)</f>
        <v>4.237212802901453</v>
      </c>
      <c r="O64" s="104">
        <f>SUM(O63/O60*100)</f>
        <v>95.30943883356092</v>
      </c>
      <c r="P64" s="81"/>
      <c r="Q64" s="81"/>
      <c r="R64" s="81"/>
      <c r="S64" s="81"/>
      <c r="T64" s="104">
        <f>SUM(T63/T60*100)</f>
        <v>95.30943883356092</v>
      </c>
      <c r="U64" s="82"/>
      <c r="V64" s="82"/>
      <c r="W64" s="10"/>
    </row>
    <row r="65" spans="1:23" ht="27">
      <c r="A65" s="18"/>
      <c r="B65" s="73">
        <v>1</v>
      </c>
      <c r="C65" s="73">
        <v>3</v>
      </c>
      <c r="D65" s="74">
        <v>4</v>
      </c>
      <c r="E65" s="75">
        <v>1</v>
      </c>
      <c r="F65" s="73" t="s">
        <v>43</v>
      </c>
      <c r="G65" s="73" t="s">
        <v>45</v>
      </c>
      <c r="H65" s="71"/>
      <c r="I65" s="98" t="s">
        <v>33</v>
      </c>
      <c r="J65" s="76"/>
      <c r="K65" s="104">
        <f>SUM(K63/K61*100)</f>
        <v>97.2359789915934</v>
      </c>
      <c r="L65" s="104">
        <f>SUM(L63/L61*100)</f>
        <v>97.4876117902713</v>
      </c>
      <c r="M65" s="81"/>
      <c r="N65" s="104">
        <f>SUM(N63/N61*100)</f>
        <v>4.237212802901453</v>
      </c>
      <c r="O65" s="104">
        <f>SUM(O63/O61*100)</f>
        <v>95.30943883356092</v>
      </c>
      <c r="P65" s="81"/>
      <c r="Q65" s="81"/>
      <c r="R65" s="81"/>
      <c r="S65" s="81"/>
      <c r="T65" s="104">
        <f>SUM(T63/T61*100)</f>
        <v>95.30943883356092</v>
      </c>
      <c r="U65" s="82"/>
      <c r="V65" s="82"/>
      <c r="W65" s="10"/>
    </row>
    <row r="66" spans="1:23" ht="27">
      <c r="A66" s="18"/>
      <c r="B66" s="73"/>
      <c r="C66" s="73"/>
      <c r="D66" s="74"/>
      <c r="E66" s="75"/>
      <c r="F66" s="73"/>
      <c r="G66" s="73"/>
      <c r="H66" s="71"/>
      <c r="I66" s="98"/>
      <c r="J66" s="76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2"/>
      <c r="W66" s="10"/>
    </row>
    <row r="67" spans="1:23" ht="27">
      <c r="A67" s="18"/>
      <c r="B67" s="73">
        <v>3</v>
      </c>
      <c r="C67" s="73"/>
      <c r="D67" s="74"/>
      <c r="E67" s="75"/>
      <c r="F67" s="73"/>
      <c r="G67" s="73"/>
      <c r="H67" s="71"/>
      <c r="I67" s="98" t="s">
        <v>46</v>
      </c>
      <c r="J67" s="76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2"/>
      <c r="W67" s="10"/>
    </row>
    <row r="68" spans="1:23" ht="27">
      <c r="A68" s="18"/>
      <c r="B68" s="73">
        <v>3</v>
      </c>
      <c r="C68" s="73"/>
      <c r="D68" s="74"/>
      <c r="E68" s="75"/>
      <c r="F68" s="73"/>
      <c r="G68" s="73"/>
      <c r="H68" s="71"/>
      <c r="I68" s="98" t="s">
        <v>35</v>
      </c>
      <c r="J68" s="76"/>
      <c r="K68" s="81">
        <f aca="true" t="shared" si="5" ref="K68:L71">SUM(K100+K116+K172)</f>
        <v>815227448</v>
      </c>
      <c r="L68" s="81">
        <f t="shared" si="5"/>
        <v>506138344</v>
      </c>
      <c r="M68" s="81"/>
      <c r="N68" s="81">
        <f>SUM(N100+N116+N172)</f>
        <v>381959114</v>
      </c>
      <c r="O68" s="81">
        <f>SUM(K68:N68)</f>
        <v>1703324906</v>
      </c>
      <c r="P68" s="81">
        <f>SUM(P100+P116+P172)</f>
        <v>1352900</v>
      </c>
      <c r="Q68" s="81"/>
      <c r="R68" s="81"/>
      <c r="S68" s="81">
        <f>SUM(P68:R68)</f>
        <v>1352900</v>
      </c>
      <c r="T68" s="81">
        <f>O68+S68</f>
        <v>1704677806</v>
      </c>
      <c r="U68" s="82">
        <f>O68/T68*100</f>
        <v>99.92063602897638</v>
      </c>
      <c r="V68" s="82">
        <f>SUM(S68/T68*100)</f>
        <v>0.07936397102362464</v>
      </c>
      <c r="W68" s="10"/>
    </row>
    <row r="69" spans="1:23" ht="27">
      <c r="A69" s="18"/>
      <c r="B69" s="73">
        <v>3</v>
      </c>
      <c r="C69" s="73"/>
      <c r="D69" s="74"/>
      <c r="E69" s="75"/>
      <c r="F69" s="73"/>
      <c r="G69" s="73"/>
      <c r="H69" s="71"/>
      <c r="I69" s="98" t="s">
        <v>36</v>
      </c>
      <c r="J69" s="76"/>
      <c r="K69" s="81">
        <f t="shared" si="5"/>
        <v>769399607</v>
      </c>
      <c r="L69" s="81">
        <f t="shared" si="5"/>
        <v>506138344</v>
      </c>
      <c r="M69" s="81"/>
      <c r="N69" s="81">
        <f>SUM(N101+N117+N173)</f>
        <v>1003925054</v>
      </c>
      <c r="O69" s="81">
        <f>SUM(K69:N69)</f>
        <v>2279463005</v>
      </c>
      <c r="P69" s="81">
        <f>SUM(P101+P117+P173)</f>
        <v>1352900</v>
      </c>
      <c r="Q69" s="81"/>
      <c r="R69" s="81"/>
      <c r="S69" s="81">
        <f>SUM(P69:R69)</f>
        <v>1352900</v>
      </c>
      <c r="T69" s="81">
        <f>O69+S69</f>
        <v>2280815905</v>
      </c>
      <c r="U69" s="82">
        <f>O69/T69*100</f>
        <v>99.94068350729079</v>
      </c>
      <c r="V69" s="82">
        <f>SUM(S69/T69*100)</f>
        <v>0.05931649270921758</v>
      </c>
      <c r="W69" s="10"/>
    </row>
    <row r="70" spans="1:23" ht="27">
      <c r="A70" s="18"/>
      <c r="B70" s="73">
        <v>3</v>
      </c>
      <c r="C70" s="73"/>
      <c r="D70" s="74"/>
      <c r="E70" s="75"/>
      <c r="F70" s="73"/>
      <c r="G70" s="73"/>
      <c r="H70" s="71"/>
      <c r="I70" s="98" t="s">
        <v>37</v>
      </c>
      <c r="J70" s="76"/>
      <c r="K70" s="81">
        <f t="shared" si="5"/>
        <v>740517151</v>
      </c>
      <c r="L70" s="81">
        <f t="shared" si="5"/>
        <v>388846156</v>
      </c>
      <c r="M70" s="81"/>
      <c r="N70" s="81">
        <f>SUM(N102+N118+N174)</f>
        <v>998562898</v>
      </c>
      <c r="O70" s="81">
        <f>SUM(K70:N70)</f>
        <v>2127926205</v>
      </c>
      <c r="P70" s="81">
        <f>SUM(P102+P118+P174)</f>
        <v>1155762</v>
      </c>
      <c r="Q70" s="81"/>
      <c r="R70" s="81"/>
      <c r="S70" s="81">
        <f>SUM(P70:R70)</f>
        <v>1155762</v>
      </c>
      <c r="T70" s="81">
        <f>O70+S70</f>
        <v>2129081967</v>
      </c>
      <c r="U70" s="82">
        <f>O70/T70*100</f>
        <v>99.94571547653337</v>
      </c>
      <c r="V70" s="82">
        <f>SUM(S70/T70*100)</f>
        <v>0.05428452346663457</v>
      </c>
      <c r="W70" s="10"/>
    </row>
    <row r="71" spans="1:23" ht="27">
      <c r="A71" s="18"/>
      <c r="B71" s="73">
        <v>3</v>
      </c>
      <c r="C71" s="73"/>
      <c r="D71" s="74"/>
      <c r="E71" s="75"/>
      <c r="F71" s="73"/>
      <c r="G71" s="73"/>
      <c r="H71" s="71"/>
      <c r="I71" s="98" t="s">
        <v>38</v>
      </c>
      <c r="J71" s="76"/>
      <c r="K71" s="81">
        <f t="shared" si="5"/>
        <v>740517151</v>
      </c>
      <c r="L71" s="81">
        <f t="shared" si="5"/>
        <v>326926077</v>
      </c>
      <c r="M71" s="81"/>
      <c r="N71" s="81">
        <f>SUM(N103+N119+N175)</f>
        <v>998562898</v>
      </c>
      <c r="O71" s="81">
        <f>SUM(K71:N71)</f>
        <v>2066006126</v>
      </c>
      <c r="P71" s="81">
        <f>SUM(P103+P119+P175)</f>
        <v>909470</v>
      </c>
      <c r="Q71" s="81"/>
      <c r="R71" s="81"/>
      <c r="S71" s="81">
        <f>SUM(P71:R71)</f>
        <v>909470</v>
      </c>
      <c r="T71" s="81">
        <f>O71+S71</f>
        <v>2066915596</v>
      </c>
      <c r="U71" s="82">
        <f>O71/T71*100</f>
        <v>99.95599868704073</v>
      </c>
      <c r="V71" s="82">
        <f>SUM(S71/T71*100)</f>
        <v>0.044001312959273835</v>
      </c>
      <c r="W71" s="10"/>
    </row>
    <row r="72" spans="1:23" ht="27">
      <c r="A72" s="18"/>
      <c r="B72" s="73">
        <v>3</v>
      </c>
      <c r="C72" s="73"/>
      <c r="D72" s="74"/>
      <c r="E72" s="75"/>
      <c r="F72" s="73"/>
      <c r="G72" s="73"/>
      <c r="H72" s="71"/>
      <c r="I72" s="98" t="s">
        <v>32</v>
      </c>
      <c r="J72" s="76"/>
      <c r="K72" s="104">
        <f>SUM(K71/K68*100)</f>
        <v>90.83564995471055</v>
      </c>
      <c r="L72" s="104">
        <f>SUM(L71/L68*100)</f>
        <v>64.59223666326295</v>
      </c>
      <c r="M72" s="81"/>
      <c r="N72" s="104">
        <f>SUM(N71/N68*100)</f>
        <v>261.4318814238322</v>
      </c>
      <c r="O72" s="104">
        <f>SUM(O71/O68*100)</f>
        <v>121.29254487634434</v>
      </c>
      <c r="P72" s="104">
        <f>SUM(P71/P68*100)</f>
        <v>67.22374159213541</v>
      </c>
      <c r="Q72" s="81"/>
      <c r="R72" s="81"/>
      <c r="S72" s="104">
        <f>SUM(S71/S68*100)</f>
        <v>67.22374159213541</v>
      </c>
      <c r="T72" s="104">
        <f>SUM(T71/T68*100)</f>
        <v>121.24963372697304</v>
      </c>
      <c r="U72" s="82"/>
      <c r="V72" s="82"/>
      <c r="W72" s="10"/>
    </row>
    <row r="73" spans="1:23" ht="27">
      <c r="A73" s="18"/>
      <c r="B73" s="73">
        <v>3</v>
      </c>
      <c r="C73" s="73"/>
      <c r="D73" s="74"/>
      <c r="E73" s="75"/>
      <c r="F73" s="73"/>
      <c r="G73" s="73"/>
      <c r="H73" s="71"/>
      <c r="I73" s="98" t="s">
        <v>33</v>
      </c>
      <c r="J73" s="76"/>
      <c r="K73" s="104">
        <f>SUM(K71/K69*100)</f>
        <v>96.24610465910986</v>
      </c>
      <c r="L73" s="104">
        <f>SUM(L71/L69*100)</f>
        <v>64.59223666326295</v>
      </c>
      <c r="M73" s="81"/>
      <c r="N73" s="104">
        <f>SUM(N71/N69*100)</f>
        <v>99.46588084651984</v>
      </c>
      <c r="O73" s="104">
        <f>SUM(O71/O69*100)</f>
        <v>90.63565065404516</v>
      </c>
      <c r="P73" s="104">
        <f>SUM(P71/P69*100)</f>
        <v>67.22374159213541</v>
      </c>
      <c r="Q73" s="81"/>
      <c r="R73" s="81"/>
      <c r="S73" s="104">
        <f>SUM(S71/S69*100)</f>
        <v>67.22374159213541</v>
      </c>
      <c r="T73" s="104">
        <f>SUM(T71/T69*100)</f>
        <v>90.62176353071337</v>
      </c>
      <c r="U73" s="82"/>
      <c r="V73" s="82"/>
      <c r="W73" s="10"/>
    </row>
    <row r="74" spans="1:23" ht="27">
      <c r="A74" s="18"/>
      <c r="B74" s="73"/>
      <c r="C74" s="73"/>
      <c r="D74" s="74"/>
      <c r="E74" s="75"/>
      <c r="F74" s="73"/>
      <c r="G74" s="73"/>
      <c r="H74" s="71"/>
      <c r="I74" s="98"/>
      <c r="J74" s="76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2"/>
      <c r="V74" s="82"/>
      <c r="W74" s="10"/>
    </row>
    <row r="75" spans="1:23" ht="54">
      <c r="A75" s="18"/>
      <c r="B75" s="73">
        <v>3</v>
      </c>
      <c r="C75" s="73">
        <v>1</v>
      </c>
      <c r="D75" s="74"/>
      <c r="E75" s="75"/>
      <c r="F75" s="73"/>
      <c r="G75" s="73"/>
      <c r="H75" s="71"/>
      <c r="I75" s="98" t="s">
        <v>47</v>
      </c>
      <c r="J75" s="76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2"/>
      <c r="V75" s="82"/>
      <c r="W75" s="10"/>
    </row>
    <row r="76" spans="1:23" ht="27">
      <c r="A76" s="18"/>
      <c r="B76" s="73">
        <v>3</v>
      </c>
      <c r="C76" s="73">
        <v>1</v>
      </c>
      <c r="D76" s="74"/>
      <c r="E76" s="75"/>
      <c r="F76" s="73"/>
      <c r="G76" s="73"/>
      <c r="H76" s="71"/>
      <c r="I76" s="98" t="s">
        <v>35</v>
      </c>
      <c r="J76" s="76"/>
      <c r="K76" s="81">
        <f aca="true" t="shared" si="6" ref="K76:L79">SUM(K84)</f>
        <v>178793831</v>
      </c>
      <c r="L76" s="81">
        <f t="shared" si="6"/>
        <v>108698884</v>
      </c>
      <c r="M76" s="81"/>
      <c r="N76" s="81">
        <f>SUM(N84)</f>
        <v>75727962</v>
      </c>
      <c r="O76" s="81">
        <f>SUM(K76:N76)</f>
        <v>363220677</v>
      </c>
      <c r="P76" s="81">
        <f>SUM(P84)</f>
        <v>1352900</v>
      </c>
      <c r="Q76" s="81"/>
      <c r="R76" s="81"/>
      <c r="S76" s="81">
        <f>SUM(P76:R76)</f>
        <v>1352900</v>
      </c>
      <c r="T76" s="81">
        <f>O76+S76</f>
        <v>364573577</v>
      </c>
      <c r="U76" s="82">
        <f>O76/T76*100</f>
        <v>99.62890892666091</v>
      </c>
      <c r="V76" s="82">
        <f>SUM(S76/T76*100)</f>
        <v>0.37109107333908625</v>
      </c>
      <c r="W76" s="10"/>
    </row>
    <row r="77" spans="1:23" s="103" customFormat="1" ht="27">
      <c r="A77" s="105"/>
      <c r="B77" s="73">
        <v>3</v>
      </c>
      <c r="C77" s="73">
        <v>1</v>
      </c>
      <c r="D77" s="74"/>
      <c r="E77" s="75"/>
      <c r="F77" s="73"/>
      <c r="G77" s="73"/>
      <c r="H77" s="71"/>
      <c r="I77" s="99" t="s">
        <v>36</v>
      </c>
      <c r="J77" s="76"/>
      <c r="K77" s="81">
        <f t="shared" si="6"/>
        <v>171774126</v>
      </c>
      <c r="L77" s="81">
        <f t="shared" si="6"/>
        <v>108686044</v>
      </c>
      <c r="M77" s="81"/>
      <c r="N77" s="81">
        <f>SUM(N85)</f>
        <v>198306610</v>
      </c>
      <c r="O77" s="81">
        <f>SUM(K77:N77)</f>
        <v>478766780</v>
      </c>
      <c r="P77" s="81">
        <f>SUM(P85)</f>
        <v>1352900</v>
      </c>
      <c r="Q77" s="81"/>
      <c r="R77" s="81"/>
      <c r="S77" s="81">
        <f>SUM(P77:R77)</f>
        <v>1352900</v>
      </c>
      <c r="T77" s="81">
        <f>O77+S77</f>
        <v>480119680</v>
      </c>
      <c r="U77" s="82">
        <f>O77/T77*100</f>
        <v>99.71821609145452</v>
      </c>
      <c r="V77" s="82">
        <f>SUM(S77/T77*100)</f>
        <v>0.2817839085454693</v>
      </c>
      <c r="W77" s="102"/>
    </row>
    <row r="78" spans="1:23" ht="27">
      <c r="A78" s="18"/>
      <c r="B78" s="73">
        <v>3</v>
      </c>
      <c r="C78" s="73">
        <v>1</v>
      </c>
      <c r="D78" s="74"/>
      <c r="E78" s="75"/>
      <c r="F78" s="73"/>
      <c r="G78" s="73"/>
      <c r="H78" s="71"/>
      <c r="I78" s="99" t="s">
        <v>37</v>
      </c>
      <c r="J78" s="76"/>
      <c r="K78" s="81">
        <f t="shared" si="6"/>
        <v>163796267</v>
      </c>
      <c r="L78" s="81">
        <f t="shared" si="6"/>
        <v>71259614</v>
      </c>
      <c r="M78" s="81"/>
      <c r="N78" s="81">
        <f>SUM(N86)</f>
        <v>191505896</v>
      </c>
      <c r="O78" s="81">
        <f>SUM(K78:N78)</f>
        <v>426561777</v>
      </c>
      <c r="P78" s="81">
        <f>SUM(P86)</f>
        <v>1155762</v>
      </c>
      <c r="Q78" s="81"/>
      <c r="R78" s="81"/>
      <c r="S78" s="81">
        <f>SUM(P78:R78)</f>
        <v>1155762</v>
      </c>
      <c r="T78" s="81">
        <f>O78+S78</f>
        <v>427717539</v>
      </c>
      <c r="U78" s="82">
        <f>O78/T78*100</f>
        <v>99.72978381884873</v>
      </c>
      <c r="V78" s="82">
        <f>SUM(S78/T78*100)</f>
        <v>0.2702161811512714</v>
      </c>
      <c r="W78" s="10"/>
    </row>
    <row r="79" spans="1:23" ht="27">
      <c r="A79" s="18"/>
      <c r="B79" s="73">
        <v>3</v>
      </c>
      <c r="C79" s="73">
        <v>1</v>
      </c>
      <c r="D79" s="74"/>
      <c r="E79" s="75"/>
      <c r="F79" s="73"/>
      <c r="G79" s="73"/>
      <c r="H79" s="71"/>
      <c r="I79" s="98" t="s">
        <v>38</v>
      </c>
      <c r="J79" s="76"/>
      <c r="K79" s="81">
        <f t="shared" si="6"/>
        <v>163796267</v>
      </c>
      <c r="L79" s="81">
        <f t="shared" si="6"/>
        <v>52172441</v>
      </c>
      <c r="M79" s="81"/>
      <c r="N79" s="81">
        <f>SUM(N87)</f>
        <v>191505896</v>
      </c>
      <c r="O79" s="81">
        <f>SUM(K79:N79)</f>
        <v>407474604</v>
      </c>
      <c r="P79" s="81">
        <f>SUM(P87)</f>
        <v>909470</v>
      </c>
      <c r="Q79" s="81"/>
      <c r="R79" s="81"/>
      <c r="S79" s="81">
        <f>SUM(P79:R79)</f>
        <v>909470</v>
      </c>
      <c r="T79" s="81">
        <f>O79+S79</f>
        <v>408384074</v>
      </c>
      <c r="U79" s="82">
        <f>O79/T79*100</f>
        <v>99.77730032635895</v>
      </c>
      <c r="V79" s="82">
        <f>SUM(S79/T79*100)</f>
        <v>0.2226996736410441</v>
      </c>
      <c r="W79" s="10"/>
    </row>
    <row r="80" spans="1:23" ht="27">
      <c r="A80" s="18"/>
      <c r="B80" s="73">
        <v>3</v>
      </c>
      <c r="C80" s="73">
        <v>1</v>
      </c>
      <c r="D80" s="74"/>
      <c r="E80" s="75"/>
      <c r="F80" s="73"/>
      <c r="G80" s="73"/>
      <c r="H80" s="71"/>
      <c r="I80" s="98" t="s">
        <v>32</v>
      </c>
      <c r="J80" s="76"/>
      <c r="K80" s="104">
        <f>SUM(K79/K76*100)</f>
        <v>91.61181125986388</v>
      </c>
      <c r="L80" s="104">
        <f>SUM(L79/L76*100)</f>
        <v>47.997218628297965</v>
      </c>
      <c r="M80" s="81"/>
      <c r="N80" s="104">
        <f>SUM(N79/N76*100)</f>
        <v>252.8866365108307</v>
      </c>
      <c r="O80" s="104">
        <f>SUM(O79/O76*100)</f>
        <v>112.18375764439203</v>
      </c>
      <c r="P80" s="104">
        <f>SUM(P79/P76*100)</f>
        <v>67.22374159213541</v>
      </c>
      <c r="Q80" s="81"/>
      <c r="R80" s="81"/>
      <c r="S80" s="104">
        <f>SUM(S79/S76*100)</f>
        <v>67.22374159213541</v>
      </c>
      <c r="T80" s="104">
        <f>SUM(T79/T76*100)</f>
        <v>112.01691503825029</v>
      </c>
      <c r="U80" s="82"/>
      <c r="V80" s="82"/>
      <c r="W80" s="10"/>
    </row>
    <row r="81" spans="1:23" ht="27">
      <c r="A81" s="18"/>
      <c r="B81" s="73">
        <v>3</v>
      </c>
      <c r="C81" s="73">
        <v>1</v>
      </c>
      <c r="D81" s="74"/>
      <c r="E81" s="75"/>
      <c r="F81" s="73"/>
      <c r="G81" s="73"/>
      <c r="H81" s="71"/>
      <c r="I81" s="98" t="s">
        <v>33</v>
      </c>
      <c r="J81" s="76"/>
      <c r="K81" s="104">
        <f>SUM(K79/K77*100)</f>
        <v>95.35561077458196</v>
      </c>
      <c r="L81" s="104">
        <f>SUM(L79/L77*100)</f>
        <v>48.002888944968866</v>
      </c>
      <c r="M81" s="81"/>
      <c r="N81" s="104">
        <f>SUM(N79/N77*100)</f>
        <v>96.57060649667703</v>
      </c>
      <c r="O81" s="104">
        <f>SUM(O79/O77*100)</f>
        <v>85.10920578073524</v>
      </c>
      <c r="P81" s="104">
        <f>SUM(P79/P77*100)</f>
        <v>67.22374159213541</v>
      </c>
      <c r="Q81" s="81"/>
      <c r="R81" s="81"/>
      <c r="S81" s="104">
        <f>SUM(S79/S77*100)</f>
        <v>67.22374159213541</v>
      </c>
      <c r="T81" s="104">
        <f>SUM(T79/T77*100)</f>
        <v>85.05880742068311</v>
      </c>
      <c r="U81" s="82"/>
      <c r="V81" s="82"/>
      <c r="W81" s="10"/>
    </row>
    <row r="82" spans="1:23" ht="27">
      <c r="A82" s="18"/>
      <c r="B82" s="73"/>
      <c r="C82" s="73"/>
      <c r="D82" s="74"/>
      <c r="E82" s="75"/>
      <c r="F82" s="73"/>
      <c r="G82" s="73"/>
      <c r="H82" s="71"/>
      <c r="I82" s="98"/>
      <c r="J82" s="76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82"/>
      <c r="W82" s="10"/>
    </row>
    <row r="83" spans="1:23" ht="54">
      <c r="A83" s="18"/>
      <c r="B83" s="73">
        <v>3</v>
      </c>
      <c r="C83" s="73">
        <v>1</v>
      </c>
      <c r="D83" s="74">
        <v>1</v>
      </c>
      <c r="E83" s="75"/>
      <c r="F83" s="73"/>
      <c r="G83" s="73"/>
      <c r="H83" s="71"/>
      <c r="I83" s="98" t="s">
        <v>48</v>
      </c>
      <c r="J83" s="76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2"/>
      <c r="V83" s="82"/>
      <c r="W83" s="10"/>
    </row>
    <row r="84" spans="1:23" ht="27">
      <c r="A84" s="18"/>
      <c r="B84" s="73">
        <v>3</v>
      </c>
      <c r="C84" s="73">
        <v>1</v>
      </c>
      <c r="D84" s="74">
        <v>1</v>
      </c>
      <c r="E84" s="75"/>
      <c r="F84" s="73"/>
      <c r="G84" s="73"/>
      <c r="H84" s="71"/>
      <c r="I84" s="98" t="s">
        <v>35</v>
      </c>
      <c r="J84" s="76"/>
      <c r="K84" s="81">
        <f aca="true" t="shared" si="7" ref="K84:L87">SUM(K92+K116)</f>
        <v>178793831</v>
      </c>
      <c r="L84" s="81">
        <f t="shared" si="7"/>
        <v>108698884</v>
      </c>
      <c r="M84" s="81"/>
      <c r="N84" s="81">
        <f>SUM(N92+N116)</f>
        <v>75727962</v>
      </c>
      <c r="O84" s="81">
        <f>SUM(K84:N84)</f>
        <v>363220677</v>
      </c>
      <c r="P84" s="81">
        <f>SUM(P92+P116)</f>
        <v>1352900</v>
      </c>
      <c r="Q84" s="81"/>
      <c r="R84" s="81"/>
      <c r="S84" s="81">
        <f>SUM(P84:R84)</f>
        <v>1352900</v>
      </c>
      <c r="T84" s="81">
        <f>O84+S84</f>
        <v>364573577</v>
      </c>
      <c r="U84" s="82">
        <f>O84/T84*100</f>
        <v>99.62890892666091</v>
      </c>
      <c r="V84" s="82">
        <f>SUM(S84/T84*100)</f>
        <v>0.37109107333908625</v>
      </c>
      <c r="W84" s="10"/>
    </row>
    <row r="85" spans="1:23" ht="27">
      <c r="A85" s="18"/>
      <c r="B85" s="73">
        <v>3</v>
      </c>
      <c r="C85" s="73">
        <v>1</v>
      </c>
      <c r="D85" s="74">
        <v>1</v>
      </c>
      <c r="E85" s="75"/>
      <c r="F85" s="73"/>
      <c r="G85" s="73"/>
      <c r="H85" s="71"/>
      <c r="I85" s="98" t="s">
        <v>36</v>
      </c>
      <c r="J85" s="76"/>
      <c r="K85" s="81">
        <f t="shared" si="7"/>
        <v>171774126</v>
      </c>
      <c r="L85" s="81">
        <f t="shared" si="7"/>
        <v>108686044</v>
      </c>
      <c r="M85" s="81"/>
      <c r="N85" s="81">
        <f>SUM(N93+N117)</f>
        <v>198306610</v>
      </c>
      <c r="O85" s="81">
        <f>SUM(K85:N85)</f>
        <v>478766780</v>
      </c>
      <c r="P85" s="81">
        <f>SUM(P93+P117)</f>
        <v>1352900</v>
      </c>
      <c r="Q85" s="81"/>
      <c r="R85" s="81"/>
      <c r="S85" s="81">
        <f>SUM(P85:R85)</f>
        <v>1352900</v>
      </c>
      <c r="T85" s="81">
        <f>O85+S85</f>
        <v>480119680</v>
      </c>
      <c r="U85" s="82">
        <f>O85/T85*100</f>
        <v>99.71821609145452</v>
      </c>
      <c r="V85" s="82">
        <f>SUM(S85/T85*100)</f>
        <v>0.2817839085454693</v>
      </c>
      <c r="W85" s="10"/>
    </row>
    <row r="86" spans="1:23" ht="27">
      <c r="A86" s="18"/>
      <c r="B86" s="73">
        <v>3</v>
      </c>
      <c r="C86" s="73">
        <v>1</v>
      </c>
      <c r="D86" s="74">
        <v>1</v>
      </c>
      <c r="E86" s="75"/>
      <c r="F86" s="73"/>
      <c r="G86" s="73"/>
      <c r="H86" s="71"/>
      <c r="I86" s="98" t="s">
        <v>37</v>
      </c>
      <c r="J86" s="76"/>
      <c r="K86" s="81">
        <f t="shared" si="7"/>
        <v>163796267</v>
      </c>
      <c r="L86" s="81">
        <f t="shared" si="7"/>
        <v>71259614</v>
      </c>
      <c r="M86" s="81"/>
      <c r="N86" s="81">
        <f>SUM(N94+N118)</f>
        <v>191505896</v>
      </c>
      <c r="O86" s="81">
        <f>SUM(K86:N86)</f>
        <v>426561777</v>
      </c>
      <c r="P86" s="81">
        <f>SUM(P94+P118)</f>
        <v>1155762</v>
      </c>
      <c r="Q86" s="81"/>
      <c r="R86" s="81"/>
      <c r="S86" s="81">
        <f>SUM(P86:R86)</f>
        <v>1155762</v>
      </c>
      <c r="T86" s="81">
        <f>O86+S86</f>
        <v>427717539</v>
      </c>
      <c r="U86" s="82">
        <f>O86/T86*100</f>
        <v>99.72978381884873</v>
      </c>
      <c r="V86" s="82">
        <f>SUM(S86/T86*100)</f>
        <v>0.2702161811512714</v>
      </c>
      <c r="W86" s="10"/>
    </row>
    <row r="87" spans="1:23" ht="27">
      <c r="A87" s="18"/>
      <c r="B87" s="73">
        <v>3</v>
      </c>
      <c r="C87" s="73">
        <v>1</v>
      </c>
      <c r="D87" s="74">
        <v>1</v>
      </c>
      <c r="E87" s="75"/>
      <c r="F87" s="73"/>
      <c r="G87" s="73"/>
      <c r="H87" s="71"/>
      <c r="I87" s="98" t="s">
        <v>38</v>
      </c>
      <c r="J87" s="76"/>
      <c r="K87" s="81">
        <f t="shared" si="7"/>
        <v>163796267</v>
      </c>
      <c r="L87" s="81">
        <f t="shared" si="7"/>
        <v>52172441</v>
      </c>
      <c r="M87" s="81"/>
      <c r="N87" s="81">
        <f>SUM(N95+N119)</f>
        <v>191505896</v>
      </c>
      <c r="O87" s="81">
        <f>SUM(K87:N87)</f>
        <v>407474604</v>
      </c>
      <c r="P87" s="81">
        <f>SUM(P95+P119)</f>
        <v>909470</v>
      </c>
      <c r="Q87" s="81"/>
      <c r="R87" s="81"/>
      <c r="S87" s="81">
        <f>SUM(P87:R87)</f>
        <v>909470</v>
      </c>
      <c r="T87" s="81">
        <f>O87+S87</f>
        <v>408384074</v>
      </c>
      <c r="U87" s="82">
        <f>O87/T87*100</f>
        <v>99.77730032635895</v>
      </c>
      <c r="V87" s="82">
        <f>SUM(S87/T87*100)</f>
        <v>0.2226996736410441</v>
      </c>
      <c r="W87" s="10"/>
    </row>
    <row r="88" spans="1:23" ht="27">
      <c r="A88" s="18"/>
      <c r="B88" s="73">
        <v>3</v>
      </c>
      <c r="C88" s="73">
        <v>1</v>
      </c>
      <c r="D88" s="74">
        <v>1</v>
      </c>
      <c r="E88" s="75"/>
      <c r="F88" s="73"/>
      <c r="G88" s="73"/>
      <c r="H88" s="71"/>
      <c r="I88" s="98" t="s">
        <v>32</v>
      </c>
      <c r="J88" s="76"/>
      <c r="K88" s="104">
        <f>SUM(K87/K84*100)</f>
        <v>91.61181125986388</v>
      </c>
      <c r="L88" s="104">
        <f>SUM(L87/L84*100)</f>
        <v>47.997218628297965</v>
      </c>
      <c r="M88" s="81"/>
      <c r="N88" s="104">
        <f>SUM(N87/N84*100)</f>
        <v>252.8866365108307</v>
      </c>
      <c r="O88" s="104">
        <f>SUM(O87/O84*100)</f>
        <v>112.18375764439203</v>
      </c>
      <c r="P88" s="104">
        <f>SUM(P87/P84*100)</f>
        <v>67.22374159213541</v>
      </c>
      <c r="Q88" s="81"/>
      <c r="R88" s="81"/>
      <c r="S88" s="104">
        <f>SUM(S87/S84*100)</f>
        <v>67.22374159213541</v>
      </c>
      <c r="T88" s="104">
        <f>SUM(T87/T84*100)</f>
        <v>112.01691503825029</v>
      </c>
      <c r="U88" s="82"/>
      <c r="V88" s="82"/>
      <c r="W88" s="10"/>
    </row>
    <row r="89" spans="1:23" ht="27">
      <c r="A89" s="18"/>
      <c r="B89" s="73">
        <v>3</v>
      </c>
      <c r="C89" s="73">
        <v>1</v>
      </c>
      <c r="D89" s="74">
        <v>1</v>
      </c>
      <c r="E89" s="75"/>
      <c r="F89" s="73"/>
      <c r="G89" s="73"/>
      <c r="H89" s="71"/>
      <c r="I89" s="98" t="s">
        <v>33</v>
      </c>
      <c r="J89" s="76"/>
      <c r="K89" s="104">
        <f>SUM(K87/K85*100)</f>
        <v>95.35561077458196</v>
      </c>
      <c r="L89" s="104">
        <f>SUM(L87/L85*100)</f>
        <v>48.002888944968866</v>
      </c>
      <c r="M89" s="81"/>
      <c r="N89" s="104">
        <f>SUM(N87/N85*100)</f>
        <v>96.57060649667703</v>
      </c>
      <c r="O89" s="104">
        <f>SUM(O87/O85*100)</f>
        <v>85.10920578073524</v>
      </c>
      <c r="P89" s="104">
        <f>SUM(P87/P85*100)</f>
        <v>67.22374159213541</v>
      </c>
      <c r="Q89" s="81"/>
      <c r="R89" s="81"/>
      <c r="S89" s="104">
        <f>SUM(S87/S85*100)</f>
        <v>67.22374159213541</v>
      </c>
      <c r="T89" s="104">
        <f>SUM(T87/T85*100)</f>
        <v>85.05880742068311</v>
      </c>
      <c r="U89" s="82"/>
      <c r="V89" s="82"/>
      <c r="W89" s="10"/>
    </row>
    <row r="90" spans="1:23" ht="27">
      <c r="A90" s="18"/>
      <c r="B90" s="73"/>
      <c r="C90" s="73"/>
      <c r="D90" s="74"/>
      <c r="E90" s="75"/>
      <c r="F90" s="73"/>
      <c r="G90" s="73"/>
      <c r="H90" s="71"/>
      <c r="I90" s="98"/>
      <c r="J90" s="76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2"/>
      <c r="V90" s="82"/>
      <c r="W90" s="10"/>
    </row>
    <row r="91" spans="1:23" ht="27">
      <c r="A91" s="18"/>
      <c r="B91" s="73">
        <v>3</v>
      </c>
      <c r="C91" s="73">
        <v>1</v>
      </c>
      <c r="D91" s="74">
        <v>1</v>
      </c>
      <c r="E91" s="75">
        <v>2</v>
      </c>
      <c r="F91" s="73"/>
      <c r="G91" s="73"/>
      <c r="H91" s="71"/>
      <c r="I91" s="98" t="s">
        <v>49</v>
      </c>
      <c r="J91" s="76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2"/>
      <c r="V91" s="82"/>
      <c r="W91" s="10"/>
    </row>
    <row r="92" spans="1:23" ht="27">
      <c r="A92" s="18"/>
      <c r="B92" s="73">
        <v>3</v>
      </c>
      <c r="C92" s="73">
        <v>1</v>
      </c>
      <c r="D92" s="74">
        <v>1</v>
      </c>
      <c r="E92" s="75">
        <v>2</v>
      </c>
      <c r="F92" s="73"/>
      <c r="G92" s="73"/>
      <c r="H92" s="71"/>
      <c r="I92" s="98" t="s">
        <v>35</v>
      </c>
      <c r="J92" s="76"/>
      <c r="K92" s="81">
        <f aca="true" t="shared" si="8" ref="K92:L95">SUM(K100)</f>
        <v>22813660</v>
      </c>
      <c r="L92" s="81">
        <f t="shared" si="8"/>
        <v>11540731</v>
      </c>
      <c r="M92" s="81"/>
      <c r="N92" s="81">
        <f>SUM(N100)</f>
        <v>646167</v>
      </c>
      <c r="O92" s="81">
        <f>SUM(K92:N92)</f>
        <v>35000558</v>
      </c>
      <c r="P92" s="81">
        <f>SUM(P100)</f>
        <v>1352900</v>
      </c>
      <c r="Q92" s="81"/>
      <c r="R92" s="81"/>
      <c r="S92" s="81">
        <f>SUM(P92:R92)</f>
        <v>1352900</v>
      </c>
      <c r="T92" s="81">
        <f>O92+S92</f>
        <v>36353458</v>
      </c>
      <c r="U92" s="82">
        <f>O92/T92*100</f>
        <v>96.27848332887618</v>
      </c>
      <c r="V92" s="82">
        <f>SUM(S92/T92*100)</f>
        <v>3.7215166711238314</v>
      </c>
      <c r="W92" s="10"/>
    </row>
    <row r="93" spans="1:23" ht="27">
      <c r="A93" s="18"/>
      <c r="B93" s="73">
        <v>3</v>
      </c>
      <c r="C93" s="73">
        <v>1</v>
      </c>
      <c r="D93" s="74">
        <v>1</v>
      </c>
      <c r="E93" s="75">
        <v>2</v>
      </c>
      <c r="F93" s="73"/>
      <c r="G93" s="73"/>
      <c r="H93" s="71"/>
      <c r="I93" s="98" t="s">
        <v>36</v>
      </c>
      <c r="J93" s="76"/>
      <c r="K93" s="81">
        <f t="shared" si="8"/>
        <v>23536378</v>
      </c>
      <c r="L93" s="81">
        <f t="shared" si="8"/>
        <v>11772610</v>
      </c>
      <c r="M93" s="81"/>
      <c r="N93" s="81">
        <f>SUM(N101)</f>
        <v>966575</v>
      </c>
      <c r="O93" s="81">
        <f>SUM(K93:N93)</f>
        <v>36275563</v>
      </c>
      <c r="P93" s="81">
        <f>SUM(P101)</f>
        <v>1352900</v>
      </c>
      <c r="Q93" s="81"/>
      <c r="R93" s="81"/>
      <c r="S93" s="81">
        <f>SUM(P93:R93)</f>
        <v>1352900</v>
      </c>
      <c r="T93" s="81">
        <f>O93+S93</f>
        <v>37628463</v>
      </c>
      <c r="U93" s="82">
        <f>O93/T93*100</f>
        <v>96.40458341335919</v>
      </c>
      <c r="V93" s="82">
        <f>SUM(S93/T93*100)</f>
        <v>3.5954165866408094</v>
      </c>
      <c r="W93" s="10"/>
    </row>
    <row r="94" spans="1:23" ht="27">
      <c r="A94" s="18"/>
      <c r="B94" s="73">
        <v>3</v>
      </c>
      <c r="C94" s="73">
        <v>1</v>
      </c>
      <c r="D94" s="74">
        <v>1</v>
      </c>
      <c r="E94" s="75">
        <v>2</v>
      </c>
      <c r="F94" s="73"/>
      <c r="G94" s="73"/>
      <c r="H94" s="71"/>
      <c r="I94" s="98" t="s">
        <v>37</v>
      </c>
      <c r="J94" s="76"/>
      <c r="K94" s="81">
        <f t="shared" si="8"/>
        <v>23521013</v>
      </c>
      <c r="L94" s="81">
        <f t="shared" si="8"/>
        <v>6334678</v>
      </c>
      <c r="M94" s="81"/>
      <c r="N94" s="81">
        <f>SUM(N102)</f>
        <v>1018931</v>
      </c>
      <c r="O94" s="81">
        <f>SUM(K94:N94)</f>
        <v>30874622</v>
      </c>
      <c r="P94" s="81">
        <f>SUM(P102)</f>
        <v>1155762</v>
      </c>
      <c r="Q94" s="81"/>
      <c r="R94" s="81"/>
      <c r="S94" s="81">
        <f>SUM(P94:R94)</f>
        <v>1155762</v>
      </c>
      <c r="T94" s="81">
        <f>O94+S94</f>
        <v>32030384</v>
      </c>
      <c r="U94" s="82">
        <f>O94/T94*100</f>
        <v>96.39166985946844</v>
      </c>
      <c r="V94" s="82">
        <f>SUM(S94/T94*100)</f>
        <v>3.6083301405315655</v>
      </c>
      <c r="W94" s="10"/>
    </row>
    <row r="95" spans="1:23" ht="27">
      <c r="A95" s="18"/>
      <c r="B95" s="73">
        <v>3</v>
      </c>
      <c r="C95" s="73">
        <v>1</v>
      </c>
      <c r="D95" s="74">
        <v>1</v>
      </c>
      <c r="E95" s="75">
        <v>2</v>
      </c>
      <c r="F95" s="73"/>
      <c r="G95" s="73"/>
      <c r="H95" s="71"/>
      <c r="I95" s="98" t="s">
        <v>38</v>
      </c>
      <c r="J95" s="76"/>
      <c r="K95" s="81">
        <f t="shared" si="8"/>
        <v>23521013</v>
      </c>
      <c r="L95" s="81">
        <f t="shared" si="8"/>
        <v>6334678</v>
      </c>
      <c r="M95" s="81"/>
      <c r="N95" s="81">
        <f>SUM(N103)</f>
        <v>1018931</v>
      </c>
      <c r="O95" s="81">
        <f>SUM(K95:N95)</f>
        <v>30874622</v>
      </c>
      <c r="P95" s="81">
        <f>SUM(P103)</f>
        <v>909470</v>
      </c>
      <c r="Q95" s="81"/>
      <c r="R95" s="81"/>
      <c r="S95" s="81">
        <f>SUM(P95:R95)</f>
        <v>909470</v>
      </c>
      <c r="T95" s="81">
        <f>O95+S95</f>
        <v>31784092</v>
      </c>
      <c r="U95" s="82">
        <f>O95/T95*100</f>
        <v>97.13860002670518</v>
      </c>
      <c r="V95" s="82">
        <f>SUM(S95/T95*100)</f>
        <v>2.8613999732948168</v>
      </c>
      <c r="W95" s="10"/>
    </row>
    <row r="96" spans="1:23" ht="27">
      <c r="A96" s="18"/>
      <c r="B96" s="73">
        <v>3</v>
      </c>
      <c r="C96" s="73">
        <v>1</v>
      </c>
      <c r="D96" s="74">
        <v>1</v>
      </c>
      <c r="E96" s="75">
        <v>2</v>
      </c>
      <c r="F96" s="73"/>
      <c r="G96" s="73"/>
      <c r="H96" s="71"/>
      <c r="I96" s="98" t="s">
        <v>32</v>
      </c>
      <c r="J96" s="76"/>
      <c r="K96" s="104">
        <f>SUM(K95/K92*100)</f>
        <v>103.1005678177022</v>
      </c>
      <c r="L96" s="104">
        <f>SUM(L95/L92*100)</f>
        <v>54.889746585376606</v>
      </c>
      <c r="M96" s="81"/>
      <c r="N96" s="104">
        <f>SUM(N95/N92*100)</f>
        <v>157.68849229378782</v>
      </c>
      <c r="O96" s="104">
        <f>SUM(O95/O92*100)</f>
        <v>88.21179936617011</v>
      </c>
      <c r="P96" s="104">
        <f>SUM(P95/P92*100)</f>
        <v>67.22374159213541</v>
      </c>
      <c r="Q96" s="81"/>
      <c r="R96" s="81"/>
      <c r="S96" s="104">
        <f>SUM(S95/S92*100)</f>
        <v>67.22374159213541</v>
      </c>
      <c r="T96" s="104">
        <f>SUM(T95/T92*100)</f>
        <v>87.4307252971643</v>
      </c>
      <c r="U96" s="82"/>
      <c r="V96" s="82"/>
      <c r="W96" s="10"/>
    </row>
    <row r="97" spans="1:23" ht="27">
      <c r="A97" s="18"/>
      <c r="B97" s="73">
        <v>3</v>
      </c>
      <c r="C97" s="73">
        <v>1</v>
      </c>
      <c r="D97" s="74">
        <v>1</v>
      </c>
      <c r="E97" s="75">
        <v>2</v>
      </c>
      <c r="F97" s="73"/>
      <c r="G97" s="73"/>
      <c r="H97" s="71"/>
      <c r="I97" s="98" t="s">
        <v>33</v>
      </c>
      <c r="J97" s="76"/>
      <c r="K97" s="104">
        <f>SUM(K95/K93*100)</f>
        <v>99.93471807769232</v>
      </c>
      <c r="L97" s="104">
        <f>SUM(L95/L93*100)</f>
        <v>53.80861168423995</v>
      </c>
      <c r="M97" s="81"/>
      <c r="N97" s="104">
        <f>SUM(N95/N93*100)</f>
        <v>105.41665157902904</v>
      </c>
      <c r="O97" s="104">
        <f>SUM(O95/O93*100)</f>
        <v>85.11135168322542</v>
      </c>
      <c r="P97" s="104">
        <f>SUM(P95/P93*100)</f>
        <v>67.22374159213541</v>
      </c>
      <c r="Q97" s="81"/>
      <c r="R97" s="81"/>
      <c r="S97" s="104">
        <f>SUM(S95/S93*100)</f>
        <v>67.22374159213541</v>
      </c>
      <c r="T97" s="104">
        <f>SUM(T95/T93*100)</f>
        <v>84.46821758305674</v>
      </c>
      <c r="U97" s="82"/>
      <c r="V97" s="82"/>
      <c r="W97" s="10"/>
    </row>
    <row r="98" spans="1:23" ht="27">
      <c r="A98" s="18"/>
      <c r="B98" s="73"/>
      <c r="C98" s="73"/>
      <c r="D98" s="74"/>
      <c r="E98" s="75"/>
      <c r="F98" s="73"/>
      <c r="G98" s="73"/>
      <c r="H98" s="71"/>
      <c r="I98" s="98"/>
      <c r="J98" s="76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2"/>
      <c r="V98" s="82"/>
      <c r="W98" s="10"/>
    </row>
    <row r="99" spans="1:23" ht="27">
      <c r="A99" s="18"/>
      <c r="B99" s="73">
        <v>3</v>
      </c>
      <c r="C99" s="73">
        <v>1</v>
      </c>
      <c r="D99" s="74">
        <v>1</v>
      </c>
      <c r="E99" s="75">
        <v>2</v>
      </c>
      <c r="F99" s="73" t="s">
        <v>50</v>
      </c>
      <c r="G99" s="73"/>
      <c r="H99" s="71"/>
      <c r="I99" s="98" t="s">
        <v>51</v>
      </c>
      <c r="J99" s="76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2"/>
      <c r="V99" s="82"/>
      <c r="W99" s="10"/>
    </row>
    <row r="100" spans="1:23" ht="27">
      <c r="A100" s="18"/>
      <c r="B100" s="73">
        <v>3</v>
      </c>
      <c r="C100" s="73">
        <v>1</v>
      </c>
      <c r="D100" s="74">
        <v>1</v>
      </c>
      <c r="E100" s="75">
        <v>2</v>
      </c>
      <c r="F100" s="73" t="s">
        <v>50</v>
      </c>
      <c r="G100" s="73"/>
      <c r="H100" s="71"/>
      <c r="I100" s="98" t="s">
        <v>35</v>
      </c>
      <c r="J100" s="76"/>
      <c r="K100" s="81">
        <v>22813660</v>
      </c>
      <c r="L100" s="81">
        <v>11540731</v>
      </c>
      <c r="M100" s="81"/>
      <c r="N100" s="81">
        <v>646167</v>
      </c>
      <c r="O100" s="81">
        <f>SUM(K100:N100)</f>
        <v>35000558</v>
      </c>
      <c r="P100" s="81">
        <v>1352900</v>
      </c>
      <c r="Q100" s="81"/>
      <c r="R100" s="81"/>
      <c r="S100" s="81">
        <f>SUM(P100:R100)</f>
        <v>1352900</v>
      </c>
      <c r="T100" s="81">
        <f>O100+S100</f>
        <v>36353458</v>
      </c>
      <c r="U100" s="82">
        <f>O100/T100*100</f>
        <v>96.27848332887618</v>
      </c>
      <c r="V100" s="82">
        <f>SUM(S100/T100*100)</f>
        <v>3.7215166711238314</v>
      </c>
      <c r="W100" s="10"/>
    </row>
    <row r="101" spans="1:23" ht="27">
      <c r="A101" s="18"/>
      <c r="B101" s="73">
        <v>3</v>
      </c>
      <c r="C101" s="73">
        <v>1</v>
      </c>
      <c r="D101" s="74">
        <v>1</v>
      </c>
      <c r="E101" s="75">
        <v>2</v>
      </c>
      <c r="F101" s="73" t="s">
        <v>50</v>
      </c>
      <c r="G101" s="73"/>
      <c r="H101" s="71"/>
      <c r="I101" s="98" t="s">
        <v>36</v>
      </c>
      <c r="J101" s="76"/>
      <c r="K101" s="81">
        <v>23536378</v>
      </c>
      <c r="L101" s="81">
        <v>11772610</v>
      </c>
      <c r="M101" s="81"/>
      <c r="N101" s="81">
        <v>966575</v>
      </c>
      <c r="O101" s="81">
        <f>SUM(K101:N101)</f>
        <v>36275563</v>
      </c>
      <c r="P101" s="81">
        <v>1352900</v>
      </c>
      <c r="Q101" s="81"/>
      <c r="R101" s="81"/>
      <c r="S101" s="81">
        <f>SUM(P101:R101)</f>
        <v>1352900</v>
      </c>
      <c r="T101" s="81">
        <f>O101+S101</f>
        <v>37628463</v>
      </c>
      <c r="U101" s="82">
        <f>O101/T101*100</f>
        <v>96.40458341335919</v>
      </c>
      <c r="V101" s="82">
        <f>SUM(S101/T101*100)</f>
        <v>3.5954165866408094</v>
      </c>
      <c r="W101" s="10"/>
    </row>
    <row r="102" spans="1:23" ht="27">
      <c r="A102" s="18"/>
      <c r="B102" s="73">
        <v>3</v>
      </c>
      <c r="C102" s="73">
        <v>1</v>
      </c>
      <c r="D102" s="74">
        <v>1</v>
      </c>
      <c r="E102" s="75">
        <v>2</v>
      </c>
      <c r="F102" s="73" t="s">
        <v>50</v>
      </c>
      <c r="G102" s="73"/>
      <c r="H102" s="71"/>
      <c r="I102" s="98" t="s">
        <v>37</v>
      </c>
      <c r="J102" s="76"/>
      <c r="K102" s="81">
        <v>23521013</v>
      </c>
      <c r="L102" s="81">
        <v>6334678</v>
      </c>
      <c r="M102" s="81"/>
      <c r="N102" s="81">
        <v>1018931</v>
      </c>
      <c r="O102" s="81">
        <f>SUM(K102:N102)</f>
        <v>30874622</v>
      </c>
      <c r="P102" s="81">
        <v>1155762</v>
      </c>
      <c r="Q102" s="81"/>
      <c r="R102" s="81"/>
      <c r="S102" s="81">
        <f>SUM(P102:R102)</f>
        <v>1155762</v>
      </c>
      <c r="T102" s="81">
        <f>O102+S102</f>
        <v>32030384</v>
      </c>
      <c r="U102" s="82">
        <f>O102/T102*100</f>
        <v>96.39166985946844</v>
      </c>
      <c r="V102" s="82">
        <f>SUM(S102/T102*100)</f>
        <v>3.6083301405315655</v>
      </c>
      <c r="W102" s="10"/>
    </row>
    <row r="103" spans="1:23" ht="27">
      <c r="A103" s="18"/>
      <c r="B103" s="73">
        <v>3</v>
      </c>
      <c r="C103" s="73">
        <v>1</v>
      </c>
      <c r="D103" s="74">
        <v>1</v>
      </c>
      <c r="E103" s="75">
        <v>2</v>
      </c>
      <c r="F103" s="73" t="s">
        <v>50</v>
      </c>
      <c r="G103" s="73"/>
      <c r="H103" s="71"/>
      <c r="I103" s="98" t="s">
        <v>38</v>
      </c>
      <c r="J103" s="76"/>
      <c r="K103" s="81">
        <v>23521013</v>
      </c>
      <c r="L103" s="81">
        <v>6334678</v>
      </c>
      <c r="M103" s="81"/>
      <c r="N103" s="81">
        <v>1018931</v>
      </c>
      <c r="O103" s="81">
        <f>SUM(K103:N103)</f>
        <v>30874622</v>
      </c>
      <c r="P103" s="81">
        <v>909470</v>
      </c>
      <c r="Q103" s="81"/>
      <c r="R103" s="81"/>
      <c r="S103" s="81">
        <f>SUM(P103:R103)</f>
        <v>909470</v>
      </c>
      <c r="T103" s="81">
        <f>O103+S103</f>
        <v>31784092</v>
      </c>
      <c r="U103" s="82">
        <f>O103/T103*100</f>
        <v>97.13860002670518</v>
      </c>
      <c r="V103" s="82">
        <f>SUM(S103/T103*100)</f>
        <v>2.8613999732948168</v>
      </c>
      <c r="W103" s="10"/>
    </row>
    <row r="104" spans="1:23" ht="27">
      <c r="A104" s="18"/>
      <c r="B104" s="73">
        <v>3</v>
      </c>
      <c r="C104" s="73">
        <v>1</v>
      </c>
      <c r="D104" s="74">
        <v>1</v>
      </c>
      <c r="E104" s="75">
        <v>2</v>
      </c>
      <c r="F104" s="73" t="s">
        <v>50</v>
      </c>
      <c r="G104" s="73"/>
      <c r="H104" s="71"/>
      <c r="I104" s="98" t="s">
        <v>32</v>
      </c>
      <c r="J104" s="76"/>
      <c r="K104" s="104">
        <f>SUM(K103/K100*100)</f>
        <v>103.1005678177022</v>
      </c>
      <c r="L104" s="104">
        <f>SUM(L103/L100*100)</f>
        <v>54.889746585376606</v>
      </c>
      <c r="M104" s="81"/>
      <c r="N104" s="104">
        <f>SUM(N103/N100*100)</f>
        <v>157.68849229378782</v>
      </c>
      <c r="O104" s="104">
        <f>SUM(O103/O100*100)</f>
        <v>88.21179936617011</v>
      </c>
      <c r="P104" s="104">
        <f>SUM(P103/P100*100)</f>
        <v>67.22374159213541</v>
      </c>
      <c r="Q104" s="81"/>
      <c r="R104" s="81"/>
      <c r="S104" s="104">
        <f>SUM(S103/S100*100)</f>
        <v>67.22374159213541</v>
      </c>
      <c r="T104" s="104">
        <f>SUM(T103/T100*100)</f>
        <v>87.4307252971643</v>
      </c>
      <c r="U104" s="82"/>
      <c r="V104" s="82"/>
      <c r="W104" s="10"/>
    </row>
    <row r="105" spans="1:23" ht="27">
      <c r="A105" s="18"/>
      <c r="B105" s="73">
        <v>3</v>
      </c>
      <c r="C105" s="73">
        <v>1</v>
      </c>
      <c r="D105" s="74">
        <v>1</v>
      </c>
      <c r="E105" s="75">
        <v>2</v>
      </c>
      <c r="F105" s="73" t="s">
        <v>50</v>
      </c>
      <c r="G105" s="73"/>
      <c r="H105" s="71"/>
      <c r="I105" s="98" t="s">
        <v>33</v>
      </c>
      <c r="J105" s="76"/>
      <c r="K105" s="104">
        <f>SUM(K103/K101*100)</f>
        <v>99.93471807769232</v>
      </c>
      <c r="L105" s="104">
        <f>SUM(L103/L101*100)</f>
        <v>53.80861168423995</v>
      </c>
      <c r="M105" s="81"/>
      <c r="N105" s="104">
        <f>SUM(N103/N101*100)</f>
        <v>105.41665157902904</v>
      </c>
      <c r="O105" s="104">
        <f>SUM(O103/O101*100)</f>
        <v>85.11135168322542</v>
      </c>
      <c r="P105" s="104">
        <f>SUM(P103/P101*100)</f>
        <v>67.22374159213541</v>
      </c>
      <c r="Q105" s="81"/>
      <c r="R105" s="81"/>
      <c r="S105" s="104">
        <f>SUM(S103/S101*100)</f>
        <v>67.22374159213541</v>
      </c>
      <c r="T105" s="104">
        <f>SUM(T103/T101*100)</f>
        <v>84.46821758305674</v>
      </c>
      <c r="U105" s="82"/>
      <c r="V105" s="82"/>
      <c r="W105" s="10"/>
    </row>
    <row r="106" spans="1:23" ht="27">
      <c r="A106" s="18"/>
      <c r="B106" s="73"/>
      <c r="C106" s="73"/>
      <c r="D106" s="74"/>
      <c r="E106" s="75"/>
      <c r="F106" s="73"/>
      <c r="G106" s="73"/>
      <c r="H106" s="71"/>
      <c r="I106" s="98"/>
      <c r="J106" s="76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2"/>
      <c r="V106" s="82"/>
      <c r="W106" s="10"/>
    </row>
    <row r="107" spans="1:23" ht="27">
      <c r="A107" s="18"/>
      <c r="B107" s="73">
        <v>3</v>
      </c>
      <c r="C107" s="73">
        <v>1</v>
      </c>
      <c r="D107" s="74">
        <v>1</v>
      </c>
      <c r="E107" s="75">
        <v>2</v>
      </c>
      <c r="F107" s="73" t="s">
        <v>50</v>
      </c>
      <c r="G107" s="73" t="s">
        <v>45</v>
      </c>
      <c r="H107" s="71"/>
      <c r="I107" s="98" t="s">
        <v>44</v>
      </c>
      <c r="J107" s="76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2"/>
      <c r="V107" s="82"/>
      <c r="W107" s="10"/>
    </row>
    <row r="108" spans="1:23" ht="27">
      <c r="A108" s="18"/>
      <c r="B108" s="73">
        <v>3</v>
      </c>
      <c r="C108" s="73">
        <v>1</v>
      </c>
      <c r="D108" s="74">
        <v>1</v>
      </c>
      <c r="E108" s="75">
        <v>2</v>
      </c>
      <c r="F108" s="73" t="s">
        <v>50</v>
      </c>
      <c r="G108" s="73" t="s">
        <v>45</v>
      </c>
      <c r="H108" s="71"/>
      <c r="I108" s="98" t="s">
        <v>35</v>
      </c>
      <c r="J108" s="76"/>
      <c r="K108" s="81">
        <v>22813660</v>
      </c>
      <c r="L108" s="81">
        <v>11540731</v>
      </c>
      <c r="M108" s="81"/>
      <c r="N108" s="81">
        <v>646167</v>
      </c>
      <c r="O108" s="81">
        <f>SUM(K108:N108)</f>
        <v>35000558</v>
      </c>
      <c r="P108" s="81">
        <v>1352900</v>
      </c>
      <c r="Q108" s="81"/>
      <c r="R108" s="81"/>
      <c r="S108" s="81">
        <f>SUM(P108:R108)</f>
        <v>1352900</v>
      </c>
      <c r="T108" s="81">
        <f>O108+S108</f>
        <v>36353458</v>
      </c>
      <c r="U108" s="82">
        <f>O108/T108*100</f>
        <v>96.27848332887618</v>
      </c>
      <c r="V108" s="82">
        <f>SUM(S108/T108*100)</f>
        <v>3.7215166711238314</v>
      </c>
      <c r="W108" s="10"/>
    </row>
    <row r="109" spans="1:23" ht="27">
      <c r="A109" s="18"/>
      <c r="B109" s="73">
        <v>3</v>
      </c>
      <c r="C109" s="73">
        <v>1</v>
      </c>
      <c r="D109" s="74">
        <v>1</v>
      </c>
      <c r="E109" s="75">
        <v>2</v>
      </c>
      <c r="F109" s="73" t="s">
        <v>50</v>
      </c>
      <c r="G109" s="73" t="s">
        <v>45</v>
      </c>
      <c r="H109" s="71"/>
      <c r="I109" s="98" t="s">
        <v>36</v>
      </c>
      <c r="J109" s="76"/>
      <c r="K109" s="81">
        <v>23536378</v>
      </c>
      <c r="L109" s="81">
        <v>11772610</v>
      </c>
      <c r="M109" s="81"/>
      <c r="N109" s="81">
        <v>966575</v>
      </c>
      <c r="O109" s="81">
        <f>SUM(K109:N109)</f>
        <v>36275563</v>
      </c>
      <c r="P109" s="81">
        <v>1352900</v>
      </c>
      <c r="Q109" s="81"/>
      <c r="R109" s="81"/>
      <c r="S109" s="81">
        <f>SUM(P109:R109)</f>
        <v>1352900</v>
      </c>
      <c r="T109" s="81">
        <f>O109+S109</f>
        <v>37628463</v>
      </c>
      <c r="U109" s="82">
        <f>O109/T109*100</f>
        <v>96.40458341335919</v>
      </c>
      <c r="V109" s="82">
        <f>SUM(S109/T109*100)</f>
        <v>3.5954165866408094</v>
      </c>
      <c r="W109" s="10"/>
    </row>
    <row r="110" spans="1:23" ht="27">
      <c r="A110" s="18"/>
      <c r="B110" s="73">
        <v>3</v>
      </c>
      <c r="C110" s="73">
        <v>1</v>
      </c>
      <c r="D110" s="74">
        <v>1</v>
      </c>
      <c r="E110" s="75">
        <v>2</v>
      </c>
      <c r="F110" s="73" t="s">
        <v>50</v>
      </c>
      <c r="G110" s="73" t="s">
        <v>45</v>
      </c>
      <c r="H110" s="71"/>
      <c r="I110" s="98" t="s">
        <v>37</v>
      </c>
      <c r="J110" s="76"/>
      <c r="K110" s="81">
        <v>23521013</v>
      </c>
      <c r="L110" s="81">
        <v>6334678</v>
      </c>
      <c r="M110" s="81"/>
      <c r="N110" s="81">
        <v>1018931</v>
      </c>
      <c r="O110" s="81">
        <f>SUM(K110:N110)</f>
        <v>30874622</v>
      </c>
      <c r="P110" s="81">
        <v>1155762</v>
      </c>
      <c r="Q110" s="81"/>
      <c r="R110" s="81"/>
      <c r="S110" s="81">
        <f>SUM(P110:R110)</f>
        <v>1155762</v>
      </c>
      <c r="T110" s="81">
        <f>O110+S110</f>
        <v>32030384</v>
      </c>
      <c r="U110" s="82">
        <f>O110/T110*100</f>
        <v>96.39166985946844</v>
      </c>
      <c r="V110" s="82">
        <f>SUM(S110/T110*100)</f>
        <v>3.6083301405315655</v>
      </c>
      <c r="W110" s="10"/>
    </row>
    <row r="111" spans="1:23" ht="27">
      <c r="A111" s="18"/>
      <c r="B111" s="73">
        <v>3</v>
      </c>
      <c r="C111" s="73">
        <v>1</v>
      </c>
      <c r="D111" s="74">
        <v>1</v>
      </c>
      <c r="E111" s="75">
        <v>2</v>
      </c>
      <c r="F111" s="73" t="s">
        <v>50</v>
      </c>
      <c r="G111" s="73" t="s">
        <v>45</v>
      </c>
      <c r="H111" s="71"/>
      <c r="I111" s="98" t="s">
        <v>38</v>
      </c>
      <c r="J111" s="76"/>
      <c r="K111" s="81">
        <v>23521013</v>
      </c>
      <c r="L111" s="81">
        <v>6334678</v>
      </c>
      <c r="M111" s="81"/>
      <c r="N111" s="81">
        <v>1018931</v>
      </c>
      <c r="O111" s="81">
        <f>SUM(K111:N111)</f>
        <v>30874622</v>
      </c>
      <c r="P111" s="81">
        <v>909470</v>
      </c>
      <c r="Q111" s="81"/>
      <c r="R111" s="81"/>
      <c r="S111" s="81">
        <f>SUM(P111:R111)</f>
        <v>909470</v>
      </c>
      <c r="T111" s="81">
        <f>O111+S111</f>
        <v>31784092</v>
      </c>
      <c r="U111" s="82">
        <f>O111/T111*100</f>
        <v>97.13860002670518</v>
      </c>
      <c r="V111" s="82">
        <f>SUM(S111/T111*100)</f>
        <v>2.8613999732948168</v>
      </c>
      <c r="W111" s="10"/>
    </row>
    <row r="112" spans="1:23" ht="27">
      <c r="A112" s="18"/>
      <c r="B112" s="73">
        <v>3</v>
      </c>
      <c r="C112" s="73">
        <v>1</v>
      </c>
      <c r="D112" s="74">
        <v>1</v>
      </c>
      <c r="E112" s="75">
        <v>2</v>
      </c>
      <c r="F112" s="73" t="s">
        <v>50</v>
      </c>
      <c r="G112" s="73" t="s">
        <v>45</v>
      </c>
      <c r="H112" s="71"/>
      <c r="I112" s="98" t="s">
        <v>32</v>
      </c>
      <c r="J112" s="76"/>
      <c r="K112" s="104">
        <f>SUM(K111/K108*100)</f>
        <v>103.1005678177022</v>
      </c>
      <c r="L112" s="104">
        <f>SUM(L111/L108*100)</f>
        <v>54.889746585376606</v>
      </c>
      <c r="M112" s="81"/>
      <c r="N112" s="104">
        <f>SUM(N111/N108*100)</f>
        <v>157.68849229378782</v>
      </c>
      <c r="O112" s="104">
        <f>SUM(O111/O108*100)</f>
        <v>88.21179936617011</v>
      </c>
      <c r="P112" s="104">
        <f>SUM(P111/P108*100)</f>
        <v>67.22374159213541</v>
      </c>
      <c r="Q112" s="81"/>
      <c r="R112" s="81"/>
      <c r="S112" s="104">
        <f>SUM(S111/S108*100)</f>
        <v>67.22374159213541</v>
      </c>
      <c r="T112" s="104">
        <f>SUM(T111/T108*100)</f>
        <v>87.4307252971643</v>
      </c>
      <c r="U112" s="82"/>
      <c r="V112" s="82"/>
      <c r="W112" s="10"/>
    </row>
    <row r="113" spans="1:23" ht="27">
      <c r="A113" s="18"/>
      <c r="B113" s="73">
        <v>3</v>
      </c>
      <c r="C113" s="73">
        <v>1</v>
      </c>
      <c r="D113" s="74">
        <v>1</v>
      </c>
      <c r="E113" s="75">
        <v>2</v>
      </c>
      <c r="F113" s="73" t="s">
        <v>50</v>
      </c>
      <c r="G113" s="73" t="s">
        <v>45</v>
      </c>
      <c r="H113" s="71"/>
      <c r="I113" s="98" t="s">
        <v>33</v>
      </c>
      <c r="J113" s="76"/>
      <c r="K113" s="104">
        <f>SUM(K111/K109*100)</f>
        <v>99.93471807769232</v>
      </c>
      <c r="L113" s="104">
        <f>SUM(L111/L109*100)</f>
        <v>53.80861168423995</v>
      </c>
      <c r="M113" s="81"/>
      <c r="N113" s="104">
        <f>SUM(N111/N109*100)</f>
        <v>105.41665157902904</v>
      </c>
      <c r="O113" s="104">
        <f>SUM(O111/O109*100)</f>
        <v>85.11135168322542</v>
      </c>
      <c r="P113" s="104">
        <f>SUM(P111/P109*100)</f>
        <v>67.22374159213541</v>
      </c>
      <c r="Q113" s="81"/>
      <c r="R113" s="81"/>
      <c r="S113" s="104">
        <f>SUM(S111/S109*100)</f>
        <v>67.22374159213541</v>
      </c>
      <c r="T113" s="104">
        <f>SUM(T111/T109*100)</f>
        <v>84.46821758305674</v>
      </c>
      <c r="U113" s="82"/>
      <c r="V113" s="82"/>
      <c r="W113" s="10"/>
    </row>
    <row r="114" spans="1:23" ht="27">
      <c r="A114" s="18"/>
      <c r="B114" s="73"/>
      <c r="C114" s="73"/>
      <c r="D114" s="74"/>
      <c r="E114" s="75"/>
      <c r="F114" s="73"/>
      <c r="G114" s="73"/>
      <c r="H114" s="71"/>
      <c r="I114" s="98"/>
      <c r="J114" s="76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2"/>
      <c r="V114" s="82"/>
      <c r="W114" s="10"/>
    </row>
    <row r="115" spans="1:23" ht="54">
      <c r="A115" s="18"/>
      <c r="B115" s="73">
        <v>3</v>
      </c>
      <c r="C115" s="73">
        <v>1</v>
      </c>
      <c r="D115" s="74">
        <v>1</v>
      </c>
      <c r="E115" s="75">
        <v>102</v>
      </c>
      <c r="F115" s="73"/>
      <c r="G115" s="73"/>
      <c r="H115" s="71"/>
      <c r="I115" s="98" t="s">
        <v>52</v>
      </c>
      <c r="J115" s="76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2"/>
      <c r="V115" s="82"/>
      <c r="W115" s="10"/>
    </row>
    <row r="116" spans="1:23" ht="27">
      <c r="A116" s="18"/>
      <c r="B116" s="73">
        <v>3</v>
      </c>
      <c r="C116" s="73">
        <v>1</v>
      </c>
      <c r="D116" s="74">
        <v>1</v>
      </c>
      <c r="E116" s="75">
        <v>102</v>
      </c>
      <c r="F116" s="73"/>
      <c r="G116" s="73"/>
      <c r="H116" s="71"/>
      <c r="I116" s="98" t="s">
        <v>35</v>
      </c>
      <c r="J116" s="76"/>
      <c r="K116" s="81">
        <f aca="true" t="shared" si="9" ref="K116:L119">SUM(K124+K140)</f>
        <v>155980171</v>
      </c>
      <c r="L116" s="81">
        <f t="shared" si="9"/>
        <v>97158153</v>
      </c>
      <c r="M116" s="81"/>
      <c r="N116" s="81">
        <f>SUM(N124+N140)</f>
        <v>75081795</v>
      </c>
      <c r="O116" s="81">
        <f>SUM(K116:N116)</f>
        <v>328220119</v>
      </c>
      <c r="P116" s="81"/>
      <c r="Q116" s="81"/>
      <c r="R116" s="81"/>
      <c r="S116" s="81"/>
      <c r="T116" s="81">
        <f>O116+S116</f>
        <v>328220119</v>
      </c>
      <c r="U116" s="82">
        <f>O116/T116*100</f>
        <v>100</v>
      </c>
      <c r="V116" s="82"/>
      <c r="W116" s="10"/>
    </row>
    <row r="117" spans="1:23" ht="27">
      <c r="A117" s="18"/>
      <c r="B117" s="73">
        <v>3</v>
      </c>
      <c r="C117" s="73">
        <v>1</v>
      </c>
      <c r="D117" s="74">
        <v>1</v>
      </c>
      <c r="E117" s="75">
        <v>102</v>
      </c>
      <c r="F117" s="73"/>
      <c r="G117" s="73"/>
      <c r="H117" s="71"/>
      <c r="I117" s="98" t="s">
        <v>36</v>
      </c>
      <c r="J117" s="76"/>
      <c r="K117" s="81">
        <f t="shared" si="9"/>
        <v>148237748</v>
      </c>
      <c r="L117" s="81">
        <f t="shared" si="9"/>
        <v>96913434</v>
      </c>
      <c r="M117" s="81"/>
      <c r="N117" s="81">
        <f>SUM(N125+N141)</f>
        <v>197340035</v>
      </c>
      <c r="O117" s="81">
        <f>SUM(K117:N117)</f>
        <v>442491217</v>
      </c>
      <c r="P117" s="81"/>
      <c r="Q117" s="81"/>
      <c r="R117" s="81"/>
      <c r="S117" s="81"/>
      <c r="T117" s="81">
        <f>O117+S117</f>
        <v>442491217</v>
      </c>
      <c r="U117" s="82">
        <f>O117/T117*100</f>
        <v>100</v>
      </c>
      <c r="V117" s="82"/>
      <c r="W117" s="10"/>
    </row>
    <row r="118" spans="1:23" ht="27">
      <c r="A118" s="18"/>
      <c r="B118" s="73">
        <v>3</v>
      </c>
      <c r="C118" s="73">
        <v>1</v>
      </c>
      <c r="D118" s="74">
        <v>1</v>
      </c>
      <c r="E118" s="75">
        <v>102</v>
      </c>
      <c r="F118" s="73"/>
      <c r="G118" s="73"/>
      <c r="H118" s="71"/>
      <c r="I118" s="98" t="s">
        <v>37</v>
      </c>
      <c r="J118" s="76"/>
      <c r="K118" s="81">
        <f t="shared" si="9"/>
        <v>140275254</v>
      </c>
      <c r="L118" s="81">
        <f t="shared" si="9"/>
        <v>64924936</v>
      </c>
      <c r="M118" s="81"/>
      <c r="N118" s="81">
        <f>SUM(N126+N142)</f>
        <v>190486965</v>
      </c>
      <c r="O118" s="81">
        <f>SUM(K118:N118)</f>
        <v>395687155</v>
      </c>
      <c r="P118" s="81"/>
      <c r="Q118" s="81"/>
      <c r="R118" s="81"/>
      <c r="S118" s="81"/>
      <c r="T118" s="81">
        <f>O118+S118</f>
        <v>395687155</v>
      </c>
      <c r="U118" s="82">
        <f>O118/T118*100</f>
        <v>100</v>
      </c>
      <c r="V118" s="82"/>
      <c r="W118" s="10"/>
    </row>
    <row r="119" spans="1:23" ht="27">
      <c r="A119" s="18"/>
      <c r="B119" s="73">
        <v>3</v>
      </c>
      <c r="C119" s="73">
        <v>1</v>
      </c>
      <c r="D119" s="74">
        <v>1</v>
      </c>
      <c r="E119" s="75">
        <v>102</v>
      </c>
      <c r="F119" s="73"/>
      <c r="G119" s="73"/>
      <c r="H119" s="71"/>
      <c r="I119" s="98" t="s">
        <v>38</v>
      </c>
      <c r="J119" s="76"/>
      <c r="K119" s="81">
        <f t="shared" si="9"/>
        <v>140275254</v>
      </c>
      <c r="L119" s="81">
        <f t="shared" si="9"/>
        <v>45837763</v>
      </c>
      <c r="M119" s="81"/>
      <c r="N119" s="81">
        <f>SUM(N127+N143)</f>
        <v>190486965</v>
      </c>
      <c r="O119" s="81">
        <f>SUM(K119:N119)</f>
        <v>376599982</v>
      </c>
      <c r="P119" s="81"/>
      <c r="Q119" s="81"/>
      <c r="R119" s="81"/>
      <c r="S119" s="81"/>
      <c r="T119" s="81">
        <f>O119+S119</f>
        <v>376599982</v>
      </c>
      <c r="U119" s="82">
        <f>O119/T119*100</f>
        <v>100</v>
      </c>
      <c r="V119" s="82"/>
      <c r="W119" s="10"/>
    </row>
    <row r="120" spans="1:23" ht="27">
      <c r="A120" s="18"/>
      <c r="B120" s="73">
        <v>3</v>
      </c>
      <c r="C120" s="73">
        <v>1</v>
      </c>
      <c r="D120" s="74">
        <v>1</v>
      </c>
      <c r="E120" s="75">
        <v>102</v>
      </c>
      <c r="F120" s="73"/>
      <c r="G120" s="73"/>
      <c r="H120" s="71"/>
      <c r="I120" s="98" t="s">
        <v>32</v>
      </c>
      <c r="J120" s="76"/>
      <c r="K120" s="104">
        <f>SUM(K119/K116*100)</f>
        <v>89.93146571175383</v>
      </c>
      <c r="L120" s="104">
        <f>SUM(L119/L116*100)</f>
        <v>47.17850389766055</v>
      </c>
      <c r="M120" s="81"/>
      <c r="N120" s="104">
        <f>SUM(N119/N116*100)</f>
        <v>253.70592831458012</v>
      </c>
      <c r="O120" s="104">
        <f>SUM(O119/O116*100)</f>
        <v>114.74006625413477</v>
      </c>
      <c r="P120" s="81"/>
      <c r="Q120" s="81"/>
      <c r="R120" s="81"/>
      <c r="S120" s="81"/>
      <c r="T120" s="104">
        <f>T119/T116*100</f>
        <v>114.74006625413477</v>
      </c>
      <c r="U120" s="82"/>
      <c r="V120" s="82"/>
      <c r="W120" s="10"/>
    </row>
    <row r="121" spans="1:23" ht="27">
      <c r="A121" s="18"/>
      <c r="B121" s="73">
        <v>3</v>
      </c>
      <c r="C121" s="73">
        <v>1</v>
      </c>
      <c r="D121" s="74">
        <v>1</v>
      </c>
      <c r="E121" s="75">
        <v>102</v>
      </c>
      <c r="F121" s="73"/>
      <c r="G121" s="73"/>
      <c r="H121" s="71"/>
      <c r="I121" s="98" t="s">
        <v>33</v>
      </c>
      <c r="J121" s="76"/>
      <c r="K121" s="104">
        <f>SUM(K119/K117*100)</f>
        <v>94.62856518840262</v>
      </c>
      <c r="L121" s="104">
        <f>SUM(L119/L117*100)</f>
        <v>47.2976357436679</v>
      </c>
      <c r="M121" s="81"/>
      <c r="N121" s="104">
        <f>SUM(N119/N117*100)</f>
        <v>96.52727841058709</v>
      </c>
      <c r="O121" s="104">
        <f>SUM(O119/O117*100)</f>
        <v>85.10902985900395</v>
      </c>
      <c r="P121" s="81"/>
      <c r="Q121" s="81"/>
      <c r="R121" s="81"/>
      <c r="S121" s="81"/>
      <c r="T121" s="104">
        <f>T119/T117*100</f>
        <v>85.10902985900395</v>
      </c>
      <c r="U121" s="82"/>
      <c r="V121" s="82"/>
      <c r="W121" s="10"/>
    </row>
    <row r="122" spans="1:23" ht="27">
      <c r="A122" s="18"/>
      <c r="B122" s="73"/>
      <c r="C122" s="73"/>
      <c r="D122" s="74"/>
      <c r="E122" s="75"/>
      <c r="F122" s="73"/>
      <c r="G122" s="73"/>
      <c r="H122" s="71"/>
      <c r="I122" s="98"/>
      <c r="J122" s="76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2"/>
      <c r="V122" s="82"/>
      <c r="W122" s="10"/>
    </row>
    <row r="123" spans="1:23" ht="54">
      <c r="A123" s="18"/>
      <c r="B123" s="73">
        <v>3</v>
      </c>
      <c r="C123" s="73">
        <v>1</v>
      </c>
      <c r="D123" s="74">
        <v>1</v>
      </c>
      <c r="E123" s="75">
        <v>102</v>
      </c>
      <c r="F123" s="73" t="s">
        <v>53</v>
      </c>
      <c r="G123" s="73"/>
      <c r="H123" s="71"/>
      <c r="I123" s="98" t="s">
        <v>54</v>
      </c>
      <c r="J123" s="76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2"/>
      <c r="V123" s="82"/>
      <c r="W123" s="10"/>
    </row>
    <row r="124" spans="1:23" ht="27">
      <c r="A124" s="18"/>
      <c r="B124" s="73">
        <v>3</v>
      </c>
      <c r="C124" s="73">
        <v>1</v>
      </c>
      <c r="D124" s="74">
        <v>1</v>
      </c>
      <c r="E124" s="75">
        <v>102</v>
      </c>
      <c r="F124" s="73" t="s">
        <v>53</v>
      </c>
      <c r="G124" s="73"/>
      <c r="H124" s="71"/>
      <c r="I124" s="98" t="s">
        <v>35</v>
      </c>
      <c r="J124" s="76"/>
      <c r="K124" s="81">
        <v>67945585</v>
      </c>
      <c r="L124" s="81">
        <v>41010373</v>
      </c>
      <c r="M124" s="81"/>
      <c r="N124" s="81">
        <v>32700870</v>
      </c>
      <c r="O124" s="81">
        <f>SUM(K124:N124)</f>
        <v>141656828</v>
      </c>
      <c r="P124" s="81"/>
      <c r="Q124" s="81"/>
      <c r="R124" s="81"/>
      <c r="S124" s="81"/>
      <c r="T124" s="81">
        <f>O124+S124</f>
        <v>141656828</v>
      </c>
      <c r="U124" s="82">
        <f>O124/T124*100</f>
        <v>100</v>
      </c>
      <c r="V124" s="82"/>
      <c r="W124" s="10"/>
    </row>
    <row r="125" spans="1:23" ht="27">
      <c r="A125" s="18"/>
      <c r="B125" s="73">
        <v>3</v>
      </c>
      <c r="C125" s="73">
        <v>1</v>
      </c>
      <c r="D125" s="74">
        <v>1</v>
      </c>
      <c r="E125" s="75">
        <v>102</v>
      </c>
      <c r="F125" s="73" t="s">
        <v>53</v>
      </c>
      <c r="G125" s="73"/>
      <c r="H125" s="71"/>
      <c r="I125" s="98" t="s">
        <v>36</v>
      </c>
      <c r="J125" s="76"/>
      <c r="K125" s="81">
        <v>64598800</v>
      </c>
      <c r="L125" s="81">
        <v>40894452</v>
      </c>
      <c r="M125" s="81"/>
      <c r="N125" s="81">
        <v>85957045</v>
      </c>
      <c r="O125" s="81">
        <f>SUM(K125:N125)</f>
        <v>191450297</v>
      </c>
      <c r="P125" s="81"/>
      <c r="Q125" s="81"/>
      <c r="R125" s="81"/>
      <c r="S125" s="81"/>
      <c r="T125" s="81">
        <f>O125+S125</f>
        <v>191450297</v>
      </c>
      <c r="U125" s="82">
        <f>O125/T125*100</f>
        <v>100</v>
      </c>
      <c r="V125" s="82"/>
      <c r="W125" s="10"/>
    </row>
    <row r="126" spans="1:23" ht="27">
      <c r="A126" s="18"/>
      <c r="B126" s="73">
        <v>3</v>
      </c>
      <c r="C126" s="73">
        <v>1</v>
      </c>
      <c r="D126" s="74">
        <v>1</v>
      </c>
      <c r="E126" s="75">
        <v>102</v>
      </c>
      <c r="F126" s="73" t="s">
        <v>53</v>
      </c>
      <c r="G126" s="73"/>
      <c r="H126" s="71"/>
      <c r="I126" s="98" t="s">
        <v>37</v>
      </c>
      <c r="J126" s="76"/>
      <c r="K126" s="81">
        <v>61525545</v>
      </c>
      <c r="L126" s="81">
        <v>26972472</v>
      </c>
      <c r="M126" s="81"/>
      <c r="N126" s="81">
        <v>80096878</v>
      </c>
      <c r="O126" s="81">
        <f>SUM(K126:N126)</f>
        <v>168594895</v>
      </c>
      <c r="P126" s="81"/>
      <c r="Q126" s="81"/>
      <c r="R126" s="81"/>
      <c r="S126" s="81"/>
      <c r="T126" s="81">
        <f>O126+S126</f>
        <v>168594895</v>
      </c>
      <c r="U126" s="82">
        <f>O126/T126*100</f>
        <v>100</v>
      </c>
      <c r="V126" s="82"/>
      <c r="W126" s="10"/>
    </row>
    <row r="127" spans="1:23" ht="27">
      <c r="A127" s="18"/>
      <c r="B127" s="73">
        <v>3</v>
      </c>
      <c r="C127" s="73">
        <v>1</v>
      </c>
      <c r="D127" s="74">
        <v>1</v>
      </c>
      <c r="E127" s="75">
        <v>102</v>
      </c>
      <c r="F127" s="73" t="s">
        <v>53</v>
      </c>
      <c r="G127" s="73"/>
      <c r="H127" s="71"/>
      <c r="I127" s="98" t="s">
        <v>38</v>
      </c>
      <c r="J127" s="76"/>
      <c r="K127" s="81">
        <v>61525545</v>
      </c>
      <c r="L127" s="81">
        <v>17488886</v>
      </c>
      <c r="M127" s="81"/>
      <c r="N127" s="81">
        <v>80096878</v>
      </c>
      <c r="O127" s="81">
        <f>SUM(K127:N127)</f>
        <v>159111309</v>
      </c>
      <c r="P127" s="81"/>
      <c r="Q127" s="81"/>
      <c r="R127" s="81"/>
      <c r="S127" s="81"/>
      <c r="T127" s="81">
        <f>O127+S127</f>
        <v>159111309</v>
      </c>
      <c r="U127" s="82">
        <f>O127/T127*100</f>
        <v>100</v>
      </c>
      <c r="V127" s="82"/>
      <c r="W127" s="10"/>
    </row>
    <row r="128" spans="1:23" ht="27">
      <c r="A128" s="18"/>
      <c r="B128" s="73">
        <v>3</v>
      </c>
      <c r="C128" s="73">
        <v>1</v>
      </c>
      <c r="D128" s="74">
        <v>1</v>
      </c>
      <c r="E128" s="75">
        <v>102</v>
      </c>
      <c r="F128" s="73" t="s">
        <v>53</v>
      </c>
      <c r="G128" s="73"/>
      <c r="H128" s="71"/>
      <c r="I128" s="98" t="s">
        <v>32</v>
      </c>
      <c r="J128" s="76"/>
      <c r="K128" s="104">
        <f>SUM(K127/K124*100)</f>
        <v>90.5512035844566</v>
      </c>
      <c r="L128" s="104">
        <f>SUM(L127/L124*100)</f>
        <v>42.64503031952428</v>
      </c>
      <c r="M128" s="81"/>
      <c r="N128" s="104">
        <f>SUM(N127/N124*100)</f>
        <v>244.93806433896103</v>
      </c>
      <c r="O128" s="104">
        <f>SUM(O127/O124*100)</f>
        <v>112.32166585009232</v>
      </c>
      <c r="P128" s="81"/>
      <c r="Q128" s="81"/>
      <c r="R128" s="81"/>
      <c r="S128" s="81"/>
      <c r="T128" s="104">
        <f>T127/T124*100</f>
        <v>112.32166585009232</v>
      </c>
      <c r="U128" s="82"/>
      <c r="V128" s="82"/>
      <c r="W128" s="10"/>
    </row>
    <row r="129" spans="1:23" ht="27">
      <c r="A129" s="18"/>
      <c r="B129" s="73">
        <v>3</v>
      </c>
      <c r="C129" s="73">
        <v>1</v>
      </c>
      <c r="D129" s="74">
        <v>1</v>
      </c>
      <c r="E129" s="75">
        <v>102</v>
      </c>
      <c r="F129" s="73" t="s">
        <v>53</v>
      </c>
      <c r="G129" s="73"/>
      <c r="H129" s="71"/>
      <c r="I129" s="98" t="s">
        <v>33</v>
      </c>
      <c r="J129" s="76"/>
      <c r="K129" s="104">
        <f>SUM(K127/K125*100)</f>
        <v>95.2425509452188</v>
      </c>
      <c r="L129" s="104">
        <f>SUM(L127/L125*100)</f>
        <v>42.76591357673652</v>
      </c>
      <c r="M129" s="81"/>
      <c r="N129" s="104">
        <f>SUM(N127/N125*100)</f>
        <v>93.1824471164638</v>
      </c>
      <c r="O129" s="104">
        <f>SUM(O127/O125*100)</f>
        <v>83.10841586210755</v>
      </c>
      <c r="P129" s="81"/>
      <c r="Q129" s="81"/>
      <c r="R129" s="81"/>
      <c r="S129" s="81"/>
      <c r="T129" s="104">
        <f>T127/T125*100</f>
        <v>83.10841586210755</v>
      </c>
      <c r="U129" s="82"/>
      <c r="V129" s="82"/>
      <c r="W129" s="10"/>
    </row>
    <row r="130" spans="1:23" ht="27">
      <c r="A130" s="18"/>
      <c r="B130" s="73"/>
      <c r="C130" s="73"/>
      <c r="D130" s="74"/>
      <c r="E130" s="75"/>
      <c r="F130" s="73"/>
      <c r="G130" s="73"/>
      <c r="H130" s="71"/>
      <c r="I130" s="98"/>
      <c r="J130" s="76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2"/>
      <c r="V130" s="82"/>
      <c r="W130" s="10"/>
    </row>
    <row r="131" spans="1:23" ht="27">
      <c r="A131" s="18"/>
      <c r="B131" s="73">
        <v>3</v>
      </c>
      <c r="C131" s="73">
        <v>1</v>
      </c>
      <c r="D131" s="74">
        <v>1</v>
      </c>
      <c r="E131" s="75">
        <v>102</v>
      </c>
      <c r="F131" s="73" t="s">
        <v>53</v>
      </c>
      <c r="G131" s="73" t="s">
        <v>45</v>
      </c>
      <c r="H131" s="71"/>
      <c r="I131" s="98" t="s">
        <v>44</v>
      </c>
      <c r="J131" s="76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2"/>
      <c r="V131" s="82"/>
      <c r="W131" s="10"/>
    </row>
    <row r="132" spans="1:23" ht="27">
      <c r="A132" s="18"/>
      <c r="B132" s="73">
        <v>3</v>
      </c>
      <c r="C132" s="73">
        <v>1</v>
      </c>
      <c r="D132" s="74">
        <v>1</v>
      </c>
      <c r="E132" s="75">
        <v>102</v>
      </c>
      <c r="F132" s="73" t="s">
        <v>53</v>
      </c>
      <c r="G132" s="73" t="s">
        <v>45</v>
      </c>
      <c r="H132" s="71"/>
      <c r="I132" s="98" t="s">
        <v>35</v>
      </c>
      <c r="J132" s="76"/>
      <c r="K132" s="81">
        <v>67945585</v>
      </c>
      <c r="L132" s="81">
        <v>41010373</v>
      </c>
      <c r="M132" s="81"/>
      <c r="N132" s="81">
        <v>32700870</v>
      </c>
      <c r="O132" s="81">
        <f>SUM(K132:N132)</f>
        <v>141656828</v>
      </c>
      <c r="P132" s="81"/>
      <c r="Q132" s="81"/>
      <c r="R132" s="81"/>
      <c r="S132" s="81"/>
      <c r="T132" s="81">
        <f>O132+S132</f>
        <v>141656828</v>
      </c>
      <c r="U132" s="82">
        <f>O132/T132*100</f>
        <v>100</v>
      </c>
      <c r="V132" s="82"/>
      <c r="W132" s="10"/>
    </row>
    <row r="133" spans="1:23" ht="27">
      <c r="A133" s="18"/>
      <c r="B133" s="73">
        <v>3</v>
      </c>
      <c r="C133" s="73">
        <v>1</v>
      </c>
      <c r="D133" s="74">
        <v>1</v>
      </c>
      <c r="E133" s="75">
        <v>102</v>
      </c>
      <c r="F133" s="73" t="s">
        <v>53</v>
      </c>
      <c r="G133" s="73" t="s">
        <v>45</v>
      </c>
      <c r="H133" s="71"/>
      <c r="I133" s="98" t="s">
        <v>36</v>
      </c>
      <c r="J133" s="76"/>
      <c r="K133" s="81">
        <v>64598800</v>
      </c>
      <c r="L133" s="81">
        <v>40894452</v>
      </c>
      <c r="M133" s="81"/>
      <c r="N133" s="81">
        <v>85957045</v>
      </c>
      <c r="O133" s="81">
        <f>SUM(K133:N133)</f>
        <v>191450297</v>
      </c>
      <c r="P133" s="81"/>
      <c r="Q133" s="81"/>
      <c r="R133" s="81"/>
      <c r="S133" s="81"/>
      <c r="T133" s="81">
        <f>O133+S133</f>
        <v>191450297</v>
      </c>
      <c r="U133" s="82">
        <f>O133/T133*100</f>
        <v>100</v>
      </c>
      <c r="V133" s="82"/>
      <c r="W133" s="10"/>
    </row>
    <row r="134" spans="1:23" ht="27">
      <c r="A134" s="18"/>
      <c r="B134" s="73">
        <v>3</v>
      </c>
      <c r="C134" s="73">
        <v>1</v>
      </c>
      <c r="D134" s="74">
        <v>1</v>
      </c>
      <c r="E134" s="75">
        <v>102</v>
      </c>
      <c r="F134" s="73" t="s">
        <v>53</v>
      </c>
      <c r="G134" s="73" t="s">
        <v>45</v>
      </c>
      <c r="H134" s="71"/>
      <c r="I134" s="98" t="s">
        <v>37</v>
      </c>
      <c r="J134" s="76"/>
      <c r="K134" s="81">
        <v>61525545</v>
      </c>
      <c r="L134" s="81">
        <v>26972472</v>
      </c>
      <c r="M134" s="81"/>
      <c r="N134" s="81">
        <v>80096878</v>
      </c>
      <c r="O134" s="81">
        <f>SUM(K134:N134)</f>
        <v>168594895</v>
      </c>
      <c r="P134" s="81"/>
      <c r="Q134" s="81"/>
      <c r="R134" s="81"/>
      <c r="S134" s="81"/>
      <c r="T134" s="81">
        <f>O134+S134</f>
        <v>168594895</v>
      </c>
      <c r="U134" s="82">
        <f>O134/T134*100</f>
        <v>100</v>
      </c>
      <c r="V134" s="82"/>
      <c r="W134" s="10"/>
    </row>
    <row r="135" spans="1:23" ht="27">
      <c r="A135" s="18"/>
      <c r="B135" s="73">
        <v>3</v>
      </c>
      <c r="C135" s="73">
        <v>1</v>
      </c>
      <c r="D135" s="74">
        <v>1</v>
      </c>
      <c r="E135" s="75">
        <v>102</v>
      </c>
      <c r="F135" s="73" t="s">
        <v>53</v>
      </c>
      <c r="G135" s="73" t="s">
        <v>45</v>
      </c>
      <c r="H135" s="71"/>
      <c r="I135" s="98" t="s">
        <v>38</v>
      </c>
      <c r="J135" s="76"/>
      <c r="K135" s="81">
        <v>61525545</v>
      </c>
      <c r="L135" s="81">
        <v>17488886</v>
      </c>
      <c r="M135" s="81"/>
      <c r="N135" s="81">
        <v>80096878</v>
      </c>
      <c r="O135" s="81">
        <f>SUM(K135:N135)</f>
        <v>159111309</v>
      </c>
      <c r="P135" s="81"/>
      <c r="Q135" s="81"/>
      <c r="R135" s="81"/>
      <c r="S135" s="81"/>
      <c r="T135" s="81">
        <f>O135+S135</f>
        <v>159111309</v>
      </c>
      <c r="U135" s="82">
        <f>O135/T135*100</f>
        <v>100</v>
      </c>
      <c r="V135" s="82"/>
      <c r="W135" s="10"/>
    </row>
    <row r="136" spans="1:23" ht="27">
      <c r="A136" s="18"/>
      <c r="B136" s="73">
        <v>3</v>
      </c>
      <c r="C136" s="73">
        <v>1</v>
      </c>
      <c r="D136" s="74">
        <v>1</v>
      </c>
      <c r="E136" s="75">
        <v>102</v>
      </c>
      <c r="F136" s="73" t="s">
        <v>53</v>
      </c>
      <c r="G136" s="73" t="s">
        <v>45</v>
      </c>
      <c r="H136" s="71"/>
      <c r="I136" s="98" t="s">
        <v>32</v>
      </c>
      <c r="J136" s="76"/>
      <c r="K136" s="104">
        <f>SUM(K135/K132*100)</f>
        <v>90.5512035844566</v>
      </c>
      <c r="L136" s="104">
        <f>SUM(L135/L132*100)</f>
        <v>42.64503031952428</v>
      </c>
      <c r="M136" s="81"/>
      <c r="N136" s="104">
        <f>SUM(N135/N132*100)</f>
        <v>244.93806433896103</v>
      </c>
      <c r="O136" s="104">
        <f>SUM(O135/O132*100)</f>
        <v>112.32166585009232</v>
      </c>
      <c r="P136" s="81"/>
      <c r="Q136" s="81"/>
      <c r="R136" s="81"/>
      <c r="S136" s="81"/>
      <c r="T136" s="104">
        <f>T135/T132*100</f>
        <v>112.32166585009232</v>
      </c>
      <c r="U136" s="82"/>
      <c r="V136" s="82"/>
      <c r="W136" s="10"/>
    </row>
    <row r="137" spans="1:23" ht="27">
      <c r="A137" s="18"/>
      <c r="B137" s="73">
        <v>3</v>
      </c>
      <c r="C137" s="73">
        <v>1</v>
      </c>
      <c r="D137" s="74">
        <v>1</v>
      </c>
      <c r="E137" s="75">
        <v>102</v>
      </c>
      <c r="F137" s="73" t="s">
        <v>53</v>
      </c>
      <c r="G137" s="73" t="s">
        <v>45</v>
      </c>
      <c r="H137" s="71"/>
      <c r="I137" s="98" t="s">
        <v>33</v>
      </c>
      <c r="J137" s="76"/>
      <c r="K137" s="104">
        <f>SUM(K135/K133*100)</f>
        <v>95.2425509452188</v>
      </c>
      <c r="L137" s="104">
        <f>SUM(L135/L133*100)</f>
        <v>42.76591357673652</v>
      </c>
      <c r="M137" s="81"/>
      <c r="N137" s="104">
        <f>SUM(N135/N133*100)</f>
        <v>93.1824471164638</v>
      </c>
      <c r="O137" s="104">
        <f>SUM(O135/O133*100)</f>
        <v>83.10841586210755</v>
      </c>
      <c r="P137" s="81"/>
      <c r="Q137" s="81"/>
      <c r="R137" s="81"/>
      <c r="S137" s="81"/>
      <c r="T137" s="104">
        <f>T135/T133*100</f>
        <v>83.10841586210755</v>
      </c>
      <c r="U137" s="82"/>
      <c r="V137" s="82"/>
      <c r="W137" s="10"/>
    </row>
    <row r="138" spans="1:23" ht="27">
      <c r="A138" s="18"/>
      <c r="B138" s="73"/>
      <c r="C138" s="73"/>
      <c r="D138" s="74"/>
      <c r="E138" s="75"/>
      <c r="F138" s="73"/>
      <c r="G138" s="73"/>
      <c r="H138" s="71"/>
      <c r="I138" s="98"/>
      <c r="J138" s="76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2"/>
      <c r="V138" s="82"/>
      <c r="W138" s="10"/>
    </row>
    <row r="139" spans="1:23" ht="27">
      <c r="A139" s="18"/>
      <c r="B139" s="73">
        <v>3</v>
      </c>
      <c r="C139" s="73">
        <v>1</v>
      </c>
      <c r="D139" s="74">
        <v>1</v>
      </c>
      <c r="E139" s="75">
        <v>102</v>
      </c>
      <c r="F139" s="73" t="s">
        <v>55</v>
      </c>
      <c r="G139" s="73"/>
      <c r="H139" s="71"/>
      <c r="I139" s="98" t="s">
        <v>56</v>
      </c>
      <c r="J139" s="76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2"/>
      <c r="V139" s="82"/>
      <c r="W139" s="10"/>
    </row>
    <row r="140" spans="1:23" ht="27">
      <c r="A140" s="18"/>
      <c r="B140" s="73">
        <v>3</v>
      </c>
      <c r="C140" s="73">
        <v>1</v>
      </c>
      <c r="D140" s="74">
        <v>1</v>
      </c>
      <c r="E140" s="75">
        <v>102</v>
      </c>
      <c r="F140" s="73" t="s">
        <v>55</v>
      </c>
      <c r="G140" s="73"/>
      <c r="H140" s="71"/>
      <c r="I140" s="98" t="s">
        <v>35</v>
      </c>
      <c r="J140" s="76"/>
      <c r="K140" s="81">
        <v>88034586</v>
      </c>
      <c r="L140" s="81">
        <v>56147780</v>
      </c>
      <c r="M140" s="81"/>
      <c r="N140" s="81">
        <v>42380925</v>
      </c>
      <c r="O140" s="81">
        <f>SUM(K140:N140)</f>
        <v>186563291</v>
      </c>
      <c r="P140" s="81"/>
      <c r="Q140" s="81"/>
      <c r="R140" s="81"/>
      <c r="S140" s="81"/>
      <c r="T140" s="81">
        <f>O140+S140</f>
        <v>186563291</v>
      </c>
      <c r="U140" s="82">
        <f>O140/T140*100</f>
        <v>100</v>
      </c>
      <c r="V140" s="82"/>
      <c r="W140" s="10"/>
    </row>
    <row r="141" spans="1:23" ht="27">
      <c r="A141" s="18"/>
      <c r="B141" s="73">
        <v>3</v>
      </c>
      <c r="C141" s="73">
        <v>1</v>
      </c>
      <c r="D141" s="74">
        <v>1</v>
      </c>
      <c r="E141" s="75">
        <v>102</v>
      </c>
      <c r="F141" s="73" t="s">
        <v>55</v>
      </c>
      <c r="G141" s="73"/>
      <c r="H141" s="71"/>
      <c r="I141" s="98" t="s">
        <v>36</v>
      </c>
      <c r="J141" s="76"/>
      <c r="K141" s="81">
        <v>83638948</v>
      </c>
      <c r="L141" s="81">
        <v>56018982</v>
      </c>
      <c r="M141" s="81"/>
      <c r="N141" s="81">
        <v>111382990</v>
      </c>
      <c r="O141" s="81">
        <f>SUM(K141:N141)</f>
        <v>251040920</v>
      </c>
      <c r="P141" s="81"/>
      <c r="Q141" s="81"/>
      <c r="R141" s="81"/>
      <c r="S141" s="81"/>
      <c r="T141" s="81">
        <f>O141+S141</f>
        <v>251040920</v>
      </c>
      <c r="U141" s="82">
        <f>O141/T141*100</f>
        <v>100</v>
      </c>
      <c r="V141" s="82"/>
      <c r="W141" s="10"/>
    </row>
    <row r="142" spans="1:23" ht="27">
      <c r="A142" s="18"/>
      <c r="B142" s="73">
        <v>3</v>
      </c>
      <c r="C142" s="73">
        <v>1</v>
      </c>
      <c r="D142" s="74">
        <v>1</v>
      </c>
      <c r="E142" s="75">
        <v>102</v>
      </c>
      <c r="F142" s="73" t="s">
        <v>55</v>
      </c>
      <c r="G142" s="73"/>
      <c r="H142" s="71"/>
      <c r="I142" s="99" t="s">
        <v>37</v>
      </c>
      <c r="J142" s="76"/>
      <c r="K142" s="81">
        <v>78749709</v>
      </c>
      <c r="L142" s="81">
        <v>37952464</v>
      </c>
      <c r="M142" s="81"/>
      <c r="N142" s="81">
        <v>110390087</v>
      </c>
      <c r="O142" s="81">
        <f>SUM(K142:N142)</f>
        <v>227092260</v>
      </c>
      <c r="P142" s="81"/>
      <c r="Q142" s="81"/>
      <c r="R142" s="81"/>
      <c r="S142" s="81"/>
      <c r="T142" s="81">
        <f>O142+S142</f>
        <v>227092260</v>
      </c>
      <c r="U142" s="82">
        <f>O142/T142*100</f>
        <v>100</v>
      </c>
      <c r="V142" s="82"/>
      <c r="W142" s="10"/>
    </row>
    <row r="143" spans="1:23" ht="27">
      <c r="A143" s="105"/>
      <c r="B143" s="73">
        <v>3</v>
      </c>
      <c r="C143" s="73">
        <v>1</v>
      </c>
      <c r="D143" s="74">
        <v>1</v>
      </c>
      <c r="E143" s="75">
        <v>102</v>
      </c>
      <c r="F143" s="73" t="s">
        <v>55</v>
      </c>
      <c r="G143" s="73"/>
      <c r="H143" s="71"/>
      <c r="I143" s="99" t="s">
        <v>38</v>
      </c>
      <c r="J143" s="76"/>
      <c r="K143" s="81">
        <v>78749709</v>
      </c>
      <c r="L143" s="81">
        <v>28348877</v>
      </c>
      <c r="M143" s="81"/>
      <c r="N143" s="81">
        <v>110390087</v>
      </c>
      <c r="O143" s="81">
        <f>SUM(K143:N143)</f>
        <v>217488673</v>
      </c>
      <c r="P143" s="81"/>
      <c r="Q143" s="81"/>
      <c r="R143" s="81"/>
      <c r="S143" s="81"/>
      <c r="T143" s="81">
        <f>O143+S143</f>
        <v>217488673</v>
      </c>
      <c r="U143" s="82">
        <f>O143/T143*100</f>
        <v>100</v>
      </c>
      <c r="V143" s="82"/>
      <c r="W143" s="10"/>
    </row>
    <row r="144" spans="1:23" ht="27">
      <c r="A144" s="18"/>
      <c r="B144" s="73">
        <v>3</v>
      </c>
      <c r="C144" s="73">
        <v>1</v>
      </c>
      <c r="D144" s="74">
        <v>1</v>
      </c>
      <c r="E144" s="75">
        <v>102</v>
      </c>
      <c r="F144" s="73" t="s">
        <v>55</v>
      </c>
      <c r="G144" s="73"/>
      <c r="H144" s="71"/>
      <c r="I144" s="99" t="s">
        <v>32</v>
      </c>
      <c r="J144" s="76"/>
      <c r="K144" s="104">
        <f>SUM(K143/K140*100)</f>
        <v>89.45314856140745</v>
      </c>
      <c r="L144" s="104">
        <f>SUM(L143/L140*100)</f>
        <v>50.489755783754944</v>
      </c>
      <c r="M144" s="81"/>
      <c r="N144" s="104">
        <f>SUM(N143/N140*100)</f>
        <v>260.4711600796821</v>
      </c>
      <c r="O144" s="104">
        <f>SUM(O143/O140*100)</f>
        <v>116.5763488809811</v>
      </c>
      <c r="P144" s="81"/>
      <c r="Q144" s="81"/>
      <c r="R144" s="81"/>
      <c r="S144" s="81"/>
      <c r="T144" s="104">
        <f>T143/T140*100</f>
        <v>116.5763488809811</v>
      </c>
      <c r="U144" s="82"/>
      <c r="V144" s="82"/>
      <c r="W144" s="10"/>
    </row>
    <row r="145" spans="1:23" ht="27">
      <c r="A145" s="18"/>
      <c r="B145" s="73">
        <v>3</v>
      </c>
      <c r="C145" s="73">
        <v>1</v>
      </c>
      <c r="D145" s="74">
        <v>1</v>
      </c>
      <c r="E145" s="75">
        <v>102</v>
      </c>
      <c r="F145" s="73" t="s">
        <v>55</v>
      </c>
      <c r="G145" s="73"/>
      <c r="H145" s="71"/>
      <c r="I145" s="99" t="s">
        <v>33</v>
      </c>
      <c r="J145" s="76"/>
      <c r="K145" s="104">
        <f>SUM(K143/K141*100)</f>
        <v>94.15435139141157</v>
      </c>
      <c r="L145" s="104">
        <f>SUM(L143/L141*100)</f>
        <v>50.60584107008586</v>
      </c>
      <c r="M145" s="81"/>
      <c r="N145" s="104">
        <f>SUM(N143/N141*100)</f>
        <v>99.10856855252315</v>
      </c>
      <c r="O145" s="104">
        <f>SUM(O143/O141*100)</f>
        <v>86.63474982484927</v>
      </c>
      <c r="P145" s="81"/>
      <c r="Q145" s="81"/>
      <c r="R145" s="81"/>
      <c r="S145" s="81"/>
      <c r="T145" s="104">
        <f>T143/T141*100</f>
        <v>86.63474982484927</v>
      </c>
      <c r="U145" s="82"/>
      <c r="V145" s="82"/>
      <c r="W145" s="10"/>
    </row>
    <row r="146" spans="1:23" ht="27">
      <c r="A146" s="18"/>
      <c r="B146" s="73"/>
      <c r="C146" s="73"/>
      <c r="D146" s="74"/>
      <c r="E146" s="75"/>
      <c r="F146" s="73"/>
      <c r="G146" s="73"/>
      <c r="H146" s="71"/>
      <c r="I146" s="98"/>
      <c r="J146" s="76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2"/>
      <c r="V146" s="82"/>
      <c r="W146" s="10"/>
    </row>
    <row r="147" spans="1:23" ht="27">
      <c r="A147" s="18"/>
      <c r="B147" s="73">
        <v>3</v>
      </c>
      <c r="C147" s="73">
        <v>1</v>
      </c>
      <c r="D147" s="74">
        <v>1</v>
      </c>
      <c r="E147" s="75">
        <v>102</v>
      </c>
      <c r="F147" s="73" t="s">
        <v>55</v>
      </c>
      <c r="G147" s="73" t="s">
        <v>45</v>
      </c>
      <c r="H147" s="71"/>
      <c r="I147" s="98" t="s">
        <v>44</v>
      </c>
      <c r="J147" s="76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2"/>
      <c r="V147" s="82"/>
      <c r="W147" s="10"/>
    </row>
    <row r="148" spans="1:23" ht="27">
      <c r="A148" s="18"/>
      <c r="B148" s="73">
        <v>3</v>
      </c>
      <c r="C148" s="73">
        <v>1</v>
      </c>
      <c r="D148" s="74">
        <v>1</v>
      </c>
      <c r="E148" s="75">
        <v>102</v>
      </c>
      <c r="F148" s="73" t="s">
        <v>55</v>
      </c>
      <c r="G148" s="73" t="s">
        <v>45</v>
      </c>
      <c r="H148" s="71"/>
      <c r="I148" s="98" t="s">
        <v>35</v>
      </c>
      <c r="J148" s="76"/>
      <c r="K148" s="81">
        <v>88034586</v>
      </c>
      <c r="L148" s="81">
        <v>56147780</v>
      </c>
      <c r="M148" s="81"/>
      <c r="N148" s="81">
        <v>42380925</v>
      </c>
      <c r="O148" s="81">
        <f>SUM(K148:N148)</f>
        <v>186563291</v>
      </c>
      <c r="P148" s="81"/>
      <c r="Q148" s="81"/>
      <c r="R148" s="81"/>
      <c r="S148" s="81"/>
      <c r="T148" s="81">
        <f>O148+S148</f>
        <v>186563291</v>
      </c>
      <c r="U148" s="82">
        <f>O148/T148*100</f>
        <v>100</v>
      </c>
      <c r="V148" s="82"/>
      <c r="W148" s="10"/>
    </row>
    <row r="149" spans="1:23" ht="27">
      <c r="A149" s="18"/>
      <c r="B149" s="73">
        <v>3</v>
      </c>
      <c r="C149" s="73">
        <v>1</v>
      </c>
      <c r="D149" s="74">
        <v>1</v>
      </c>
      <c r="E149" s="75">
        <v>102</v>
      </c>
      <c r="F149" s="73" t="s">
        <v>55</v>
      </c>
      <c r="G149" s="73" t="s">
        <v>45</v>
      </c>
      <c r="H149" s="71"/>
      <c r="I149" s="98" t="s">
        <v>36</v>
      </c>
      <c r="J149" s="76"/>
      <c r="K149" s="81">
        <v>83638948</v>
      </c>
      <c r="L149" s="81">
        <v>56018982</v>
      </c>
      <c r="M149" s="81"/>
      <c r="N149" s="81">
        <v>111382990</v>
      </c>
      <c r="O149" s="81">
        <f>SUM(K149:N149)</f>
        <v>251040920</v>
      </c>
      <c r="P149" s="81"/>
      <c r="Q149" s="81"/>
      <c r="R149" s="81"/>
      <c r="S149" s="81"/>
      <c r="T149" s="81">
        <f>O149+S149</f>
        <v>251040920</v>
      </c>
      <c r="U149" s="82">
        <f>O149/T149*100</f>
        <v>100</v>
      </c>
      <c r="V149" s="82"/>
      <c r="W149" s="10"/>
    </row>
    <row r="150" spans="1:23" ht="27">
      <c r="A150" s="18"/>
      <c r="B150" s="73">
        <v>3</v>
      </c>
      <c r="C150" s="73">
        <v>1</v>
      </c>
      <c r="D150" s="74">
        <v>1</v>
      </c>
      <c r="E150" s="75">
        <v>102</v>
      </c>
      <c r="F150" s="73" t="s">
        <v>55</v>
      </c>
      <c r="G150" s="73" t="s">
        <v>45</v>
      </c>
      <c r="H150" s="71"/>
      <c r="I150" s="98" t="s">
        <v>37</v>
      </c>
      <c r="J150" s="76"/>
      <c r="K150" s="81">
        <v>78749709</v>
      </c>
      <c r="L150" s="81">
        <v>37952464</v>
      </c>
      <c r="M150" s="81"/>
      <c r="N150" s="81">
        <v>110390087</v>
      </c>
      <c r="O150" s="81">
        <f>SUM(K150:N150)</f>
        <v>227092260</v>
      </c>
      <c r="P150" s="81"/>
      <c r="Q150" s="81"/>
      <c r="R150" s="81"/>
      <c r="S150" s="81"/>
      <c r="T150" s="81">
        <f>O150+S150</f>
        <v>227092260</v>
      </c>
      <c r="U150" s="82">
        <f>O150/T150*100</f>
        <v>100</v>
      </c>
      <c r="V150" s="82"/>
      <c r="W150" s="10"/>
    </row>
    <row r="151" spans="1:23" ht="27">
      <c r="A151" s="18"/>
      <c r="B151" s="73">
        <v>3</v>
      </c>
      <c r="C151" s="73">
        <v>1</v>
      </c>
      <c r="D151" s="74">
        <v>1</v>
      </c>
      <c r="E151" s="75">
        <v>102</v>
      </c>
      <c r="F151" s="73" t="s">
        <v>55</v>
      </c>
      <c r="G151" s="73" t="s">
        <v>45</v>
      </c>
      <c r="H151" s="71"/>
      <c r="I151" s="98" t="s">
        <v>38</v>
      </c>
      <c r="J151" s="76"/>
      <c r="K151" s="81">
        <v>78749709</v>
      </c>
      <c r="L151" s="81">
        <v>28348877</v>
      </c>
      <c r="M151" s="81"/>
      <c r="N151" s="81">
        <v>110390087</v>
      </c>
      <c r="O151" s="81">
        <f>SUM(K151:N151)</f>
        <v>217488673</v>
      </c>
      <c r="P151" s="81"/>
      <c r="Q151" s="81"/>
      <c r="R151" s="81"/>
      <c r="S151" s="81"/>
      <c r="T151" s="81">
        <f>O151+S151</f>
        <v>217488673</v>
      </c>
      <c r="U151" s="82">
        <f>O151/T151*100</f>
        <v>100</v>
      </c>
      <c r="V151" s="82"/>
      <c r="W151" s="10"/>
    </row>
    <row r="152" spans="1:23" ht="27">
      <c r="A152" s="18"/>
      <c r="B152" s="73">
        <v>3</v>
      </c>
      <c r="C152" s="73">
        <v>1</v>
      </c>
      <c r="D152" s="74">
        <v>1</v>
      </c>
      <c r="E152" s="75">
        <v>102</v>
      </c>
      <c r="F152" s="73" t="s">
        <v>55</v>
      </c>
      <c r="G152" s="73" t="s">
        <v>45</v>
      </c>
      <c r="H152" s="71"/>
      <c r="I152" s="98" t="s">
        <v>32</v>
      </c>
      <c r="J152" s="76"/>
      <c r="K152" s="104">
        <f>SUM(K151/K148*100)</f>
        <v>89.45314856140745</v>
      </c>
      <c r="L152" s="104">
        <f>SUM(L151/L148*100)</f>
        <v>50.489755783754944</v>
      </c>
      <c r="M152" s="81"/>
      <c r="N152" s="104">
        <f>SUM(N151/N148*100)</f>
        <v>260.4711600796821</v>
      </c>
      <c r="O152" s="104">
        <f>SUM(O151/O148*100)</f>
        <v>116.5763488809811</v>
      </c>
      <c r="P152" s="81"/>
      <c r="Q152" s="81"/>
      <c r="R152" s="81"/>
      <c r="S152" s="81"/>
      <c r="T152" s="104">
        <f>T151/T148*100</f>
        <v>116.5763488809811</v>
      </c>
      <c r="U152" s="82"/>
      <c r="V152" s="82"/>
      <c r="W152" s="10"/>
    </row>
    <row r="153" spans="1:23" ht="27">
      <c r="A153" s="18"/>
      <c r="B153" s="73">
        <v>3</v>
      </c>
      <c r="C153" s="73">
        <v>1</v>
      </c>
      <c r="D153" s="74">
        <v>1</v>
      </c>
      <c r="E153" s="75">
        <v>102</v>
      </c>
      <c r="F153" s="73" t="s">
        <v>55</v>
      </c>
      <c r="G153" s="73" t="s">
        <v>45</v>
      </c>
      <c r="H153" s="71"/>
      <c r="I153" s="98" t="s">
        <v>33</v>
      </c>
      <c r="J153" s="76"/>
      <c r="K153" s="104">
        <f>SUM(K151/K149*100)</f>
        <v>94.15435139141157</v>
      </c>
      <c r="L153" s="104">
        <f>SUM(L151/L149*100)</f>
        <v>50.60584107008586</v>
      </c>
      <c r="M153" s="81"/>
      <c r="N153" s="104">
        <f>SUM(N151/N149*100)</f>
        <v>99.10856855252315</v>
      </c>
      <c r="O153" s="104">
        <f>SUM(O151/O149*100)</f>
        <v>86.63474982484927</v>
      </c>
      <c r="P153" s="81"/>
      <c r="Q153" s="81"/>
      <c r="R153" s="81"/>
      <c r="S153" s="81"/>
      <c r="T153" s="104">
        <f>T151/T149*100</f>
        <v>86.63474982484927</v>
      </c>
      <c r="U153" s="82"/>
      <c r="V153" s="82"/>
      <c r="W153" s="10"/>
    </row>
    <row r="154" spans="1:23" ht="27">
      <c r="A154" s="18"/>
      <c r="B154" s="73"/>
      <c r="C154" s="73"/>
      <c r="D154" s="74"/>
      <c r="E154" s="75"/>
      <c r="F154" s="73"/>
      <c r="G154" s="73"/>
      <c r="H154" s="71"/>
      <c r="I154" s="98"/>
      <c r="J154" s="76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2"/>
      <c r="V154" s="82"/>
      <c r="W154" s="10"/>
    </row>
    <row r="155" spans="1:23" ht="54">
      <c r="A155" s="18"/>
      <c r="B155" s="73">
        <v>3</v>
      </c>
      <c r="C155" s="73">
        <v>9</v>
      </c>
      <c r="D155" s="74"/>
      <c r="E155" s="75"/>
      <c r="F155" s="73"/>
      <c r="G155" s="73"/>
      <c r="H155" s="71"/>
      <c r="I155" s="98" t="s">
        <v>62</v>
      </c>
      <c r="J155" s="76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2"/>
      <c r="V155" s="82"/>
      <c r="W155" s="10"/>
    </row>
    <row r="156" spans="1:23" ht="27">
      <c r="A156" s="18"/>
      <c r="B156" s="73">
        <v>3</v>
      </c>
      <c r="C156" s="73">
        <v>9</v>
      </c>
      <c r="D156" s="74"/>
      <c r="E156" s="75"/>
      <c r="F156" s="73"/>
      <c r="G156" s="73"/>
      <c r="H156" s="71"/>
      <c r="I156" s="98" t="s">
        <v>35</v>
      </c>
      <c r="J156" s="76"/>
      <c r="K156" s="81">
        <f aca="true" t="shared" si="10" ref="K156:L159">SUM(K164)</f>
        <v>636433617</v>
      </c>
      <c r="L156" s="81">
        <f t="shared" si="10"/>
        <v>397439460</v>
      </c>
      <c r="M156" s="81"/>
      <c r="N156" s="81">
        <f>SUM(N164)</f>
        <v>306231152</v>
      </c>
      <c r="O156" s="81">
        <f>SUM(K156:N156)</f>
        <v>1340104229</v>
      </c>
      <c r="P156" s="81"/>
      <c r="Q156" s="81"/>
      <c r="R156" s="81"/>
      <c r="S156" s="81"/>
      <c r="T156" s="81">
        <f>O156+S156</f>
        <v>1340104229</v>
      </c>
      <c r="U156" s="82">
        <f>O156/T156*100</f>
        <v>100</v>
      </c>
      <c r="V156" s="82"/>
      <c r="W156" s="10"/>
    </row>
    <row r="157" spans="1:23" ht="27">
      <c r="A157" s="18"/>
      <c r="B157" s="73">
        <v>3</v>
      </c>
      <c r="C157" s="73">
        <v>9</v>
      </c>
      <c r="D157" s="74"/>
      <c r="E157" s="75"/>
      <c r="F157" s="73"/>
      <c r="G157" s="73"/>
      <c r="H157" s="71"/>
      <c r="I157" s="98" t="s">
        <v>36</v>
      </c>
      <c r="J157" s="76"/>
      <c r="K157" s="81">
        <f t="shared" si="10"/>
        <v>597625481</v>
      </c>
      <c r="L157" s="81">
        <f t="shared" si="10"/>
        <v>397452300</v>
      </c>
      <c r="M157" s="81"/>
      <c r="N157" s="81">
        <f>SUM(N165)</f>
        <v>805618444</v>
      </c>
      <c r="O157" s="81">
        <f>SUM(K157:N157)</f>
        <v>1800696225</v>
      </c>
      <c r="P157" s="81"/>
      <c r="Q157" s="81"/>
      <c r="R157" s="81"/>
      <c r="S157" s="81"/>
      <c r="T157" s="81">
        <f>O157+S157</f>
        <v>1800696225</v>
      </c>
      <c r="U157" s="82">
        <f>O157/T157*100</f>
        <v>100</v>
      </c>
      <c r="V157" s="82"/>
      <c r="W157" s="10"/>
    </row>
    <row r="158" spans="1:23" ht="27">
      <c r="A158" s="18"/>
      <c r="B158" s="73">
        <v>3</v>
      </c>
      <c r="C158" s="73">
        <v>9</v>
      </c>
      <c r="D158" s="74"/>
      <c r="E158" s="75"/>
      <c r="F158" s="73"/>
      <c r="G158" s="73"/>
      <c r="H158" s="71"/>
      <c r="I158" s="98" t="s">
        <v>37</v>
      </c>
      <c r="J158" s="76"/>
      <c r="K158" s="81">
        <f t="shared" si="10"/>
        <v>576720884</v>
      </c>
      <c r="L158" s="81">
        <f t="shared" si="10"/>
        <v>317586542</v>
      </c>
      <c r="M158" s="81"/>
      <c r="N158" s="81">
        <f>SUM(N166)</f>
        <v>807057002</v>
      </c>
      <c r="O158" s="81">
        <f>SUM(K158:N158)</f>
        <v>1701364428</v>
      </c>
      <c r="P158" s="81"/>
      <c r="Q158" s="81"/>
      <c r="R158" s="81"/>
      <c r="S158" s="81"/>
      <c r="T158" s="81">
        <f>O158+S158</f>
        <v>1701364428</v>
      </c>
      <c r="U158" s="82">
        <f>O158/T158*100</f>
        <v>100</v>
      </c>
      <c r="V158" s="82"/>
      <c r="W158" s="10"/>
    </row>
    <row r="159" spans="1:23" ht="27">
      <c r="A159" s="18"/>
      <c r="B159" s="73">
        <v>3</v>
      </c>
      <c r="C159" s="73">
        <v>9</v>
      </c>
      <c r="D159" s="74"/>
      <c r="E159" s="75"/>
      <c r="F159" s="73"/>
      <c r="G159" s="73"/>
      <c r="H159" s="71"/>
      <c r="I159" s="98" t="s">
        <v>38</v>
      </c>
      <c r="J159" s="76"/>
      <c r="K159" s="81">
        <f t="shared" si="10"/>
        <v>576720884</v>
      </c>
      <c r="L159" s="81">
        <f t="shared" si="10"/>
        <v>274753636</v>
      </c>
      <c r="M159" s="81"/>
      <c r="N159" s="81">
        <f>SUM(N167)</f>
        <v>807057002</v>
      </c>
      <c r="O159" s="81">
        <f>SUM(K159:N159)</f>
        <v>1658531522</v>
      </c>
      <c r="P159" s="81"/>
      <c r="Q159" s="81"/>
      <c r="R159" s="81"/>
      <c r="S159" s="81"/>
      <c r="T159" s="81">
        <f>O159+S159</f>
        <v>1658531522</v>
      </c>
      <c r="U159" s="82">
        <f>O159/T159*100</f>
        <v>100</v>
      </c>
      <c r="V159" s="82"/>
      <c r="W159" s="10"/>
    </row>
    <row r="160" spans="1:23" ht="27">
      <c r="A160" s="18"/>
      <c r="B160" s="73">
        <v>3</v>
      </c>
      <c r="C160" s="73">
        <v>9</v>
      </c>
      <c r="D160" s="74"/>
      <c r="E160" s="75"/>
      <c r="F160" s="73"/>
      <c r="G160" s="73"/>
      <c r="H160" s="71"/>
      <c r="I160" s="98" t="s">
        <v>32</v>
      </c>
      <c r="J160" s="76"/>
      <c r="K160" s="104">
        <f>SUM(K159/K156*100)</f>
        <v>90.61760230682472</v>
      </c>
      <c r="L160" s="104">
        <f>SUM(L159/L156*100)</f>
        <v>69.13094034497732</v>
      </c>
      <c r="M160" s="81"/>
      <c r="N160" s="104">
        <f>SUM(N159/N156*100)</f>
        <v>263.5450367244153</v>
      </c>
      <c r="O160" s="104">
        <f>SUM(O159/O156*100)</f>
        <v>123.7613825931744</v>
      </c>
      <c r="P160" s="81"/>
      <c r="Q160" s="81"/>
      <c r="R160" s="81"/>
      <c r="S160" s="81"/>
      <c r="T160" s="104">
        <f>T159/T156*100</f>
        <v>123.7613825931744</v>
      </c>
      <c r="U160" s="82">
        <f>O160/T160*100</f>
        <v>100</v>
      </c>
      <c r="V160" s="82"/>
      <c r="W160" s="10"/>
    </row>
    <row r="161" spans="1:23" ht="27">
      <c r="A161" s="18"/>
      <c r="B161" s="73">
        <v>3</v>
      </c>
      <c r="C161" s="73">
        <v>9</v>
      </c>
      <c r="D161" s="74"/>
      <c r="E161" s="75"/>
      <c r="F161" s="73"/>
      <c r="G161" s="73"/>
      <c r="H161" s="71"/>
      <c r="I161" s="98" t="s">
        <v>33</v>
      </c>
      <c r="J161" s="76"/>
      <c r="K161" s="104">
        <f>SUM(K159/K157*100)</f>
        <v>96.50205728092106</v>
      </c>
      <c r="L161" s="104">
        <f>SUM(L159/L157*100)</f>
        <v>69.1287070171691</v>
      </c>
      <c r="M161" s="81"/>
      <c r="N161" s="104">
        <f>SUM(N159/N157*100)</f>
        <v>100.17856567345422</v>
      </c>
      <c r="O161" s="104">
        <f>SUM(O159/O157*100)</f>
        <v>92.10501465898281</v>
      </c>
      <c r="P161" s="81"/>
      <c r="Q161" s="81"/>
      <c r="R161" s="81"/>
      <c r="S161" s="81"/>
      <c r="T161" s="104">
        <f>T159/T157*100</f>
        <v>92.10501465898281</v>
      </c>
      <c r="U161" s="82"/>
      <c r="V161" s="82"/>
      <c r="W161" s="10"/>
    </row>
    <row r="162" spans="1:23" ht="27">
      <c r="A162" s="18"/>
      <c r="B162" s="73"/>
      <c r="C162" s="73"/>
      <c r="D162" s="74"/>
      <c r="E162" s="75"/>
      <c r="F162" s="73"/>
      <c r="G162" s="73"/>
      <c r="H162" s="71"/>
      <c r="I162" s="98"/>
      <c r="J162" s="76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2"/>
      <c r="V162" s="82"/>
      <c r="W162" s="10"/>
    </row>
    <row r="163" spans="1:23" ht="27">
      <c r="A163" s="18"/>
      <c r="B163" s="73">
        <v>3</v>
      </c>
      <c r="C163" s="73">
        <v>9</v>
      </c>
      <c r="D163" s="74">
        <v>3</v>
      </c>
      <c r="E163" s="75"/>
      <c r="F163" s="73"/>
      <c r="G163" s="73"/>
      <c r="H163" s="71"/>
      <c r="I163" s="98" t="s">
        <v>63</v>
      </c>
      <c r="J163" s="76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2"/>
      <c r="V163" s="82"/>
      <c r="W163" s="10"/>
    </row>
    <row r="164" spans="1:23" ht="27">
      <c r="A164" s="18"/>
      <c r="B164" s="73">
        <v>3</v>
      </c>
      <c r="C164" s="73">
        <v>9</v>
      </c>
      <c r="D164" s="74">
        <v>3</v>
      </c>
      <c r="E164" s="75"/>
      <c r="F164" s="73"/>
      <c r="G164" s="73"/>
      <c r="H164" s="71"/>
      <c r="I164" s="98" t="s">
        <v>35</v>
      </c>
      <c r="J164" s="76"/>
      <c r="K164" s="81">
        <f>SUM(K172)</f>
        <v>636433617</v>
      </c>
      <c r="L164" s="81">
        <f>SUM(L172)</f>
        <v>397439460</v>
      </c>
      <c r="M164" s="81"/>
      <c r="N164" s="81">
        <f>SUM(N172)</f>
        <v>306231152</v>
      </c>
      <c r="O164" s="81">
        <f>SUM(K164:N164)</f>
        <v>1340104229</v>
      </c>
      <c r="P164" s="81"/>
      <c r="Q164" s="81"/>
      <c r="R164" s="81"/>
      <c r="S164" s="81"/>
      <c r="T164" s="81">
        <f>O164+S164</f>
        <v>1340104229</v>
      </c>
      <c r="U164" s="82">
        <f>O164/T164*100</f>
        <v>100</v>
      </c>
      <c r="V164" s="82"/>
      <c r="W164" s="10"/>
    </row>
    <row r="165" spans="1:23" ht="27">
      <c r="A165" s="18"/>
      <c r="B165" s="73">
        <v>3</v>
      </c>
      <c r="C165" s="73">
        <v>9</v>
      </c>
      <c r="D165" s="74">
        <v>3</v>
      </c>
      <c r="E165" s="75"/>
      <c r="F165" s="73"/>
      <c r="G165" s="73"/>
      <c r="H165" s="71"/>
      <c r="I165" s="98" t="s">
        <v>36</v>
      </c>
      <c r="J165" s="76"/>
      <c r="K165" s="81">
        <f aca="true" t="shared" si="11" ref="K165:L167">SUM(K173)</f>
        <v>597625481</v>
      </c>
      <c r="L165" s="81">
        <f t="shared" si="11"/>
        <v>397452300</v>
      </c>
      <c r="M165" s="81"/>
      <c r="N165" s="81">
        <f>SUM(N173)</f>
        <v>805618444</v>
      </c>
      <c r="O165" s="81">
        <f>SUM(K165:N165)</f>
        <v>1800696225</v>
      </c>
      <c r="P165" s="81"/>
      <c r="Q165" s="81"/>
      <c r="R165" s="81"/>
      <c r="S165" s="81"/>
      <c r="T165" s="81">
        <f>O165+S165</f>
        <v>1800696225</v>
      </c>
      <c r="U165" s="82">
        <f>O165/T165*100</f>
        <v>100</v>
      </c>
      <c r="V165" s="82"/>
      <c r="W165" s="10"/>
    </row>
    <row r="166" spans="1:23" ht="27">
      <c r="A166" s="18"/>
      <c r="B166" s="73">
        <v>3</v>
      </c>
      <c r="C166" s="73">
        <v>9</v>
      </c>
      <c r="D166" s="74">
        <v>3</v>
      </c>
      <c r="E166" s="75"/>
      <c r="F166" s="73"/>
      <c r="G166" s="73"/>
      <c r="H166" s="71"/>
      <c r="I166" s="98" t="s">
        <v>37</v>
      </c>
      <c r="J166" s="76"/>
      <c r="K166" s="81">
        <f t="shared" si="11"/>
        <v>576720884</v>
      </c>
      <c r="L166" s="81">
        <f t="shared" si="11"/>
        <v>317586542</v>
      </c>
      <c r="M166" s="81"/>
      <c r="N166" s="81">
        <f>SUM(N174)</f>
        <v>807057002</v>
      </c>
      <c r="O166" s="81">
        <f>SUM(K166:N166)</f>
        <v>1701364428</v>
      </c>
      <c r="P166" s="81"/>
      <c r="Q166" s="81"/>
      <c r="R166" s="81"/>
      <c r="S166" s="81"/>
      <c r="T166" s="81">
        <f>O166+S166</f>
        <v>1701364428</v>
      </c>
      <c r="U166" s="82">
        <f>O166/T166*100</f>
        <v>100</v>
      </c>
      <c r="V166" s="82"/>
      <c r="W166" s="10"/>
    </row>
    <row r="167" spans="1:23" ht="27">
      <c r="A167" s="18"/>
      <c r="B167" s="73">
        <v>3</v>
      </c>
      <c r="C167" s="73">
        <v>9</v>
      </c>
      <c r="D167" s="74">
        <v>3</v>
      </c>
      <c r="E167" s="75"/>
      <c r="F167" s="73"/>
      <c r="G167" s="73"/>
      <c r="H167" s="71"/>
      <c r="I167" s="98" t="s">
        <v>38</v>
      </c>
      <c r="J167" s="76"/>
      <c r="K167" s="81">
        <f t="shared" si="11"/>
        <v>576720884</v>
      </c>
      <c r="L167" s="81">
        <f t="shared" si="11"/>
        <v>274753636</v>
      </c>
      <c r="M167" s="81"/>
      <c r="N167" s="81">
        <f>SUM(N175)</f>
        <v>807057002</v>
      </c>
      <c r="O167" s="81">
        <f>SUM(K167:N167)</f>
        <v>1658531522</v>
      </c>
      <c r="P167" s="81"/>
      <c r="Q167" s="81"/>
      <c r="R167" s="81"/>
      <c r="S167" s="81"/>
      <c r="T167" s="81">
        <f>O167+S167</f>
        <v>1658531522</v>
      </c>
      <c r="U167" s="82">
        <f>O167/T167*100</f>
        <v>100</v>
      </c>
      <c r="V167" s="82"/>
      <c r="W167" s="10"/>
    </row>
    <row r="168" spans="1:23" ht="27">
      <c r="A168" s="18"/>
      <c r="B168" s="73">
        <v>3</v>
      </c>
      <c r="C168" s="73">
        <v>9</v>
      </c>
      <c r="D168" s="74">
        <v>3</v>
      </c>
      <c r="E168" s="75"/>
      <c r="F168" s="73"/>
      <c r="G168" s="73"/>
      <c r="H168" s="71"/>
      <c r="I168" s="98" t="s">
        <v>32</v>
      </c>
      <c r="J168" s="76"/>
      <c r="K168" s="104">
        <f>SUM(K167/K164*100)</f>
        <v>90.61760230682472</v>
      </c>
      <c r="L168" s="104">
        <f>SUM(L167/L164*100)</f>
        <v>69.13094034497732</v>
      </c>
      <c r="M168" s="81"/>
      <c r="N168" s="104">
        <f>SUM(N167/N164*100)</f>
        <v>263.5450367244153</v>
      </c>
      <c r="O168" s="104">
        <f>SUM(O167/O164*100)</f>
        <v>123.7613825931744</v>
      </c>
      <c r="P168" s="81"/>
      <c r="Q168" s="81"/>
      <c r="R168" s="81"/>
      <c r="S168" s="81"/>
      <c r="T168" s="104">
        <f>T167/T164*100</f>
        <v>123.7613825931744</v>
      </c>
      <c r="U168" s="82">
        <f>O168/T168*100</f>
        <v>100</v>
      </c>
      <c r="V168" s="82"/>
      <c r="W168" s="10"/>
    </row>
    <row r="169" spans="1:23" ht="27">
      <c r="A169" s="18"/>
      <c r="B169" s="73">
        <v>3</v>
      </c>
      <c r="C169" s="73">
        <v>9</v>
      </c>
      <c r="D169" s="74">
        <v>3</v>
      </c>
      <c r="E169" s="75"/>
      <c r="F169" s="73"/>
      <c r="G169" s="73"/>
      <c r="H169" s="71"/>
      <c r="I169" s="98" t="s">
        <v>33</v>
      </c>
      <c r="J169" s="76"/>
      <c r="K169" s="104">
        <f>SUM(K167/K165*100)</f>
        <v>96.50205728092106</v>
      </c>
      <c r="L169" s="104">
        <f>SUM(L167/L165*100)</f>
        <v>69.1287070171691</v>
      </c>
      <c r="M169" s="81"/>
      <c r="N169" s="104">
        <f>SUM(N167/N165*100)</f>
        <v>100.17856567345422</v>
      </c>
      <c r="O169" s="104">
        <f>SUM(O167/O165*100)</f>
        <v>92.10501465898281</v>
      </c>
      <c r="P169" s="81"/>
      <c r="Q169" s="81"/>
      <c r="R169" s="81"/>
      <c r="S169" s="81"/>
      <c r="T169" s="104">
        <f>T167/T165*100</f>
        <v>92.10501465898281</v>
      </c>
      <c r="U169" s="82"/>
      <c r="V169" s="82"/>
      <c r="W169" s="10"/>
    </row>
    <row r="170" spans="1:23" ht="27">
      <c r="A170" s="18"/>
      <c r="B170" s="73"/>
      <c r="C170" s="73"/>
      <c r="D170" s="74"/>
      <c r="E170" s="75"/>
      <c r="F170" s="73"/>
      <c r="G170" s="73"/>
      <c r="H170" s="71"/>
      <c r="I170" s="98"/>
      <c r="J170" s="76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2"/>
      <c r="V170" s="82"/>
      <c r="W170" s="10"/>
    </row>
    <row r="171" spans="1:23" ht="54">
      <c r="A171" s="18"/>
      <c r="B171" s="73">
        <v>3</v>
      </c>
      <c r="C171" s="73">
        <v>9</v>
      </c>
      <c r="D171" s="74">
        <v>3</v>
      </c>
      <c r="E171" s="75">
        <v>101</v>
      </c>
      <c r="F171" s="73"/>
      <c r="G171" s="73"/>
      <c r="H171" s="71"/>
      <c r="I171" s="98" t="s">
        <v>57</v>
      </c>
      <c r="J171" s="76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2"/>
      <c r="V171" s="82"/>
      <c r="W171" s="10"/>
    </row>
    <row r="172" spans="1:23" ht="27">
      <c r="A172" s="18"/>
      <c r="B172" s="73">
        <v>3</v>
      </c>
      <c r="C172" s="73">
        <v>9</v>
      </c>
      <c r="D172" s="74">
        <v>3</v>
      </c>
      <c r="E172" s="75">
        <v>101</v>
      </c>
      <c r="F172" s="73"/>
      <c r="G172" s="73"/>
      <c r="H172" s="71"/>
      <c r="I172" s="98" t="s">
        <v>35</v>
      </c>
      <c r="J172" s="76"/>
      <c r="K172" s="81">
        <f aca="true" t="shared" si="12" ref="K172:L175">SUM(K180+K196)</f>
        <v>636433617</v>
      </c>
      <c r="L172" s="81">
        <f t="shared" si="12"/>
        <v>397439460</v>
      </c>
      <c r="M172" s="81"/>
      <c r="N172" s="81">
        <f>SUM(N180+N196)</f>
        <v>306231152</v>
      </c>
      <c r="O172" s="81">
        <f>SUM(K172:N172)</f>
        <v>1340104229</v>
      </c>
      <c r="P172" s="81"/>
      <c r="Q172" s="81"/>
      <c r="R172" s="81"/>
      <c r="S172" s="81">
        <v>0</v>
      </c>
      <c r="T172" s="81">
        <f>O172+S172</f>
        <v>1340104229</v>
      </c>
      <c r="U172" s="82">
        <f>O172/T172*100</f>
        <v>100</v>
      </c>
      <c r="V172" s="82"/>
      <c r="W172" s="10"/>
    </row>
    <row r="173" spans="1:23" ht="27">
      <c r="A173" s="18"/>
      <c r="B173" s="73">
        <v>3</v>
      </c>
      <c r="C173" s="73">
        <v>9</v>
      </c>
      <c r="D173" s="74">
        <v>3</v>
      </c>
      <c r="E173" s="75">
        <v>101</v>
      </c>
      <c r="F173" s="73"/>
      <c r="G173" s="73"/>
      <c r="H173" s="71"/>
      <c r="I173" s="98" t="s">
        <v>36</v>
      </c>
      <c r="J173" s="76"/>
      <c r="K173" s="81">
        <f t="shared" si="12"/>
        <v>597625481</v>
      </c>
      <c r="L173" s="81">
        <f t="shared" si="12"/>
        <v>397452300</v>
      </c>
      <c r="M173" s="81"/>
      <c r="N173" s="81">
        <f>SUM(N181+N197)</f>
        <v>805618444</v>
      </c>
      <c r="O173" s="81">
        <f>SUM(K173:N173)</f>
        <v>1800696225</v>
      </c>
      <c r="P173" s="81"/>
      <c r="Q173" s="81"/>
      <c r="R173" s="81"/>
      <c r="S173" s="81">
        <v>0</v>
      </c>
      <c r="T173" s="81">
        <f>O173+S173</f>
        <v>1800696225</v>
      </c>
      <c r="U173" s="82">
        <f>O173/T173*100</f>
        <v>100</v>
      </c>
      <c r="V173" s="82"/>
      <c r="W173" s="10"/>
    </row>
    <row r="174" spans="1:23" ht="27">
      <c r="A174" s="18"/>
      <c r="B174" s="73">
        <v>3</v>
      </c>
      <c r="C174" s="73">
        <v>9</v>
      </c>
      <c r="D174" s="74">
        <v>3</v>
      </c>
      <c r="E174" s="75">
        <v>101</v>
      </c>
      <c r="F174" s="73"/>
      <c r="G174" s="73"/>
      <c r="H174" s="71"/>
      <c r="I174" s="98" t="s">
        <v>37</v>
      </c>
      <c r="J174" s="76"/>
      <c r="K174" s="81">
        <f t="shared" si="12"/>
        <v>576720884</v>
      </c>
      <c r="L174" s="81">
        <f t="shared" si="12"/>
        <v>317586542</v>
      </c>
      <c r="M174" s="81"/>
      <c r="N174" s="81">
        <f>SUM(N182+N198)</f>
        <v>807057002</v>
      </c>
      <c r="O174" s="81">
        <f>SUM(K174:N174)</f>
        <v>1701364428</v>
      </c>
      <c r="P174" s="81"/>
      <c r="Q174" s="81"/>
      <c r="R174" s="81"/>
      <c r="S174" s="81">
        <v>0</v>
      </c>
      <c r="T174" s="81">
        <f>O174+S174</f>
        <v>1701364428</v>
      </c>
      <c r="U174" s="82">
        <f>O174/T174*100</f>
        <v>100</v>
      </c>
      <c r="V174" s="82"/>
      <c r="W174" s="10"/>
    </row>
    <row r="175" spans="1:23" ht="27">
      <c r="A175" s="18"/>
      <c r="B175" s="73">
        <v>3</v>
      </c>
      <c r="C175" s="73">
        <v>9</v>
      </c>
      <c r="D175" s="74">
        <v>3</v>
      </c>
      <c r="E175" s="75">
        <v>101</v>
      </c>
      <c r="F175" s="73"/>
      <c r="G175" s="73"/>
      <c r="H175" s="71"/>
      <c r="I175" s="98" t="s">
        <v>38</v>
      </c>
      <c r="J175" s="76"/>
      <c r="K175" s="81">
        <f t="shared" si="12"/>
        <v>576720884</v>
      </c>
      <c r="L175" s="81">
        <f t="shared" si="12"/>
        <v>274753636</v>
      </c>
      <c r="M175" s="81"/>
      <c r="N175" s="81">
        <f>SUM(N183+N199)</f>
        <v>807057002</v>
      </c>
      <c r="O175" s="81">
        <f>SUM(K175:N175)</f>
        <v>1658531522</v>
      </c>
      <c r="P175" s="81"/>
      <c r="Q175" s="81"/>
      <c r="R175" s="81"/>
      <c r="S175" s="81">
        <v>0</v>
      </c>
      <c r="T175" s="81">
        <f>O175+S175</f>
        <v>1658531522</v>
      </c>
      <c r="U175" s="82">
        <f>O175/T175*100</f>
        <v>100</v>
      </c>
      <c r="V175" s="82"/>
      <c r="W175" s="10"/>
    </row>
    <row r="176" spans="1:23" ht="27">
      <c r="A176" s="18"/>
      <c r="B176" s="73">
        <v>3</v>
      </c>
      <c r="C176" s="73">
        <v>9</v>
      </c>
      <c r="D176" s="74">
        <v>3</v>
      </c>
      <c r="E176" s="75">
        <v>101</v>
      </c>
      <c r="F176" s="73"/>
      <c r="G176" s="73"/>
      <c r="H176" s="71"/>
      <c r="I176" s="98" t="s">
        <v>32</v>
      </c>
      <c r="J176" s="76"/>
      <c r="K176" s="104">
        <f>SUM(K175/K172*100)</f>
        <v>90.61760230682472</v>
      </c>
      <c r="L176" s="104">
        <f>SUM(L175/L172*100)</f>
        <v>69.13094034497732</v>
      </c>
      <c r="M176" s="81"/>
      <c r="N176" s="104">
        <f>SUM(N175/N172*100)</f>
        <v>263.5450367244153</v>
      </c>
      <c r="O176" s="104">
        <f>SUM(O175/O172*100)</f>
        <v>123.7613825931744</v>
      </c>
      <c r="P176" s="81"/>
      <c r="Q176" s="81"/>
      <c r="R176" s="81"/>
      <c r="S176" s="81"/>
      <c r="T176" s="104">
        <f>T175/T172*100</f>
        <v>123.7613825931744</v>
      </c>
      <c r="U176" s="82">
        <f>O176/T176*100</f>
        <v>100</v>
      </c>
      <c r="V176" s="82"/>
      <c r="W176" s="10"/>
    </row>
    <row r="177" spans="1:23" ht="27">
      <c r="A177" s="18"/>
      <c r="B177" s="73">
        <v>3</v>
      </c>
      <c r="C177" s="73">
        <v>9</v>
      </c>
      <c r="D177" s="74">
        <v>3</v>
      </c>
      <c r="E177" s="75">
        <v>101</v>
      </c>
      <c r="F177" s="73"/>
      <c r="G177" s="73"/>
      <c r="H177" s="71"/>
      <c r="I177" s="98" t="s">
        <v>33</v>
      </c>
      <c r="J177" s="76"/>
      <c r="K177" s="104">
        <f>SUM(K175/K173*100)</f>
        <v>96.50205728092106</v>
      </c>
      <c r="L177" s="104">
        <f>SUM(L175/L173*100)</f>
        <v>69.1287070171691</v>
      </c>
      <c r="M177" s="81"/>
      <c r="N177" s="104">
        <f>SUM(N175/N173*100)</f>
        <v>100.17856567345422</v>
      </c>
      <c r="O177" s="104">
        <f>SUM(O175/O173*100)</f>
        <v>92.10501465898281</v>
      </c>
      <c r="P177" s="81"/>
      <c r="Q177" s="81"/>
      <c r="R177" s="81"/>
      <c r="S177" s="81"/>
      <c r="T177" s="104">
        <f>T175/T173*100</f>
        <v>92.10501465898281</v>
      </c>
      <c r="U177" s="82"/>
      <c r="V177" s="82"/>
      <c r="W177" s="10"/>
    </row>
    <row r="178" spans="1:23" ht="27">
      <c r="A178" s="18"/>
      <c r="B178" s="73"/>
      <c r="C178" s="73"/>
      <c r="D178" s="74"/>
      <c r="E178" s="75"/>
      <c r="F178" s="73"/>
      <c r="G178" s="73"/>
      <c r="H178" s="71"/>
      <c r="I178" s="98"/>
      <c r="J178" s="76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2"/>
      <c r="V178" s="82"/>
      <c r="W178" s="10"/>
    </row>
    <row r="179" spans="1:23" ht="54">
      <c r="A179" s="18"/>
      <c r="B179" s="73">
        <v>3</v>
      </c>
      <c r="C179" s="73">
        <v>9</v>
      </c>
      <c r="D179" s="74">
        <v>3</v>
      </c>
      <c r="E179" s="75">
        <v>101</v>
      </c>
      <c r="F179" s="73" t="s">
        <v>58</v>
      </c>
      <c r="G179" s="73"/>
      <c r="H179" s="71"/>
      <c r="I179" s="98" t="s">
        <v>59</v>
      </c>
      <c r="J179" s="76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2"/>
      <c r="V179" s="82"/>
      <c r="W179" s="10"/>
    </row>
    <row r="180" spans="1:23" ht="27">
      <c r="A180" s="18"/>
      <c r="B180" s="73">
        <v>3</v>
      </c>
      <c r="C180" s="73">
        <v>9</v>
      </c>
      <c r="D180" s="74">
        <v>3</v>
      </c>
      <c r="E180" s="75">
        <v>101</v>
      </c>
      <c r="F180" s="73" t="s">
        <v>58</v>
      </c>
      <c r="G180" s="73"/>
      <c r="H180" s="71"/>
      <c r="I180" s="98" t="s">
        <v>35</v>
      </c>
      <c r="J180" s="76"/>
      <c r="K180" s="81">
        <v>261806177</v>
      </c>
      <c r="L180" s="81">
        <v>169966702</v>
      </c>
      <c r="M180" s="81"/>
      <c r="N180" s="81">
        <v>125977315</v>
      </c>
      <c r="O180" s="81">
        <f>SUM(K180:N180)</f>
        <v>557750194</v>
      </c>
      <c r="P180" s="81"/>
      <c r="Q180" s="81"/>
      <c r="R180" s="81"/>
      <c r="S180" s="81"/>
      <c r="T180" s="81">
        <f>O180+S180</f>
        <v>557750194</v>
      </c>
      <c r="U180" s="82">
        <f>O180/T180*100</f>
        <v>100</v>
      </c>
      <c r="V180" s="82"/>
      <c r="W180" s="10"/>
    </row>
    <row r="181" spans="1:23" ht="27">
      <c r="A181" s="18"/>
      <c r="B181" s="73">
        <v>3</v>
      </c>
      <c r="C181" s="73">
        <v>9</v>
      </c>
      <c r="D181" s="74">
        <v>3</v>
      </c>
      <c r="E181" s="75">
        <v>101</v>
      </c>
      <c r="F181" s="73" t="s">
        <v>58</v>
      </c>
      <c r="G181" s="73"/>
      <c r="H181" s="71"/>
      <c r="I181" s="98" t="s">
        <v>36</v>
      </c>
      <c r="J181" s="76"/>
      <c r="K181" s="81">
        <v>248438933</v>
      </c>
      <c r="L181" s="81">
        <v>170478254</v>
      </c>
      <c r="M181" s="81"/>
      <c r="N181" s="81">
        <v>331182752</v>
      </c>
      <c r="O181" s="81">
        <f>SUM(K181:N181)</f>
        <v>750099939</v>
      </c>
      <c r="P181" s="81"/>
      <c r="Q181" s="81"/>
      <c r="R181" s="81"/>
      <c r="S181" s="81"/>
      <c r="T181" s="81">
        <f>O181+S181</f>
        <v>750099939</v>
      </c>
      <c r="U181" s="82">
        <f>O181/T181*100</f>
        <v>100</v>
      </c>
      <c r="V181" s="82"/>
      <c r="W181" s="10"/>
    </row>
    <row r="182" spans="1:23" ht="27">
      <c r="A182" s="18"/>
      <c r="B182" s="73">
        <v>3</v>
      </c>
      <c r="C182" s="73">
        <v>9</v>
      </c>
      <c r="D182" s="74">
        <v>3</v>
      </c>
      <c r="E182" s="75">
        <v>101</v>
      </c>
      <c r="F182" s="73" t="s">
        <v>58</v>
      </c>
      <c r="G182" s="73"/>
      <c r="H182" s="71"/>
      <c r="I182" s="98" t="s">
        <v>37</v>
      </c>
      <c r="J182" s="76"/>
      <c r="K182" s="81">
        <v>236986509</v>
      </c>
      <c r="L182" s="81">
        <v>120312124</v>
      </c>
      <c r="M182" s="81"/>
      <c r="N182" s="81">
        <v>328238085</v>
      </c>
      <c r="O182" s="81">
        <f>SUM(K182:N182)</f>
        <v>685536718</v>
      </c>
      <c r="P182" s="81"/>
      <c r="Q182" s="81"/>
      <c r="R182" s="81"/>
      <c r="S182" s="81"/>
      <c r="T182" s="81">
        <f>O182+S182</f>
        <v>685536718</v>
      </c>
      <c r="U182" s="82">
        <f>O182/T182*100</f>
        <v>100</v>
      </c>
      <c r="V182" s="82"/>
      <c r="W182" s="10"/>
    </row>
    <row r="183" spans="1:23" ht="27">
      <c r="A183" s="18"/>
      <c r="B183" s="73">
        <v>3</v>
      </c>
      <c r="C183" s="73">
        <v>9</v>
      </c>
      <c r="D183" s="74">
        <v>3</v>
      </c>
      <c r="E183" s="75">
        <v>101</v>
      </c>
      <c r="F183" s="73" t="s">
        <v>58</v>
      </c>
      <c r="G183" s="73"/>
      <c r="H183" s="71"/>
      <c r="I183" s="98" t="s">
        <v>38</v>
      </c>
      <c r="J183" s="76"/>
      <c r="K183" s="81">
        <v>236986509</v>
      </c>
      <c r="L183" s="81">
        <v>100834103</v>
      </c>
      <c r="M183" s="81"/>
      <c r="N183" s="81">
        <v>328238085</v>
      </c>
      <c r="O183" s="81">
        <f>SUM(K183:N183)</f>
        <v>666058697</v>
      </c>
      <c r="P183" s="81"/>
      <c r="Q183" s="81"/>
      <c r="R183" s="81"/>
      <c r="S183" s="81"/>
      <c r="T183" s="81">
        <f>O183+S183</f>
        <v>666058697</v>
      </c>
      <c r="U183" s="82">
        <f>O183/T183*100</f>
        <v>100</v>
      </c>
      <c r="V183" s="82"/>
      <c r="W183" s="10"/>
    </row>
    <row r="184" spans="1:23" ht="27">
      <c r="A184" s="18"/>
      <c r="B184" s="73">
        <v>3</v>
      </c>
      <c r="C184" s="73">
        <v>9</v>
      </c>
      <c r="D184" s="74">
        <v>3</v>
      </c>
      <c r="E184" s="75">
        <v>101</v>
      </c>
      <c r="F184" s="73" t="s">
        <v>58</v>
      </c>
      <c r="G184" s="73"/>
      <c r="H184" s="71"/>
      <c r="I184" s="98" t="s">
        <v>32</v>
      </c>
      <c r="J184" s="76"/>
      <c r="K184" s="104">
        <f>K183/K180*100</f>
        <v>90.51983101223773</v>
      </c>
      <c r="L184" s="104">
        <f>L183/L180*100</f>
        <v>59.32579841432706</v>
      </c>
      <c r="M184" s="81"/>
      <c r="N184" s="104">
        <f>N183/N180*100</f>
        <v>260.5533266048733</v>
      </c>
      <c r="O184" s="104">
        <f>O183/O180*100</f>
        <v>119.41881942223046</v>
      </c>
      <c r="P184" s="81"/>
      <c r="Q184" s="81"/>
      <c r="R184" s="81"/>
      <c r="S184" s="81"/>
      <c r="T184" s="104">
        <f>T183/T180*100</f>
        <v>119.41881942223046</v>
      </c>
      <c r="U184" s="82"/>
      <c r="V184" s="82"/>
      <c r="W184" s="10"/>
    </row>
    <row r="185" spans="1:23" ht="27">
      <c r="A185" s="18"/>
      <c r="B185" s="73">
        <v>3</v>
      </c>
      <c r="C185" s="73">
        <v>9</v>
      </c>
      <c r="D185" s="74">
        <v>3</v>
      </c>
      <c r="E185" s="75">
        <v>101</v>
      </c>
      <c r="F185" s="73" t="s">
        <v>58</v>
      </c>
      <c r="G185" s="73"/>
      <c r="H185" s="71"/>
      <c r="I185" s="98" t="s">
        <v>33</v>
      </c>
      <c r="J185" s="76"/>
      <c r="K185" s="104">
        <f>K183/K181*100</f>
        <v>95.39024585973407</v>
      </c>
      <c r="L185" s="104">
        <f>L183/L181*100</f>
        <v>59.14778022069606</v>
      </c>
      <c r="M185" s="81"/>
      <c r="N185" s="104">
        <f>N183/N181*100</f>
        <v>99.11086341839444</v>
      </c>
      <c r="O185" s="104">
        <f>O183/O181*100</f>
        <v>88.79599402287113</v>
      </c>
      <c r="P185" s="81"/>
      <c r="Q185" s="81"/>
      <c r="R185" s="81"/>
      <c r="S185" s="81"/>
      <c r="T185" s="104">
        <f>T183/T181*100</f>
        <v>88.79599402287113</v>
      </c>
      <c r="U185" s="82"/>
      <c r="V185" s="82"/>
      <c r="W185" s="10"/>
    </row>
    <row r="186" spans="1:23" ht="27">
      <c r="A186" s="18"/>
      <c r="B186" s="73"/>
      <c r="C186" s="73"/>
      <c r="D186" s="74"/>
      <c r="E186" s="75"/>
      <c r="F186" s="73"/>
      <c r="G186" s="73"/>
      <c r="H186" s="71"/>
      <c r="I186" s="98"/>
      <c r="J186" s="76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2"/>
      <c r="V186" s="82"/>
      <c r="W186" s="10"/>
    </row>
    <row r="187" spans="1:23" ht="27">
      <c r="A187" s="18"/>
      <c r="B187" s="73">
        <v>3</v>
      </c>
      <c r="C187" s="73">
        <v>9</v>
      </c>
      <c r="D187" s="74">
        <v>3</v>
      </c>
      <c r="E187" s="75">
        <v>101</v>
      </c>
      <c r="F187" s="73" t="s">
        <v>58</v>
      </c>
      <c r="G187" s="73" t="s">
        <v>45</v>
      </c>
      <c r="H187" s="71"/>
      <c r="I187" s="98" t="s">
        <v>44</v>
      </c>
      <c r="J187" s="76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2"/>
      <c r="V187" s="82"/>
      <c r="W187" s="10"/>
    </row>
    <row r="188" spans="1:23" ht="27">
      <c r="A188" s="18"/>
      <c r="B188" s="73">
        <v>3</v>
      </c>
      <c r="C188" s="73">
        <v>9</v>
      </c>
      <c r="D188" s="74">
        <v>3</v>
      </c>
      <c r="E188" s="75">
        <v>101</v>
      </c>
      <c r="F188" s="73" t="s">
        <v>58</v>
      </c>
      <c r="G188" s="73" t="s">
        <v>45</v>
      </c>
      <c r="H188" s="71"/>
      <c r="I188" s="98" t="s">
        <v>35</v>
      </c>
      <c r="J188" s="76"/>
      <c r="K188" s="81">
        <v>261806177</v>
      </c>
      <c r="L188" s="81">
        <v>169966702</v>
      </c>
      <c r="M188" s="81"/>
      <c r="N188" s="81">
        <v>125977315</v>
      </c>
      <c r="O188" s="81">
        <f>SUM(K188:N188)</f>
        <v>557750194</v>
      </c>
      <c r="P188" s="81"/>
      <c r="Q188" s="81"/>
      <c r="R188" s="81"/>
      <c r="S188" s="81"/>
      <c r="T188" s="81">
        <f>O188+S188</f>
        <v>557750194</v>
      </c>
      <c r="U188" s="82">
        <f>O188/T188*100</f>
        <v>100</v>
      </c>
      <c r="V188" s="82"/>
      <c r="W188" s="10"/>
    </row>
    <row r="189" spans="1:23" ht="27">
      <c r="A189" s="18"/>
      <c r="B189" s="73">
        <v>3</v>
      </c>
      <c r="C189" s="73">
        <v>9</v>
      </c>
      <c r="D189" s="74">
        <v>3</v>
      </c>
      <c r="E189" s="75">
        <v>101</v>
      </c>
      <c r="F189" s="73" t="s">
        <v>58</v>
      </c>
      <c r="G189" s="73" t="s">
        <v>45</v>
      </c>
      <c r="H189" s="71"/>
      <c r="I189" s="98" t="s">
        <v>36</v>
      </c>
      <c r="J189" s="76"/>
      <c r="K189" s="81">
        <v>248438933</v>
      </c>
      <c r="L189" s="81">
        <v>170478254</v>
      </c>
      <c r="M189" s="81"/>
      <c r="N189" s="81">
        <v>331182752</v>
      </c>
      <c r="O189" s="81">
        <f>SUM(K189:N189)</f>
        <v>750099939</v>
      </c>
      <c r="P189" s="81"/>
      <c r="Q189" s="81"/>
      <c r="R189" s="81"/>
      <c r="S189" s="81"/>
      <c r="T189" s="81">
        <f>O189+S189</f>
        <v>750099939</v>
      </c>
      <c r="U189" s="82">
        <f>O189/T189*100</f>
        <v>100</v>
      </c>
      <c r="V189" s="82"/>
      <c r="W189" s="10"/>
    </row>
    <row r="190" spans="1:23" ht="27">
      <c r="A190" s="18"/>
      <c r="B190" s="73">
        <v>3</v>
      </c>
      <c r="C190" s="73">
        <v>9</v>
      </c>
      <c r="D190" s="74">
        <v>3</v>
      </c>
      <c r="E190" s="75">
        <v>101</v>
      </c>
      <c r="F190" s="73" t="s">
        <v>58</v>
      </c>
      <c r="G190" s="73" t="s">
        <v>45</v>
      </c>
      <c r="H190" s="71"/>
      <c r="I190" s="98" t="s">
        <v>37</v>
      </c>
      <c r="J190" s="76"/>
      <c r="K190" s="81">
        <v>236986509</v>
      </c>
      <c r="L190" s="81">
        <v>120312124</v>
      </c>
      <c r="M190" s="81"/>
      <c r="N190" s="81">
        <v>328238085</v>
      </c>
      <c r="O190" s="81">
        <f>SUM(K190:N190)</f>
        <v>685536718</v>
      </c>
      <c r="P190" s="81"/>
      <c r="Q190" s="81"/>
      <c r="R190" s="81"/>
      <c r="S190" s="81"/>
      <c r="T190" s="81">
        <f>O190+S190</f>
        <v>685536718</v>
      </c>
      <c r="U190" s="82">
        <f>O190/T190*100</f>
        <v>100</v>
      </c>
      <c r="V190" s="82"/>
      <c r="W190" s="10"/>
    </row>
    <row r="191" spans="1:23" ht="27">
      <c r="A191" s="18"/>
      <c r="B191" s="73">
        <v>3</v>
      </c>
      <c r="C191" s="73">
        <v>9</v>
      </c>
      <c r="D191" s="74">
        <v>3</v>
      </c>
      <c r="E191" s="75">
        <v>101</v>
      </c>
      <c r="F191" s="73" t="s">
        <v>58</v>
      </c>
      <c r="G191" s="73" t="s">
        <v>45</v>
      </c>
      <c r="H191" s="71"/>
      <c r="I191" s="98" t="s">
        <v>38</v>
      </c>
      <c r="J191" s="76"/>
      <c r="K191" s="81">
        <v>236986509</v>
      </c>
      <c r="L191" s="81">
        <v>100834103</v>
      </c>
      <c r="M191" s="81"/>
      <c r="N191" s="81">
        <v>328238085</v>
      </c>
      <c r="O191" s="81">
        <f>SUM(K191:N191)</f>
        <v>666058697</v>
      </c>
      <c r="P191" s="81"/>
      <c r="Q191" s="81"/>
      <c r="R191" s="81"/>
      <c r="S191" s="81"/>
      <c r="T191" s="81">
        <f>O191+S191</f>
        <v>666058697</v>
      </c>
      <c r="U191" s="82">
        <f>O191/T191*100</f>
        <v>100</v>
      </c>
      <c r="V191" s="82"/>
      <c r="W191" s="10"/>
    </row>
    <row r="192" spans="1:23" ht="27">
      <c r="A192" s="18"/>
      <c r="B192" s="73">
        <v>3</v>
      </c>
      <c r="C192" s="73">
        <v>9</v>
      </c>
      <c r="D192" s="74">
        <v>3</v>
      </c>
      <c r="E192" s="75">
        <v>101</v>
      </c>
      <c r="F192" s="73" t="s">
        <v>58</v>
      </c>
      <c r="G192" s="73" t="s">
        <v>45</v>
      </c>
      <c r="H192" s="71"/>
      <c r="I192" s="98" t="s">
        <v>32</v>
      </c>
      <c r="J192" s="76"/>
      <c r="K192" s="104">
        <f>K191/K188*100</f>
        <v>90.51983101223773</v>
      </c>
      <c r="L192" s="104">
        <f>L191/L188*100</f>
        <v>59.32579841432706</v>
      </c>
      <c r="M192" s="81"/>
      <c r="N192" s="104">
        <f>N191/N188*100</f>
        <v>260.5533266048733</v>
      </c>
      <c r="O192" s="104">
        <f>O191/O188*100</f>
        <v>119.41881942223046</v>
      </c>
      <c r="P192" s="81"/>
      <c r="Q192" s="81"/>
      <c r="R192" s="81"/>
      <c r="S192" s="81"/>
      <c r="T192" s="104">
        <f>T191/T188*100</f>
        <v>119.41881942223046</v>
      </c>
      <c r="U192" s="82"/>
      <c r="V192" s="82"/>
      <c r="W192" s="10"/>
    </row>
    <row r="193" spans="1:23" ht="27">
      <c r="A193" s="18"/>
      <c r="B193" s="73">
        <v>3</v>
      </c>
      <c r="C193" s="73">
        <v>9</v>
      </c>
      <c r="D193" s="74">
        <v>3</v>
      </c>
      <c r="E193" s="75">
        <v>101</v>
      </c>
      <c r="F193" s="73" t="s">
        <v>58</v>
      </c>
      <c r="G193" s="73" t="s">
        <v>45</v>
      </c>
      <c r="H193" s="71"/>
      <c r="I193" s="98" t="s">
        <v>33</v>
      </c>
      <c r="J193" s="76"/>
      <c r="K193" s="104">
        <f>K191/K189*100</f>
        <v>95.39024585973407</v>
      </c>
      <c r="L193" s="104">
        <f>L191/L189*100</f>
        <v>59.14778022069606</v>
      </c>
      <c r="M193" s="81"/>
      <c r="N193" s="104">
        <f>N191/N189*100</f>
        <v>99.11086341839444</v>
      </c>
      <c r="O193" s="104">
        <f>O191/O189*100</f>
        <v>88.79599402287113</v>
      </c>
      <c r="P193" s="81"/>
      <c r="Q193" s="81"/>
      <c r="R193" s="81"/>
      <c r="S193" s="81"/>
      <c r="T193" s="104">
        <f>T191/T189*100</f>
        <v>88.79599402287113</v>
      </c>
      <c r="U193" s="82"/>
      <c r="V193" s="82"/>
      <c r="W193" s="10"/>
    </row>
    <row r="194" spans="1:23" ht="27">
      <c r="A194" s="18"/>
      <c r="B194" s="73"/>
      <c r="C194" s="73"/>
      <c r="D194" s="74"/>
      <c r="E194" s="75"/>
      <c r="F194" s="73"/>
      <c r="G194" s="73"/>
      <c r="H194" s="71"/>
      <c r="I194" s="98"/>
      <c r="J194" s="76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2"/>
      <c r="V194" s="82"/>
      <c r="W194" s="10"/>
    </row>
    <row r="195" spans="1:23" ht="81">
      <c r="A195" s="18"/>
      <c r="B195" s="73">
        <v>3</v>
      </c>
      <c r="C195" s="73">
        <v>9</v>
      </c>
      <c r="D195" s="74">
        <v>3</v>
      </c>
      <c r="E195" s="75">
        <v>101</v>
      </c>
      <c r="F195" s="73" t="s">
        <v>60</v>
      </c>
      <c r="G195" s="73"/>
      <c r="H195" s="71"/>
      <c r="I195" s="98" t="s">
        <v>61</v>
      </c>
      <c r="J195" s="76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2"/>
      <c r="V195" s="82"/>
      <c r="W195" s="10"/>
    </row>
    <row r="196" spans="1:23" ht="27">
      <c r="A196" s="18"/>
      <c r="B196" s="73">
        <v>3</v>
      </c>
      <c r="C196" s="73">
        <v>9</v>
      </c>
      <c r="D196" s="74">
        <v>3</v>
      </c>
      <c r="E196" s="75">
        <v>101</v>
      </c>
      <c r="F196" s="73" t="s">
        <v>60</v>
      </c>
      <c r="G196" s="73"/>
      <c r="H196" s="71"/>
      <c r="I196" s="98" t="s">
        <v>35</v>
      </c>
      <c r="J196" s="76"/>
      <c r="K196" s="81">
        <v>374627440</v>
      </c>
      <c r="L196" s="81">
        <v>227472758</v>
      </c>
      <c r="M196" s="81"/>
      <c r="N196" s="81">
        <v>180253837</v>
      </c>
      <c r="O196" s="81">
        <f>SUM(K196:N196)</f>
        <v>782354035</v>
      </c>
      <c r="P196" s="81"/>
      <c r="Q196" s="81"/>
      <c r="R196" s="81"/>
      <c r="S196" s="81"/>
      <c r="T196" s="81">
        <f>O196+S196</f>
        <v>782354035</v>
      </c>
      <c r="U196" s="82">
        <f>O196/T196*100</f>
        <v>100</v>
      </c>
      <c r="V196" s="82"/>
      <c r="W196" s="10"/>
    </row>
    <row r="197" spans="1:23" ht="27">
      <c r="A197" s="18"/>
      <c r="B197" s="73">
        <v>3</v>
      </c>
      <c r="C197" s="73">
        <v>9</v>
      </c>
      <c r="D197" s="74">
        <v>3</v>
      </c>
      <c r="E197" s="75">
        <v>101</v>
      </c>
      <c r="F197" s="73" t="s">
        <v>60</v>
      </c>
      <c r="G197" s="73"/>
      <c r="H197" s="71"/>
      <c r="I197" s="98" t="s">
        <v>36</v>
      </c>
      <c r="J197" s="76"/>
      <c r="K197" s="81">
        <v>349186548</v>
      </c>
      <c r="L197" s="81">
        <v>226974046</v>
      </c>
      <c r="M197" s="81"/>
      <c r="N197" s="81">
        <v>474435692</v>
      </c>
      <c r="O197" s="81">
        <f>SUM(K197:N197)</f>
        <v>1050596286</v>
      </c>
      <c r="P197" s="81"/>
      <c r="Q197" s="81"/>
      <c r="R197" s="81"/>
      <c r="S197" s="81"/>
      <c r="T197" s="81">
        <f>O197+S197</f>
        <v>1050596286</v>
      </c>
      <c r="U197" s="82">
        <f>O197/T197*100</f>
        <v>100</v>
      </c>
      <c r="V197" s="82"/>
      <c r="W197" s="10"/>
    </row>
    <row r="198" spans="1:23" ht="27">
      <c r="A198" s="18"/>
      <c r="B198" s="73">
        <v>3</v>
      </c>
      <c r="C198" s="73">
        <v>9</v>
      </c>
      <c r="D198" s="74">
        <v>3</v>
      </c>
      <c r="E198" s="75">
        <v>101</v>
      </c>
      <c r="F198" s="73" t="s">
        <v>60</v>
      </c>
      <c r="G198" s="73"/>
      <c r="H198" s="71"/>
      <c r="I198" s="98" t="s">
        <v>37</v>
      </c>
      <c r="J198" s="76"/>
      <c r="K198" s="81">
        <v>339734375</v>
      </c>
      <c r="L198" s="81">
        <v>197274418</v>
      </c>
      <c r="M198" s="81"/>
      <c r="N198" s="81">
        <v>478818917</v>
      </c>
      <c r="O198" s="81">
        <f>SUM(K198:N198)</f>
        <v>1015827710</v>
      </c>
      <c r="P198" s="81"/>
      <c r="Q198" s="81"/>
      <c r="R198" s="81"/>
      <c r="S198" s="81"/>
      <c r="T198" s="81">
        <f>O198+S198</f>
        <v>1015827710</v>
      </c>
      <c r="U198" s="82">
        <f>O198/T198*100</f>
        <v>100</v>
      </c>
      <c r="V198" s="82"/>
      <c r="W198" s="10"/>
    </row>
    <row r="199" spans="1:23" ht="27">
      <c r="A199" s="18"/>
      <c r="B199" s="73">
        <v>3</v>
      </c>
      <c r="C199" s="73">
        <v>9</v>
      </c>
      <c r="D199" s="74">
        <v>3</v>
      </c>
      <c r="E199" s="75">
        <v>101</v>
      </c>
      <c r="F199" s="73" t="s">
        <v>60</v>
      </c>
      <c r="G199" s="73"/>
      <c r="H199" s="71"/>
      <c r="I199" s="98" t="s">
        <v>38</v>
      </c>
      <c r="J199" s="76"/>
      <c r="K199" s="81">
        <v>339734375</v>
      </c>
      <c r="L199" s="81">
        <v>173919533</v>
      </c>
      <c r="M199" s="81"/>
      <c r="N199" s="81">
        <v>478818917</v>
      </c>
      <c r="O199" s="81">
        <f>SUM(K199:N199)</f>
        <v>992472825</v>
      </c>
      <c r="P199" s="81"/>
      <c r="Q199" s="81"/>
      <c r="R199" s="81"/>
      <c r="S199" s="81"/>
      <c r="T199" s="81">
        <f>O199+S199</f>
        <v>992472825</v>
      </c>
      <c r="U199" s="82">
        <f>O199/T199*100</f>
        <v>100</v>
      </c>
      <c r="V199" s="82"/>
      <c r="W199" s="10"/>
    </row>
    <row r="200" spans="1:23" ht="27">
      <c r="A200" s="18"/>
      <c r="B200" s="73">
        <v>3</v>
      </c>
      <c r="C200" s="73">
        <v>9</v>
      </c>
      <c r="D200" s="74">
        <v>3</v>
      </c>
      <c r="E200" s="75">
        <v>101</v>
      </c>
      <c r="F200" s="73" t="s">
        <v>60</v>
      </c>
      <c r="G200" s="73"/>
      <c r="H200" s="71"/>
      <c r="I200" s="98" t="s">
        <v>32</v>
      </c>
      <c r="J200" s="76"/>
      <c r="K200" s="104">
        <f>K199/K196*100</f>
        <v>90.6859291994201</v>
      </c>
      <c r="L200" s="104">
        <f>L199/L196*100</f>
        <v>76.45730175742626</v>
      </c>
      <c r="M200" s="81"/>
      <c r="N200" s="104">
        <f>N199/N196*100</f>
        <v>265.6359082109303</v>
      </c>
      <c r="O200" s="104">
        <f>O199/O196*100</f>
        <v>126.85725139770001</v>
      </c>
      <c r="P200" s="81"/>
      <c r="Q200" s="81"/>
      <c r="R200" s="81"/>
      <c r="S200" s="81"/>
      <c r="T200" s="104">
        <f>T199/T196*100</f>
        <v>126.85725139770001</v>
      </c>
      <c r="U200" s="82"/>
      <c r="V200" s="82"/>
      <c r="W200" s="10"/>
    </row>
    <row r="201" spans="1:23" ht="27">
      <c r="A201" s="18"/>
      <c r="B201" s="73">
        <v>3</v>
      </c>
      <c r="C201" s="73">
        <v>9</v>
      </c>
      <c r="D201" s="74">
        <v>3</v>
      </c>
      <c r="E201" s="75">
        <v>101</v>
      </c>
      <c r="F201" s="73" t="s">
        <v>60</v>
      </c>
      <c r="G201" s="73"/>
      <c r="H201" s="71"/>
      <c r="I201" s="98" t="s">
        <v>33</v>
      </c>
      <c r="J201" s="76"/>
      <c r="K201" s="104">
        <f>K199/K197*100</f>
        <v>97.29308787691329</v>
      </c>
      <c r="L201" s="104">
        <f>L199/L197*100</f>
        <v>76.62529529918147</v>
      </c>
      <c r="M201" s="81"/>
      <c r="N201" s="104">
        <f>N199/N197*100</f>
        <v>100.92388179766205</v>
      </c>
      <c r="O201" s="104">
        <f>O199/O197*100</f>
        <v>94.46757410296041</v>
      </c>
      <c r="P201" s="81"/>
      <c r="Q201" s="81"/>
      <c r="R201" s="81"/>
      <c r="S201" s="81"/>
      <c r="T201" s="104">
        <f>T199/T197*100</f>
        <v>94.46757410296041</v>
      </c>
      <c r="U201" s="82"/>
      <c r="V201" s="82"/>
      <c r="W201" s="10"/>
    </row>
    <row r="202" spans="1:23" ht="27">
      <c r="A202" s="18"/>
      <c r="B202" s="73"/>
      <c r="C202" s="73"/>
      <c r="D202" s="74"/>
      <c r="E202" s="75"/>
      <c r="F202" s="73"/>
      <c r="G202" s="73"/>
      <c r="H202" s="71"/>
      <c r="I202" s="98"/>
      <c r="J202" s="76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2"/>
      <c r="V202" s="82"/>
      <c r="W202" s="10"/>
    </row>
    <row r="203" spans="1:23" ht="27">
      <c r="A203" s="18"/>
      <c r="B203" s="73">
        <v>3</v>
      </c>
      <c r="C203" s="73">
        <v>9</v>
      </c>
      <c r="D203" s="74">
        <v>3</v>
      </c>
      <c r="E203" s="75">
        <v>101</v>
      </c>
      <c r="F203" s="73" t="s">
        <v>60</v>
      </c>
      <c r="G203" s="73" t="s">
        <v>45</v>
      </c>
      <c r="H203" s="71"/>
      <c r="I203" s="98" t="s">
        <v>44</v>
      </c>
      <c r="J203" s="76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2"/>
      <c r="V203" s="82"/>
      <c r="W203" s="10"/>
    </row>
    <row r="204" spans="1:23" ht="27">
      <c r="A204" s="18"/>
      <c r="B204" s="73">
        <v>3</v>
      </c>
      <c r="C204" s="73">
        <v>9</v>
      </c>
      <c r="D204" s="74">
        <v>3</v>
      </c>
      <c r="E204" s="75">
        <v>101</v>
      </c>
      <c r="F204" s="73" t="s">
        <v>60</v>
      </c>
      <c r="G204" s="73" t="s">
        <v>45</v>
      </c>
      <c r="H204" s="71"/>
      <c r="I204" s="98" t="s">
        <v>35</v>
      </c>
      <c r="J204" s="76"/>
      <c r="K204" s="81">
        <v>374627440</v>
      </c>
      <c r="L204" s="81">
        <v>227472758</v>
      </c>
      <c r="M204" s="81"/>
      <c r="N204" s="81">
        <v>180253837</v>
      </c>
      <c r="O204" s="81">
        <f>SUM(K204:N204)</f>
        <v>782354035</v>
      </c>
      <c r="P204" s="81"/>
      <c r="Q204" s="81"/>
      <c r="R204" s="81"/>
      <c r="S204" s="81">
        <v>0</v>
      </c>
      <c r="T204" s="81">
        <f>O204+S204</f>
        <v>782354035</v>
      </c>
      <c r="U204" s="82">
        <f>O204/T204*100</f>
        <v>100</v>
      </c>
      <c r="V204" s="82"/>
      <c r="W204" s="10"/>
    </row>
    <row r="205" spans="1:23" ht="27">
      <c r="A205" s="18"/>
      <c r="B205" s="73">
        <v>3</v>
      </c>
      <c r="C205" s="73">
        <v>9</v>
      </c>
      <c r="D205" s="74">
        <v>3</v>
      </c>
      <c r="E205" s="75">
        <v>101</v>
      </c>
      <c r="F205" s="73" t="s">
        <v>60</v>
      </c>
      <c r="G205" s="73" t="s">
        <v>45</v>
      </c>
      <c r="H205" s="71"/>
      <c r="I205" s="98" t="s">
        <v>36</v>
      </c>
      <c r="J205" s="76"/>
      <c r="K205" s="81">
        <v>349186548</v>
      </c>
      <c r="L205" s="81">
        <v>226974046</v>
      </c>
      <c r="M205" s="81"/>
      <c r="N205" s="81">
        <v>474435692</v>
      </c>
      <c r="O205" s="81">
        <f>SUM(K205:N205)</f>
        <v>1050596286</v>
      </c>
      <c r="P205" s="81"/>
      <c r="Q205" s="81"/>
      <c r="R205" s="81"/>
      <c r="S205" s="81">
        <v>0</v>
      </c>
      <c r="T205" s="81">
        <f>O205+S205</f>
        <v>1050596286</v>
      </c>
      <c r="U205" s="82">
        <f>O205/T205*100</f>
        <v>100</v>
      </c>
      <c r="V205" s="82"/>
      <c r="W205" s="10"/>
    </row>
    <row r="206" spans="1:23" ht="27">
      <c r="A206" s="18"/>
      <c r="B206" s="73">
        <v>3</v>
      </c>
      <c r="C206" s="73">
        <v>9</v>
      </c>
      <c r="D206" s="74">
        <v>3</v>
      </c>
      <c r="E206" s="75">
        <v>101</v>
      </c>
      <c r="F206" s="73" t="s">
        <v>60</v>
      </c>
      <c r="G206" s="73" t="s">
        <v>45</v>
      </c>
      <c r="H206" s="71"/>
      <c r="I206" s="99" t="s">
        <v>37</v>
      </c>
      <c r="J206" s="76"/>
      <c r="K206" s="81">
        <v>339734375</v>
      </c>
      <c r="L206" s="81">
        <v>197274418</v>
      </c>
      <c r="M206" s="81"/>
      <c r="N206" s="81">
        <v>478818917</v>
      </c>
      <c r="O206" s="81">
        <f>SUM(K206:N206)</f>
        <v>1015827710</v>
      </c>
      <c r="P206" s="81"/>
      <c r="Q206" s="81"/>
      <c r="R206" s="81"/>
      <c r="S206" s="81">
        <v>0</v>
      </c>
      <c r="T206" s="81">
        <f>O206+S206</f>
        <v>1015827710</v>
      </c>
      <c r="U206" s="82">
        <f>O206/T206*100</f>
        <v>100</v>
      </c>
      <c r="V206" s="82"/>
      <c r="W206" s="10"/>
    </row>
    <row r="207" spans="1:23" s="103" customFormat="1" ht="27">
      <c r="A207" s="105"/>
      <c r="B207" s="73">
        <v>3</v>
      </c>
      <c r="C207" s="73">
        <v>9</v>
      </c>
      <c r="D207" s="74">
        <v>3</v>
      </c>
      <c r="E207" s="75">
        <v>101</v>
      </c>
      <c r="F207" s="73" t="s">
        <v>60</v>
      </c>
      <c r="G207" s="73" t="s">
        <v>45</v>
      </c>
      <c r="H207" s="71"/>
      <c r="I207" s="99" t="s">
        <v>38</v>
      </c>
      <c r="J207" s="76"/>
      <c r="K207" s="81">
        <v>339734375</v>
      </c>
      <c r="L207" s="81">
        <v>173919533</v>
      </c>
      <c r="M207" s="81"/>
      <c r="N207" s="81">
        <v>478818917</v>
      </c>
      <c r="O207" s="81">
        <f>SUM(K207:N207)</f>
        <v>992472825</v>
      </c>
      <c r="P207" s="81"/>
      <c r="Q207" s="81"/>
      <c r="R207" s="81"/>
      <c r="S207" s="81">
        <v>0</v>
      </c>
      <c r="T207" s="81">
        <f>O207+S207</f>
        <v>992472825</v>
      </c>
      <c r="U207" s="82">
        <f>O207/T207*100</f>
        <v>100</v>
      </c>
      <c r="V207" s="82"/>
      <c r="W207" s="11"/>
    </row>
    <row r="208" spans="1:23" ht="27">
      <c r="A208" s="18"/>
      <c r="B208" s="73">
        <v>3</v>
      </c>
      <c r="C208" s="73">
        <v>9</v>
      </c>
      <c r="D208" s="74">
        <v>3</v>
      </c>
      <c r="E208" s="75">
        <v>101</v>
      </c>
      <c r="F208" s="73" t="s">
        <v>60</v>
      </c>
      <c r="G208" s="73" t="s">
        <v>45</v>
      </c>
      <c r="H208" s="71"/>
      <c r="I208" s="99" t="s">
        <v>32</v>
      </c>
      <c r="J208" s="76"/>
      <c r="K208" s="104">
        <f>K207/K204*100</f>
        <v>90.6859291994201</v>
      </c>
      <c r="L208" s="104">
        <f>L207/L204*100</f>
        <v>76.45730175742626</v>
      </c>
      <c r="M208" s="81"/>
      <c r="N208" s="104">
        <f>N207/N204*100</f>
        <v>265.6359082109303</v>
      </c>
      <c r="O208" s="104">
        <f>O207/O204*100</f>
        <v>126.85725139770001</v>
      </c>
      <c r="P208" s="81"/>
      <c r="Q208" s="81"/>
      <c r="R208" s="81"/>
      <c r="S208" s="104"/>
      <c r="T208" s="104">
        <f>T207/T204*100</f>
        <v>126.85725139770001</v>
      </c>
      <c r="U208" s="82"/>
      <c r="V208" s="82"/>
      <c r="W208" s="108"/>
    </row>
    <row r="209" spans="1:23" ht="27">
      <c r="A209" s="18"/>
      <c r="B209" s="73">
        <v>3</v>
      </c>
      <c r="C209" s="73">
        <v>9</v>
      </c>
      <c r="D209" s="74">
        <v>3</v>
      </c>
      <c r="E209" s="75">
        <v>101</v>
      </c>
      <c r="F209" s="73" t="s">
        <v>60</v>
      </c>
      <c r="G209" s="73" t="s">
        <v>45</v>
      </c>
      <c r="H209" s="71"/>
      <c r="I209" s="99" t="s">
        <v>33</v>
      </c>
      <c r="J209" s="76"/>
      <c r="K209" s="104">
        <f>K207/K205*100</f>
        <v>97.29308787691329</v>
      </c>
      <c r="L209" s="104">
        <f>L207/L205*100</f>
        <v>76.62529529918147</v>
      </c>
      <c r="M209" s="81"/>
      <c r="N209" s="104">
        <f>N207/N205*100</f>
        <v>100.92388179766205</v>
      </c>
      <c r="O209" s="104">
        <f>O207/O205*100</f>
        <v>94.46757410296041</v>
      </c>
      <c r="P209" s="81"/>
      <c r="Q209" s="81"/>
      <c r="R209" s="81"/>
      <c r="S209" s="104"/>
      <c r="T209" s="104">
        <f>T207/T205*100</f>
        <v>94.46757410296041</v>
      </c>
      <c r="U209" s="82"/>
      <c r="V209" s="82"/>
      <c r="W209" s="10"/>
    </row>
    <row r="210" spans="1:23" ht="27">
      <c r="A210" s="18"/>
      <c r="B210" s="73"/>
      <c r="C210" s="73"/>
      <c r="D210" s="74"/>
      <c r="E210" s="75"/>
      <c r="F210" s="73"/>
      <c r="G210" s="73"/>
      <c r="H210" s="71"/>
      <c r="I210" s="99"/>
      <c r="J210" s="76"/>
      <c r="K210" s="104"/>
      <c r="L210" s="104"/>
      <c r="M210" s="81"/>
      <c r="N210" s="104"/>
      <c r="O210" s="104"/>
      <c r="P210" s="81"/>
      <c r="Q210" s="81"/>
      <c r="R210" s="81"/>
      <c r="S210" s="104"/>
      <c r="T210" s="104"/>
      <c r="U210" s="82"/>
      <c r="V210" s="82"/>
      <c r="W210" s="10"/>
    </row>
    <row r="211" spans="1:23" ht="27">
      <c r="A211" s="18"/>
      <c r="B211" s="73"/>
      <c r="C211" s="73"/>
      <c r="D211" s="74"/>
      <c r="E211" s="75"/>
      <c r="F211" s="73"/>
      <c r="G211" s="73"/>
      <c r="H211" s="71"/>
      <c r="I211" s="99"/>
      <c r="J211" s="76"/>
      <c r="K211" s="104"/>
      <c r="L211" s="104"/>
      <c r="M211" s="81"/>
      <c r="N211" s="104"/>
      <c r="O211" s="104"/>
      <c r="P211" s="81"/>
      <c r="Q211" s="81"/>
      <c r="R211" s="81"/>
      <c r="S211" s="104"/>
      <c r="T211" s="104"/>
      <c r="U211" s="82"/>
      <c r="V211" s="82"/>
      <c r="W211" s="10"/>
    </row>
    <row r="212" spans="1:23" ht="27">
      <c r="A212" s="18"/>
      <c r="B212" s="73"/>
      <c r="C212" s="73"/>
      <c r="D212" s="74"/>
      <c r="E212" s="75"/>
      <c r="F212" s="73"/>
      <c r="G212" s="73"/>
      <c r="H212" s="71"/>
      <c r="I212" s="99"/>
      <c r="J212" s="76"/>
      <c r="K212" s="104"/>
      <c r="L212" s="104"/>
      <c r="M212" s="81"/>
      <c r="N212" s="104"/>
      <c r="O212" s="104"/>
      <c r="P212" s="81"/>
      <c r="Q212" s="81"/>
      <c r="R212" s="81"/>
      <c r="S212" s="104"/>
      <c r="T212" s="104"/>
      <c r="U212" s="82"/>
      <c r="V212" s="82"/>
      <c r="W212" s="10"/>
    </row>
    <row r="213" spans="1:23" ht="27">
      <c r="A213" s="18"/>
      <c r="B213" s="73"/>
      <c r="C213" s="73"/>
      <c r="D213" s="74"/>
      <c r="E213" s="75"/>
      <c r="F213" s="73"/>
      <c r="G213" s="73"/>
      <c r="H213" s="71"/>
      <c r="I213" s="98"/>
      <c r="J213" s="76"/>
      <c r="K213" s="104"/>
      <c r="L213" s="104"/>
      <c r="M213" s="81"/>
      <c r="N213" s="104"/>
      <c r="O213" s="104"/>
      <c r="P213" s="81"/>
      <c r="Q213" s="81"/>
      <c r="R213" s="81"/>
      <c r="S213" s="104"/>
      <c r="T213" s="104"/>
      <c r="U213" s="82"/>
      <c r="V213" s="82"/>
      <c r="W213" s="10"/>
    </row>
    <row r="214" spans="1:23" ht="27">
      <c r="A214" s="18"/>
      <c r="B214" s="73"/>
      <c r="C214" s="73"/>
      <c r="D214" s="74"/>
      <c r="E214" s="75"/>
      <c r="F214" s="73"/>
      <c r="G214" s="73"/>
      <c r="H214" s="71"/>
      <c r="I214" s="98"/>
      <c r="J214" s="76"/>
      <c r="K214" s="104"/>
      <c r="L214" s="104"/>
      <c r="M214" s="81"/>
      <c r="N214" s="104"/>
      <c r="O214" s="104"/>
      <c r="P214" s="81"/>
      <c r="Q214" s="81"/>
      <c r="R214" s="81"/>
      <c r="S214" s="104"/>
      <c r="T214" s="104"/>
      <c r="U214" s="82"/>
      <c r="V214" s="82"/>
      <c r="W214" s="10"/>
    </row>
    <row r="215" spans="1:23" ht="27">
      <c r="A215" s="18"/>
      <c r="B215" s="73"/>
      <c r="C215" s="73"/>
      <c r="D215" s="74"/>
      <c r="E215" s="75"/>
      <c r="F215" s="73"/>
      <c r="G215" s="73"/>
      <c r="H215" s="71"/>
      <c r="I215" s="98"/>
      <c r="J215" s="76"/>
      <c r="K215" s="104"/>
      <c r="L215" s="104"/>
      <c r="M215" s="81"/>
      <c r="N215" s="104"/>
      <c r="O215" s="104"/>
      <c r="P215" s="81"/>
      <c r="Q215" s="81"/>
      <c r="R215" s="81"/>
      <c r="S215" s="104"/>
      <c r="T215" s="104"/>
      <c r="U215" s="82"/>
      <c r="V215" s="82"/>
      <c r="W215" s="10"/>
    </row>
    <row r="216" spans="1:23" ht="27">
      <c r="A216" s="18"/>
      <c r="B216" s="73"/>
      <c r="C216" s="73"/>
      <c r="D216" s="74"/>
      <c r="E216" s="75"/>
      <c r="F216" s="73"/>
      <c r="G216" s="73"/>
      <c r="H216" s="71"/>
      <c r="I216" s="98"/>
      <c r="J216" s="76"/>
      <c r="K216" s="104"/>
      <c r="L216" s="104"/>
      <c r="M216" s="81"/>
      <c r="N216" s="104"/>
      <c r="O216" s="104"/>
      <c r="P216" s="81"/>
      <c r="Q216" s="81"/>
      <c r="R216" s="81"/>
      <c r="S216" s="104"/>
      <c r="T216" s="104"/>
      <c r="U216" s="82"/>
      <c r="V216" s="82"/>
      <c r="W216" s="10"/>
    </row>
    <row r="217" spans="1:23" ht="27">
      <c r="A217" s="18"/>
      <c r="B217" s="73"/>
      <c r="C217" s="73"/>
      <c r="D217" s="74"/>
      <c r="E217" s="75"/>
      <c r="F217" s="73"/>
      <c r="G217" s="73"/>
      <c r="H217" s="71"/>
      <c r="I217" s="98"/>
      <c r="J217" s="76"/>
      <c r="K217" s="104"/>
      <c r="L217" s="104"/>
      <c r="M217" s="81"/>
      <c r="N217" s="104"/>
      <c r="O217" s="104"/>
      <c r="P217" s="81"/>
      <c r="Q217" s="81"/>
      <c r="R217" s="81"/>
      <c r="S217" s="104"/>
      <c r="T217" s="104"/>
      <c r="U217" s="82"/>
      <c r="V217" s="82"/>
      <c r="W217" s="10"/>
    </row>
    <row r="218" spans="1:23" ht="27">
      <c r="A218" s="18"/>
      <c r="B218" s="73"/>
      <c r="C218" s="73"/>
      <c r="D218" s="74"/>
      <c r="E218" s="75"/>
      <c r="F218" s="73"/>
      <c r="G218" s="73"/>
      <c r="H218" s="71"/>
      <c r="I218" s="98"/>
      <c r="J218" s="76"/>
      <c r="K218" s="104"/>
      <c r="L218" s="104"/>
      <c r="M218" s="81"/>
      <c r="N218" s="104"/>
      <c r="O218" s="104"/>
      <c r="P218" s="81"/>
      <c r="Q218" s="81"/>
      <c r="R218" s="81"/>
      <c r="S218" s="104"/>
      <c r="T218" s="104"/>
      <c r="U218" s="82"/>
      <c r="V218" s="82"/>
      <c r="W218" s="10"/>
    </row>
    <row r="219" spans="1:23" ht="27">
      <c r="A219" s="18"/>
      <c r="B219" s="73"/>
      <c r="C219" s="73"/>
      <c r="D219" s="74"/>
      <c r="E219" s="75"/>
      <c r="F219" s="73"/>
      <c r="G219" s="73"/>
      <c r="H219" s="71"/>
      <c r="I219" s="98"/>
      <c r="J219" s="76"/>
      <c r="K219" s="104"/>
      <c r="L219" s="104"/>
      <c r="M219" s="81"/>
      <c r="N219" s="104"/>
      <c r="O219" s="104"/>
      <c r="P219" s="81"/>
      <c r="Q219" s="81"/>
      <c r="R219" s="81"/>
      <c r="S219" s="104"/>
      <c r="T219" s="104"/>
      <c r="U219" s="82"/>
      <c r="V219" s="82"/>
      <c r="W219" s="10"/>
    </row>
    <row r="220" spans="1:23" ht="27">
      <c r="A220" s="18"/>
      <c r="B220" s="73"/>
      <c r="C220" s="73"/>
      <c r="D220" s="74"/>
      <c r="E220" s="75"/>
      <c r="F220" s="73"/>
      <c r="G220" s="73"/>
      <c r="H220" s="71"/>
      <c r="I220" s="98"/>
      <c r="J220" s="76"/>
      <c r="K220" s="104"/>
      <c r="L220" s="104"/>
      <c r="M220" s="81"/>
      <c r="N220" s="104"/>
      <c r="O220" s="104"/>
      <c r="P220" s="81"/>
      <c r="Q220" s="81"/>
      <c r="R220" s="81"/>
      <c r="S220" s="104"/>
      <c r="T220" s="104"/>
      <c r="U220" s="82"/>
      <c r="V220" s="82"/>
      <c r="W220" s="10"/>
    </row>
    <row r="221" spans="1:23" ht="27">
      <c r="A221" s="18"/>
      <c r="B221" s="73"/>
      <c r="C221" s="73"/>
      <c r="D221" s="74"/>
      <c r="E221" s="75"/>
      <c r="F221" s="73"/>
      <c r="G221" s="73"/>
      <c r="H221" s="71"/>
      <c r="I221" s="98"/>
      <c r="J221" s="76"/>
      <c r="K221" s="104"/>
      <c r="L221" s="104"/>
      <c r="M221" s="81"/>
      <c r="N221" s="104"/>
      <c r="O221" s="104"/>
      <c r="P221" s="81"/>
      <c r="Q221" s="81"/>
      <c r="R221" s="81"/>
      <c r="S221" s="104"/>
      <c r="T221" s="104"/>
      <c r="U221" s="82"/>
      <c r="V221" s="82"/>
      <c r="W221" s="10"/>
    </row>
    <row r="222" spans="1:23" ht="27">
      <c r="A222" s="18"/>
      <c r="B222" s="73"/>
      <c r="C222" s="73"/>
      <c r="D222" s="74"/>
      <c r="E222" s="75"/>
      <c r="F222" s="73"/>
      <c r="G222" s="73"/>
      <c r="H222" s="71"/>
      <c r="I222" s="98"/>
      <c r="J222" s="76"/>
      <c r="K222" s="104"/>
      <c r="L222" s="104"/>
      <c r="M222" s="81"/>
      <c r="N222" s="104"/>
      <c r="O222" s="104"/>
      <c r="P222" s="81"/>
      <c r="Q222" s="81"/>
      <c r="R222" s="81"/>
      <c r="S222" s="104"/>
      <c r="T222" s="104"/>
      <c r="U222" s="82"/>
      <c r="V222" s="82"/>
      <c r="W222" s="10"/>
    </row>
    <row r="223" spans="1:23" ht="27">
      <c r="A223" s="18"/>
      <c r="B223" s="73"/>
      <c r="C223" s="73"/>
      <c r="D223" s="74"/>
      <c r="E223" s="75"/>
      <c r="F223" s="73"/>
      <c r="G223" s="73"/>
      <c r="H223" s="71"/>
      <c r="I223" s="98"/>
      <c r="J223" s="76"/>
      <c r="K223" s="104"/>
      <c r="L223" s="104"/>
      <c r="M223" s="81"/>
      <c r="N223" s="104"/>
      <c r="O223" s="104"/>
      <c r="P223" s="81"/>
      <c r="Q223" s="81"/>
      <c r="R223" s="81"/>
      <c r="S223" s="104"/>
      <c r="T223" s="104"/>
      <c r="U223" s="82"/>
      <c r="V223" s="82"/>
      <c r="W223" s="10"/>
    </row>
    <row r="224" spans="1:23" ht="27">
      <c r="A224" s="18"/>
      <c r="B224" s="73"/>
      <c r="C224" s="73"/>
      <c r="D224" s="74"/>
      <c r="E224" s="75"/>
      <c r="F224" s="73"/>
      <c r="G224" s="73"/>
      <c r="H224" s="71"/>
      <c r="I224" s="98"/>
      <c r="J224" s="76"/>
      <c r="K224" s="104"/>
      <c r="L224" s="104"/>
      <c r="M224" s="81"/>
      <c r="N224" s="104"/>
      <c r="O224" s="104"/>
      <c r="P224" s="81"/>
      <c r="Q224" s="81"/>
      <c r="R224" s="81"/>
      <c r="S224" s="104"/>
      <c r="T224" s="104"/>
      <c r="U224" s="82"/>
      <c r="V224" s="82"/>
      <c r="W224" s="10"/>
    </row>
    <row r="225" spans="1:23" ht="27">
      <c r="A225" s="18"/>
      <c r="B225" s="73"/>
      <c r="C225" s="73"/>
      <c r="D225" s="74"/>
      <c r="E225" s="75"/>
      <c r="F225" s="73"/>
      <c r="G225" s="73"/>
      <c r="H225" s="71"/>
      <c r="I225" s="98"/>
      <c r="J225" s="76"/>
      <c r="K225" s="104"/>
      <c r="L225" s="104"/>
      <c r="M225" s="81"/>
      <c r="N225" s="104"/>
      <c r="O225" s="104"/>
      <c r="P225" s="81"/>
      <c r="Q225" s="81"/>
      <c r="R225" s="81"/>
      <c r="S225" s="104"/>
      <c r="T225" s="104"/>
      <c r="U225" s="82"/>
      <c r="V225" s="82"/>
      <c r="W225" s="10"/>
    </row>
    <row r="226" spans="1:23" ht="27">
      <c r="A226" s="18"/>
      <c r="B226" s="73"/>
      <c r="C226" s="73"/>
      <c r="D226" s="74"/>
      <c r="E226" s="75"/>
      <c r="F226" s="73"/>
      <c r="G226" s="73"/>
      <c r="H226" s="71"/>
      <c r="I226" s="98"/>
      <c r="J226" s="76"/>
      <c r="K226" s="104"/>
      <c r="L226" s="104"/>
      <c r="M226" s="81"/>
      <c r="N226" s="104"/>
      <c r="O226" s="104"/>
      <c r="P226" s="81"/>
      <c r="Q226" s="81"/>
      <c r="R226" s="81"/>
      <c r="S226" s="104"/>
      <c r="T226" s="104"/>
      <c r="U226" s="82"/>
      <c r="V226" s="82"/>
      <c r="W226" s="10"/>
    </row>
    <row r="227" spans="1:23" ht="27">
      <c r="A227" s="18"/>
      <c r="B227" s="77"/>
      <c r="C227" s="77"/>
      <c r="D227" s="77"/>
      <c r="E227" s="77"/>
      <c r="F227" s="77"/>
      <c r="G227" s="78"/>
      <c r="H227" s="79"/>
      <c r="I227" s="100"/>
      <c r="J227" s="80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4"/>
      <c r="V227" s="84"/>
      <c r="W227" s="18"/>
    </row>
    <row r="228" spans="1:23" ht="27">
      <c r="A228" s="63"/>
      <c r="B228" s="106" t="s">
        <v>64</v>
      </c>
      <c r="C228" s="18"/>
      <c r="D228" s="18"/>
      <c r="E228" s="18"/>
      <c r="F228" s="18"/>
      <c r="G228" s="18"/>
      <c r="H228" s="18"/>
      <c r="I228" s="101"/>
      <c r="J228" s="18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18"/>
      <c r="V228" s="18"/>
      <c r="W228" s="18" t="s">
        <v>19</v>
      </c>
    </row>
    <row r="229" spans="1:23" ht="27">
      <c r="A229" s="63"/>
      <c r="B229" s="107" t="s">
        <v>65</v>
      </c>
      <c r="C229" s="63"/>
      <c r="D229" s="63"/>
      <c r="E229" s="63"/>
      <c r="F229" s="63"/>
      <c r="G229" s="63"/>
      <c r="H229" s="63"/>
      <c r="I229" s="63"/>
      <c r="J229" s="63"/>
      <c r="K229" s="87"/>
      <c r="L229" s="87"/>
      <c r="M229" s="87"/>
      <c r="N229" s="87"/>
      <c r="O229" s="87"/>
      <c r="P229" s="87"/>
      <c r="Q229" s="87"/>
      <c r="R229" s="87"/>
      <c r="S229" s="88"/>
      <c r="T229" s="88"/>
      <c r="U229" s="64"/>
      <c r="V229" s="64"/>
      <c r="W229" s="63"/>
    </row>
    <row r="230" spans="1:23" ht="23.25">
      <c r="A230" s="63"/>
      <c r="B230" s="65"/>
      <c r="C230" s="65"/>
      <c r="D230" s="65"/>
      <c r="E230" s="65"/>
      <c r="F230" s="65"/>
      <c r="G230" s="63"/>
      <c r="H230" s="63"/>
      <c r="I230" s="63"/>
      <c r="J230" s="63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65"/>
      <c r="V230" s="65"/>
      <c r="W230" s="63"/>
    </row>
    <row r="231" spans="1:23" ht="23.25">
      <c r="A231" s="63"/>
      <c r="B231" s="65"/>
      <c r="C231" s="65"/>
      <c r="D231" s="65"/>
      <c r="E231" s="65"/>
      <c r="F231" s="65"/>
      <c r="G231" s="63"/>
      <c r="H231" s="63"/>
      <c r="I231" s="95"/>
      <c r="J231" s="63"/>
      <c r="K231" s="90"/>
      <c r="L231" s="90"/>
      <c r="M231" s="90"/>
      <c r="N231" s="90"/>
      <c r="O231" s="90"/>
      <c r="P231" s="91"/>
      <c r="Q231" s="91"/>
      <c r="R231" s="91"/>
      <c r="S231" s="90"/>
      <c r="T231" s="92"/>
      <c r="U231" s="13"/>
      <c r="V231" s="13"/>
      <c r="W231" s="63"/>
    </row>
    <row r="232" spans="1:23" ht="23.25">
      <c r="A232" s="63"/>
      <c r="B232" s="66"/>
      <c r="C232" s="66"/>
      <c r="D232" s="66"/>
      <c r="E232" s="66"/>
      <c r="F232" s="66"/>
      <c r="G232" s="66"/>
      <c r="H232" s="63"/>
      <c r="I232" s="66"/>
      <c r="J232" s="63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12"/>
      <c r="V232" s="12"/>
      <c r="W232" s="63"/>
    </row>
    <row r="233" spans="1:23" ht="23.25">
      <c r="A233" s="63"/>
      <c r="B233" s="66"/>
      <c r="C233" s="66"/>
      <c r="D233" s="66"/>
      <c r="E233" s="66"/>
      <c r="F233" s="66"/>
      <c r="G233" s="66"/>
      <c r="H233" s="63"/>
      <c r="I233" s="66"/>
      <c r="J233" s="63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12"/>
      <c r="V233" s="12"/>
      <c r="W233" s="63"/>
    </row>
    <row r="234" spans="1:23" ht="23.25">
      <c r="A234" s="63"/>
      <c r="B234" s="67"/>
      <c r="C234" s="67"/>
      <c r="D234" s="67"/>
      <c r="E234" s="67"/>
      <c r="F234" s="67"/>
      <c r="G234" s="67"/>
      <c r="H234" s="14"/>
      <c r="I234" s="14"/>
      <c r="J234" s="14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11"/>
      <c r="V234" s="11"/>
      <c r="W234" s="63"/>
    </row>
    <row r="235" spans="1:23" ht="23.25">
      <c r="A235" s="63"/>
      <c r="B235" s="67"/>
      <c r="C235" s="67"/>
      <c r="D235" s="67"/>
      <c r="E235" s="67"/>
      <c r="F235" s="67"/>
      <c r="G235" s="67"/>
      <c r="H235" s="14"/>
      <c r="I235" s="14"/>
      <c r="J235" s="14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11"/>
      <c r="V235" s="11"/>
      <c r="W235" s="63"/>
    </row>
    <row r="236" spans="1:23" ht="23.25">
      <c r="A236" s="63"/>
      <c r="B236" s="67"/>
      <c r="C236" s="67"/>
      <c r="D236" s="67"/>
      <c r="E236" s="67"/>
      <c r="F236" s="67"/>
      <c r="G236" s="67"/>
      <c r="H236" s="14"/>
      <c r="I236" s="15"/>
      <c r="J236" s="15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11"/>
      <c r="V236" s="11"/>
      <c r="W236" s="63"/>
    </row>
    <row r="237" spans="1:23" ht="23.25">
      <c r="A237" s="63"/>
      <c r="B237" s="67"/>
      <c r="C237" s="67"/>
      <c r="D237" s="67"/>
      <c r="E237" s="67"/>
      <c r="F237" s="67"/>
      <c r="G237" s="67"/>
      <c r="H237" s="14"/>
      <c r="I237" s="15"/>
      <c r="J237" s="15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11"/>
      <c r="V237" s="11"/>
      <c r="W237" s="63"/>
    </row>
    <row r="238" spans="1:23" ht="23.25">
      <c r="A238" s="63"/>
      <c r="B238" s="67"/>
      <c r="C238" s="67"/>
      <c r="D238" s="67"/>
      <c r="E238" s="67"/>
      <c r="F238" s="67"/>
      <c r="G238" s="67"/>
      <c r="H238" s="14"/>
      <c r="I238" s="14"/>
      <c r="J238" s="14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11"/>
      <c r="V238" s="11"/>
      <c r="W238" s="63"/>
    </row>
    <row r="239" spans="1:23" ht="23.25">
      <c r="A239" s="63"/>
      <c r="B239" s="67"/>
      <c r="C239" s="67"/>
      <c r="D239" s="67"/>
      <c r="E239" s="67"/>
      <c r="F239" s="67"/>
      <c r="G239" s="67"/>
      <c r="H239" s="14"/>
      <c r="I239" s="14"/>
      <c r="J239" s="14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11"/>
      <c r="V239" s="11"/>
      <c r="W239" s="63"/>
    </row>
    <row r="240" spans="1:23" ht="23.25">
      <c r="A240" s="63"/>
      <c r="B240" s="67"/>
      <c r="C240" s="67"/>
      <c r="D240" s="67"/>
      <c r="E240" s="67"/>
      <c r="F240" s="67"/>
      <c r="G240" s="67"/>
      <c r="H240" s="14"/>
      <c r="I240" s="14"/>
      <c r="J240" s="14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11"/>
      <c r="V240" s="11"/>
      <c r="W240" s="63"/>
    </row>
    <row r="241" spans="1:23" ht="23.25">
      <c r="A241" s="63"/>
      <c r="B241" s="67"/>
      <c r="C241" s="67"/>
      <c r="D241" s="67"/>
      <c r="E241" s="67"/>
      <c r="F241" s="67"/>
      <c r="G241" s="67"/>
      <c r="H241" s="14"/>
      <c r="I241" s="14"/>
      <c r="J241" s="14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11"/>
      <c r="V241" s="11"/>
      <c r="W241" s="63"/>
    </row>
    <row r="242" spans="1:23" ht="23.25">
      <c r="A242" s="63"/>
      <c r="B242" s="67"/>
      <c r="C242" s="67"/>
      <c r="D242" s="67"/>
      <c r="E242" s="67"/>
      <c r="F242" s="67"/>
      <c r="G242" s="67"/>
      <c r="H242" s="14"/>
      <c r="I242" s="14"/>
      <c r="J242" s="14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11"/>
      <c r="V242" s="11"/>
      <c r="W242" s="63"/>
    </row>
    <row r="243" spans="1:23" ht="23.25">
      <c r="A243" s="63"/>
      <c r="B243" s="67"/>
      <c r="C243" s="67"/>
      <c r="D243" s="67"/>
      <c r="E243" s="67"/>
      <c r="F243" s="67"/>
      <c r="G243" s="67"/>
      <c r="H243" s="14"/>
      <c r="I243" s="14"/>
      <c r="J243" s="14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11"/>
      <c r="V243" s="11"/>
      <c r="W243" s="63"/>
    </row>
    <row r="244" spans="1:23" ht="23.25">
      <c r="A244" s="63"/>
      <c r="B244" s="67"/>
      <c r="C244" s="67"/>
      <c r="D244" s="67"/>
      <c r="E244" s="67"/>
      <c r="F244" s="67"/>
      <c r="G244" s="67"/>
      <c r="H244" s="14"/>
      <c r="I244" s="14"/>
      <c r="J244" s="14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11"/>
      <c r="V244" s="11"/>
      <c r="W244" s="63"/>
    </row>
    <row r="245" spans="1:23" ht="23.25">
      <c r="A245" s="63"/>
      <c r="B245" s="67"/>
      <c r="C245" s="67"/>
      <c r="D245" s="67"/>
      <c r="E245" s="67"/>
      <c r="F245" s="67"/>
      <c r="G245" s="67"/>
      <c r="H245" s="14"/>
      <c r="I245" s="14"/>
      <c r="J245" s="14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11"/>
      <c r="V245" s="11"/>
      <c r="W245" s="63"/>
    </row>
    <row r="246" spans="1:23" ht="23.25">
      <c r="A246" s="63"/>
      <c r="B246" s="67"/>
      <c r="C246" s="67"/>
      <c r="D246" s="67"/>
      <c r="E246" s="67"/>
      <c r="F246" s="67"/>
      <c r="G246" s="67"/>
      <c r="H246" s="14"/>
      <c r="I246" s="14"/>
      <c r="J246" s="14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11"/>
      <c r="V246" s="11"/>
      <c r="W246" s="63"/>
    </row>
    <row r="247" spans="1:23" ht="23.25">
      <c r="A247" s="63"/>
      <c r="B247" s="67"/>
      <c r="C247" s="67"/>
      <c r="D247" s="67"/>
      <c r="E247" s="67"/>
      <c r="F247" s="67"/>
      <c r="G247" s="67"/>
      <c r="H247" s="14"/>
      <c r="I247" s="14"/>
      <c r="J247" s="14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11"/>
      <c r="V247" s="11"/>
      <c r="W247" s="63"/>
    </row>
    <row r="248" spans="1:23" ht="23.25">
      <c r="A248" s="63"/>
      <c r="B248" s="67"/>
      <c r="C248" s="67"/>
      <c r="D248" s="67"/>
      <c r="E248" s="67"/>
      <c r="F248" s="67"/>
      <c r="G248" s="67"/>
      <c r="H248" s="14"/>
      <c r="I248" s="14"/>
      <c r="J248" s="14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11"/>
      <c r="V248" s="11"/>
      <c r="W248" s="63"/>
    </row>
    <row r="249" spans="1:23" ht="23.25">
      <c r="A249" s="63"/>
      <c r="B249" s="67"/>
      <c r="C249" s="67"/>
      <c r="D249" s="67"/>
      <c r="E249" s="67"/>
      <c r="F249" s="67"/>
      <c r="G249" s="67"/>
      <c r="H249" s="14"/>
      <c r="I249" s="14"/>
      <c r="J249" s="14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11"/>
      <c r="V249" s="11"/>
      <c r="W249" s="63"/>
    </row>
    <row r="250" spans="1:23" ht="23.25">
      <c r="A250" s="63"/>
      <c r="B250" s="67"/>
      <c r="C250" s="67"/>
      <c r="D250" s="67"/>
      <c r="E250" s="67"/>
      <c r="F250" s="67"/>
      <c r="G250" s="67"/>
      <c r="H250" s="14"/>
      <c r="I250" s="14"/>
      <c r="J250" s="14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63"/>
      <c r="V250" s="63"/>
      <c r="W250" s="63"/>
    </row>
    <row r="251" spans="1:23" ht="23.25">
      <c r="A251" s="63"/>
      <c r="B251" s="67"/>
      <c r="C251" s="67"/>
      <c r="D251" s="67"/>
      <c r="E251" s="67"/>
      <c r="F251" s="67"/>
      <c r="G251" s="67"/>
      <c r="H251" s="14"/>
      <c r="I251" s="14"/>
      <c r="J251" s="14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11"/>
      <c r="V251" s="11"/>
      <c r="W251" s="63"/>
    </row>
    <row r="252" spans="1:23" ht="23.25">
      <c r="A252" s="63"/>
      <c r="B252" s="67"/>
      <c r="C252" s="67"/>
      <c r="D252" s="67"/>
      <c r="E252" s="67"/>
      <c r="F252" s="67"/>
      <c r="G252" s="67"/>
      <c r="H252" s="14"/>
      <c r="I252" s="14"/>
      <c r="J252" s="14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11"/>
      <c r="V252" s="11"/>
      <c r="W252" s="63"/>
    </row>
    <row r="253" spans="1:23" ht="23.25">
      <c r="A253" s="63"/>
      <c r="B253" s="67"/>
      <c r="C253" s="67"/>
      <c r="D253" s="67"/>
      <c r="E253" s="67"/>
      <c r="F253" s="67"/>
      <c r="G253" s="67"/>
      <c r="H253" s="14"/>
      <c r="I253" s="14"/>
      <c r="J253" s="14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11"/>
      <c r="V253" s="11"/>
      <c r="W253" s="63"/>
    </row>
    <row r="254" spans="1:23" ht="23.25">
      <c r="A254" s="63"/>
      <c r="B254" s="67"/>
      <c r="C254" s="67"/>
      <c r="D254" s="67"/>
      <c r="E254" s="67"/>
      <c r="F254" s="67"/>
      <c r="G254" s="67"/>
      <c r="H254" s="14"/>
      <c r="I254" s="14"/>
      <c r="J254" s="14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11"/>
      <c r="V254" s="11"/>
      <c r="W254" s="63"/>
    </row>
    <row r="255" spans="1:23" ht="23.25">
      <c r="A255" s="63"/>
      <c r="B255" s="67"/>
      <c r="C255" s="67"/>
      <c r="D255" s="67"/>
      <c r="E255" s="67"/>
      <c r="F255" s="67"/>
      <c r="G255" s="67"/>
      <c r="H255" s="14"/>
      <c r="I255" s="14"/>
      <c r="J255" s="14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11"/>
      <c r="V255" s="11"/>
      <c r="W255" s="63"/>
    </row>
    <row r="256" spans="1:23" ht="23.25">
      <c r="A256" s="63"/>
      <c r="B256" s="67"/>
      <c r="C256" s="67"/>
      <c r="D256" s="67"/>
      <c r="E256" s="67"/>
      <c r="F256" s="67"/>
      <c r="G256" s="67"/>
      <c r="H256" s="14"/>
      <c r="I256" s="14"/>
      <c r="J256" s="14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11"/>
      <c r="V256" s="11"/>
      <c r="W256" s="63"/>
    </row>
    <row r="257" spans="1:23" ht="23.25">
      <c r="A257" s="63"/>
      <c r="B257" s="67"/>
      <c r="C257" s="67"/>
      <c r="D257" s="67"/>
      <c r="E257" s="67"/>
      <c r="F257" s="67"/>
      <c r="G257" s="67"/>
      <c r="H257" s="14"/>
      <c r="I257" s="14"/>
      <c r="J257" s="14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11"/>
      <c r="V257" s="11"/>
      <c r="W257" s="63"/>
    </row>
    <row r="258" spans="1:23" ht="23.25">
      <c r="A258" s="63"/>
      <c r="B258" s="67"/>
      <c r="C258" s="67"/>
      <c r="D258" s="67"/>
      <c r="E258" s="67"/>
      <c r="F258" s="67"/>
      <c r="G258" s="67"/>
      <c r="H258" s="14"/>
      <c r="I258" s="14"/>
      <c r="J258" s="14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11"/>
      <c r="V258" s="11"/>
      <c r="W258" s="63"/>
    </row>
    <row r="259" spans="1:23" ht="23.25">
      <c r="A259" s="63"/>
      <c r="B259" s="67"/>
      <c r="C259" s="67"/>
      <c r="D259" s="67"/>
      <c r="E259" s="67"/>
      <c r="F259" s="67"/>
      <c r="G259" s="67"/>
      <c r="H259" s="14"/>
      <c r="I259" s="14"/>
      <c r="J259" s="14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63"/>
      <c r="V259" s="63"/>
      <c r="W259" s="63"/>
    </row>
    <row r="260" spans="1:23" ht="23.25">
      <c r="A260" s="63"/>
      <c r="B260" s="67"/>
      <c r="C260" s="67"/>
      <c r="D260" s="67"/>
      <c r="E260" s="67"/>
      <c r="F260" s="67"/>
      <c r="G260" s="67"/>
      <c r="H260" s="14"/>
      <c r="I260" s="14"/>
      <c r="J260" s="14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11"/>
      <c r="V260" s="11"/>
      <c r="W260" s="63"/>
    </row>
    <row r="261" spans="1:23" ht="23.25">
      <c r="A261" s="63"/>
      <c r="B261" s="67"/>
      <c r="C261" s="67"/>
      <c r="D261" s="67"/>
      <c r="E261" s="67"/>
      <c r="F261" s="67"/>
      <c r="G261" s="67"/>
      <c r="H261" s="14"/>
      <c r="I261" s="14"/>
      <c r="J261" s="14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11"/>
      <c r="V261" s="11"/>
      <c r="W261" s="63"/>
    </row>
    <row r="262" spans="1:23" ht="23.25">
      <c r="A262" s="63"/>
      <c r="B262" s="67"/>
      <c r="C262" s="67"/>
      <c r="D262" s="67"/>
      <c r="E262" s="67"/>
      <c r="F262" s="67"/>
      <c r="G262" s="67"/>
      <c r="H262" s="14"/>
      <c r="I262" s="14"/>
      <c r="J262" s="14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11"/>
      <c r="V262" s="11"/>
      <c r="W262" s="63"/>
    </row>
    <row r="263" spans="1:23" ht="23.25">
      <c r="A263" s="63"/>
      <c r="B263" s="67"/>
      <c r="C263" s="67"/>
      <c r="D263" s="67"/>
      <c r="E263" s="67"/>
      <c r="F263" s="67"/>
      <c r="G263" s="67"/>
      <c r="H263" s="14"/>
      <c r="I263" s="14"/>
      <c r="J263" s="14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11"/>
      <c r="V263" s="11"/>
      <c r="W263" s="63"/>
    </row>
    <row r="264" spans="1:23" ht="23.25">
      <c r="A264" s="63"/>
      <c r="B264" s="67"/>
      <c r="C264" s="67"/>
      <c r="D264" s="67"/>
      <c r="E264" s="67"/>
      <c r="F264" s="67"/>
      <c r="G264" s="67"/>
      <c r="H264" s="14"/>
      <c r="I264" s="14"/>
      <c r="J264" s="14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11"/>
      <c r="V264" s="11"/>
      <c r="W264" s="63"/>
    </row>
    <row r="265" spans="1:23" ht="23.25">
      <c r="A265" s="63"/>
      <c r="B265" s="67"/>
      <c r="C265" s="67"/>
      <c r="D265" s="67"/>
      <c r="E265" s="67"/>
      <c r="F265" s="67"/>
      <c r="G265" s="67"/>
      <c r="H265" s="14"/>
      <c r="I265" s="14"/>
      <c r="J265" s="14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63"/>
      <c r="V265" s="63"/>
      <c r="W265" s="63"/>
    </row>
    <row r="266" spans="1:23" ht="23.25">
      <c r="A266" s="63"/>
      <c r="B266" s="67"/>
      <c r="C266" s="67"/>
      <c r="D266" s="67"/>
      <c r="E266" s="67"/>
      <c r="F266" s="67"/>
      <c r="G266" s="67"/>
      <c r="H266" s="14"/>
      <c r="I266" s="14"/>
      <c r="J266" s="14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11"/>
      <c r="V266" s="11"/>
      <c r="W266" s="63"/>
    </row>
    <row r="267" spans="1:23" ht="23.25">
      <c r="A267" s="63"/>
      <c r="B267" s="67"/>
      <c r="C267" s="67"/>
      <c r="D267" s="67"/>
      <c r="E267" s="67"/>
      <c r="F267" s="67"/>
      <c r="G267" s="67"/>
      <c r="H267" s="14"/>
      <c r="I267" s="14"/>
      <c r="J267" s="14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11"/>
      <c r="V267" s="11"/>
      <c r="W267" s="63"/>
    </row>
    <row r="268" spans="1:23" ht="23.25">
      <c r="A268" s="63"/>
      <c r="B268" s="67"/>
      <c r="C268" s="67"/>
      <c r="D268" s="67"/>
      <c r="E268" s="67"/>
      <c r="F268" s="67"/>
      <c r="G268" s="67"/>
      <c r="H268" s="14"/>
      <c r="I268" s="14"/>
      <c r="J268" s="14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11"/>
      <c r="V268" s="11"/>
      <c r="W268" s="63"/>
    </row>
    <row r="269" spans="1:23" ht="23.25">
      <c r="A269" s="63"/>
      <c r="B269" s="67"/>
      <c r="C269" s="67"/>
      <c r="D269" s="67"/>
      <c r="E269" s="67"/>
      <c r="F269" s="67"/>
      <c r="G269" s="67"/>
      <c r="H269" s="14"/>
      <c r="I269" s="14"/>
      <c r="J269" s="14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11"/>
      <c r="V269" s="11"/>
      <c r="W269" s="63"/>
    </row>
    <row r="270" spans="1:23" ht="23.25">
      <c r="A270" s="63"/>
      <c r="B270" s="67"/>
      <c r="C270" s="67"/>
      <c r="D270" s="67"/>
      <c r="E270" s="67"/>
      <c r="F270" s="67"/>
      <c r="G270" s="67"/>
      <c r="H270" s="14"/>
      <c r="I270" s="14"/>
      <c r="J270" s="14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11"/>
      <c r="V270" s="11"/>
      <c r="W270" s="63"/>
    </row>
    <row r="271" spans="1:23" ht="23.25">
      <c r="A271" s="63"/>
      <c r="B271" s="67"/>
      <c r="C271" s="67"/>
      <c r="D271" s="67"/>
      <c r="E271" s="67"/>
      <c r="F271" s="67"/>
      <c r="G271" s="67"/>
      <c r="H271" s="14"/>
      <c r="I271" s="14"/>
      <c r="J271" s="14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11"/>
      <c r="V271" s="11"/>
      <c r="W271" s="63"/>
    </row>
    <row r="272" spans="1:23" ht="23.25">
      <c r="A272" s="63"/>
      <c r="B272" s="67"/>
      <c r="C272" s="67"/>
      <c r="D272" s="67"/>
      <c r="E272" s="67"/>
      <c r="F272" s="67"/>
      <c r="G272" s="67"/>
      <c r="H272" s="14"/>
      <c r="I272" s="14"/>
      <c r="J272" s="14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11"/>
      <c r="V272" s="11"/>
      <c r="W272" s="63"/>
    </row>
    <row r="273" spans="2:23" ht="23.25">
      <c r="B273" s="63"/>
      <c r="C273" s="63"/>
      <c r="D273" s="63"/>
      <c r="E273" s="63"/>
      <c r="F273" s="63"/>
      <c r="G273" s="66"/>
      <c r="H273" s="63"/>
      <c r="I273" s="63"/>
      <c r="J273" s="63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11"/>
      <c r="V273" s="11"/>
      <c r="W273" s="6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Funcional Programática</dc:title>
  <dc:subject/>
  <dc:creator>susana_escartin</dc:creator>
  <cp:keywords/>
  <dc:description/>
  <cp:lastModifiedBy>Carlos Lopez Zavala</cp:lastModifiedBy>
  <cp:lastPrinted>2014-04-09T02:13:50Z</cp:lastPrinted>
  <dcterms:created xsi:type="dcterms:W3CDTF">2014-02-18T18:42:36Z</dcterms:created>
  <dcterms:modified xsi:type="dcterms:W3CDTF">2014-04-09T02:14:00Z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