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20730" windowHeight="1176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PP'!$A$1:$U$110</definedName>
    <definedName name="DIFERENCIAS">#N/A</definedName>
    <definedName name="FORM" localSheetId="0">'MASCRILLA PP'!$A$109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<sst xmlns="http://schemas.openxmlformats.org/spreadsheetml/2006/main" count="159" uniqueCount="53">
  <si>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</si>
  <si>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</si>
  <si>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</si>
  <si>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</si>
  <si>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</si>
  <si>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</si>
  <si>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</si>
  <si>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</si>
  <si>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</si>
  <si>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</si>
  <si>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</si>
  <si>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</si>
  <si>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</si>
  <si>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</si>
  <si>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</si>
  <si>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</si>
  <si>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</si>
  <si>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</si>
  <si>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</si>
  <si>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</si>
  <si>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</si>
  <si>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</si>
  <si>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</si>
  <si>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</si>
  <si>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</si>
  <si>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NACIONAL FINANCIERA, S.N.C.</t>
  </si>
  <si>
    <t>TOTAL APROBADO</t>
  </si>
  <si>
    <t>TOTAL MODIFICADO</t>
  </si>
  <si>
    <t>TOTAL DEVENGADO</t>
  </si>
  <si>
    <t>TOTAL PAGADO</t>
  </si>
  <si>
    <t>Porcentaje Pag/Aprob</t>
  </si>
  <si>
    <t>Aprobado</t>
  </si>
  <si>
    <t>Porcentaje Pag/Modif</t>
  </si>
  <si>
    <t>PROGRAMAS FEDERALES</t>
  </si>
  <si>
    <t>Desempeño de las Funciones</t>
  </si>
  <si>
    <t>Modificado</t>
  </si>
  <si>
    <t>Devengado</t>
  </si>
  <si>
    <t>Pagado</t>
  </si>
  <si>
    <t>F</t>
  </si>
  <si>
    <t>Promoción y fomento</t>
  </si>
  <si>
    <t>Captación y canalización de recursos financieros</t>
  </si>
  <si>
    <t>Otorgamiento de crédito y garantías, capacitación, asistencia técnica e información a las MIPYMES</t>
  </si>
  <si>
    <t>Operación como agente financiero del Gobierno Federal</t>
  </si>
  <si>
    <t>Operación de Servicios Fiduciarios</t>
  </si>
  <si>
    <t>M</t>
  </si>
  <si>
    <t>Administrativos y de apoyo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</si>
  <si>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</si>
  <si>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</si>
  <si>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</si>
  <si>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</si>
  <si>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</si>
  <si>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 xml:space="preserve">NOTA: Las sumas parciales y total pueden no coincidir debido al redondeo. </t>
  </si>
  <si>
    <t>Fuente: Presupuesto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</si>
</sst>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u val="single"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8"/>
      <color indexed="12"/>
      <name val="Arial"/>
      <family val="0"/>
    </font>
    <font>
      <u val="single"/>
      <sz val="1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8"/>
      <color theme="10"/>
      <name val="Arial"/>
      <family val="0"/>
    </font>
    <font>
      <u val="single"/>
      <sz val="1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0"/>
      <color rgb="FF00000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 horizontal="left" vertical="center"/>
    </xf>
    <xf numFmtId="164" fontId="55" fillId="33" borderId="10" xfId="0" applyNumberFormat="1" applyFont="1" applyFill="1" applyBorder="1" applyAlignment="1">
      <alignment horizontal="left" vertical="center"/>
    </xf>
    <xf numFmtId="0" fontId="55" fillId="33" borderId="0" xfId="0" applyNumberFormat="1" applyFont="1" applyFill="1" applyBorder="1" applyAlignment="1">
      <alignment horizontal="left" vertical="top"/>
    </xf>
    <xf numFmtId="0" fontId="55" fillId="33" borderId="10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/>
    </xf>
    <xf numFmtId="0" fontId="55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horizontal="center" vertical="top"/>
    </xf>
    <xf numFmtId="167" fontId="13" fillId="0" borderId="16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vertical="top"/>
    </xf>
    <xf numFmtId="0" fontId="13" fillId="0" borderId="18" xfId="0" applyFont="1" applyBorder="1" applyAlignment="1">
      <alignment vertical="top"/>
    </xf>
    <xf numFmtId="177" fontId="12" fillId="0" borderId="19" xfId="0" applyNumberFormat="1" applyFont="1" applyFill="1" applyBorder="1" applyAlignment="1">
      <alignment horizontal="center" vertical="top"/>
    </xf>
    <xf numFmtId="177" fontId="12" fillId="0" borderId="19" xfId="0" applyNumberFormat="1" applyFont="1" applyBorder="1" applyAlignment="1">
      <alignment horizontal="center" vertical="top"/>
    </xf>
    <xf numFmtId="167" fontId="12" fillId="0" borderId="19" xfId="0" applyNumberFormat="1" applyFont="1" applyBorder="1" applyAlignment="1">
      <alignment horizontal="center" vertical="top"/>
    </xf>
    <xf numFmtId="178" fontId="13" fillId="0" borderId="0" xfId="0" applyNumberFormat="1" applyFont="1" applyAlignment="1">
      <alignment/>
    </xf>
    <xf numFmtId="167" fontId="12" fillId="0" borderId="19" xfId="0" applyNumberFormat="1" applyFont="1" applyFill="1" applyBorder="1" applyAlignment="1">
      <alignment horizontal="center" vertical="top"/>
    </xf>
    <xf numFmtId="177" fontId="12" fillId="0" borderId="19" xfId="0" applyNumberFormat="1" applyFont="1" applyBorder="1" applyAlignment="1">
      <alignment horizontal="center" vertical="top" wrapText="1"/>
    </xf>
    <xf numFmtId="167" fontId="12" fillId="0" borderId="19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vertical="top"/>
    </xf>
    <xf numFmtId="167" fontId="12" fillId="0" borderId="21" xfId="0" applyNumberFormat="1" applyFont="1" applyBorder="1" applyAlignment="1">
      <alignment horizontal="center" vertical="top" wrapText="1"/>
    </xf>
    <xf numFmtId="177" fontId="13" fillId="0" borderId="19" xfId="0" applyNumberFormat="1" applyFont="1" applyFill="1" applyBorder="1" applyAlignment="1">
      <alignment horizontal="center" vertical="top"/>
    </xf>
    <xf numFmtId="177" fontId="13" fillId="0" borderId="22" xfId="0" applyNumberFormat="1" applyFont="1" applyFill="1" applyBorder="1" applyAlignment="1">
      <alignment horizontal="center" vertical="top"/>
    </xf>
    <xf numFmtId="167" fontId="13" fillId="0" borderId="22" xfId="0" applyNumberFormat="1" applyFont="1" applyFill="1" applyBorder="1" applyAlignment="1" quotePrefix="1">
      <alignment horizontal="center" vertical="top"/>
    </xf>
    <xf numFmtId="49" fontId="13" fillId="0" borderId="23" xfId="0" applyNumberFormat="1" applyFont="1" applyFill="1" applyBorder="1" applyAlignment="1">
      <alignment horizontal="left" vertical="top"/>
    </xf>
    <xf numFmtId="49" fontId="14" fillId="0" borderId="23" xfId="0" applyNumberFormat="1" applyFont="1" applyFill="1" applyBorder="1" applyAlignment="1">
      <alignment vertical="top"/>
    </xf>
    <xf numFmtId="49" fontId="13" fillId="0" borderId="15" xfId="0" applyNumberFormat="1" applyFont="1" applyFill="1" applyBorder="1" applyAlignment="1">
      <alignment vertical="top"/>
    </xf>
    <xf numFmtId="179" fontId="11" fillId="0" borderId="22" xfId="0" applyNumberFormat="1" applyFont="1" applyFill="1" applyBorder="1" applyAlignment="1">
      <alignment vertical="top"/>
    </xf>
    <xf numFmtId="178" fontId="11" fillId="0" borderId="24" xfId="0" applyNumberFormat="1" applyFont="1" applyFill="1" applyBorder="1" applyAlignment="1">
      <alignment vertical="top"/>
    </xf>
    <xf numFmtId="178" fontId="11" fillId="0" borderId="22" xfId="0" applyNumberFormat="1" applyFont="1" applyFill="1" applyBorder="1" applyAlignment="1">
      <alignment horizontal="right" vertical="top"/>
    </xf>
    <xf numFmtId="174" fontId="11" fillId="0" borderId="25" xfId="0" applyNumberFormat="1" applyFont="1" applyFill="1" applyBorder="1" applyAlignment="1">
      <alignment vertical="top"/>
    </xf>
    <xf numFmtId="174" fontId="11" fillId="0" borderId="13" xfId="0" applyNumberFormat="1" applyFont="1" applyFill="1" applyBorder="1" applyAlignment="1">
      <alignment vertical="top"/>
    </xf>
    <xf numFmtId="164" fontId="11" fillId="0" borderId="25" xfId="0" applyNumberFormat="1" applyFont="1" applyFill="1" applyBorder="1" applyAlignment="1">
      <alignment vertical="top"/>
    </xf>
    <xf numFmtId="178" fontId="15" fillId="0" borderId="25" xfId="0" applyNumberFormat="1" applyFont="1" applyFill="1" applyBorder="1" applyAlignment="1">
      <alignment vertical="top"/>
    </xf>
    <xf numFmtId="178" fontId="11" fillId="0" borderId="19" xfId="0" applyNumberFormat="1" applyFont="1" applyFill="1" applyBorder="1" applyAlignment="1">
      <alignment vertical="top"/>
    </xf>
    <xf numFmtId="3" fontId="11" fillId="0" borderId="10" xfId="0" applyNumberFormat="1" applyFont="1" applyFill="1" applyBorder="1" applyAlignment="1">
      <alignment vertical="top"/>
    </xf>
    <xf numFmtId="3" fontId="11" fillId="0" borderId="19" xfId="0" applyNumberFormat="1" applyFont="1" applyFill="1" applyBorder="1" applyAlignment="1">
      <alignment vertical="top"/>
    </xf>
    <xf numFmtId="178" fontId="11" fillId="0" borderId="25" xfId="0" applyNumberFormat="1" applyFont="1" applyFill="1" applyBorder="1" applyAlignment="1">
      <alignment vertical="top"/>
    </xf>
    <xf numFmtId="179" fontId="11" fillId="0" borderId="19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horizontal="right" vertical="center"/>
    </xf>
    <xf numFmtId="20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horizontal="center" vertical="top" wrapText="1"/>
    </xf>
    <xf numFmtId="177" fontId="13" fillId="0" borderId="19" xfId="0" applyNumberFormat="1" applyFont="1" applyBorder="1" applyAlignment="1">
      <alignment horizontal="center" vertical="top"/>
    </xf>
    <xf numFmtId="177" fontId="13" fillId="0" borderId="19" xfId="0" applyNumberFormat="1" applyFont="1" applyFill="1" applyBorder="1" applyAlignment="1">
      <alignment horizontal="center" vertical="top" wrapText="1"/>
    </xf>
    <xf numFmtId="177" fontId="13" fillId="0" borderId="19" xfId="0" applyNumberFormat="1" applyFont="1" applyBorder="1" applyAlignment="1">
      <alignment horizontal="center" vertical="top" wrapText="1"/>
    </xf>
    <xf numFmtId="177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167" fontId="13" fillId="0" borderId="21" xfId="0" applyNumberFormat="1" applyFont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vertical="top" wrapText="1"/>
    </xf>
    <xf numFmtId="169" fontId="11" fillId="0" borderId="10" xfId="0" applyNumberFormat="1" applyFont="1" applyFill="1" applyBorder="1" applyAlignment="1">
      <alignment vertical="top"/>
    </xf>
    <xf numFmtId="169" fontId="11" fillId="0" borderId="19" xfId="0" applyNumberFormat="1" applyFont="1" applyFill="1" applyBorder="1" applyAlignment="1">
      <alignment vertical="top"/>
    </xf>
    <xf numFmtId="178" fontId="13" fillId="0" borderId="0" xfId="0" applyNumberFormat="1" applyFont="1" applyBorder="1" applyAlignment="1">
      <alignment/>
    </xf>
    <xf numFmtId="178" fontId="10" fillId="0" borderId="0" xfId="0" applyNumberFormat="1" applyFont="1" applyFill="1" applyBorder="1" applyAlignment="1">
      <alignment vertical="center"/>
    </xf>
    <xf numFmtId="178" fontId="0" fillId="0" borderId="0" xfId="0" applyNumberFormat="1" applyBorder="1" applyAlignment="1">
      <alignment/>
    </xf>
    <xf numFmtId="3" fontId="11" fillId="0" borderId="26" xfId="0" applyNumberFormat="1" applyFont="1" applyFill="1" applyBorder="1" applyAlignment="1">
      <alignment vertical="top"/>
    </xf>
    <xf numFmtId="0" fontId="13" fillId="0" borderId="0" xfId="0" applyFont="1" applyAlignment="1">
      <alignment/>
    </xf>
    <xf numFmtId="0" fontId="56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Continuous" vertical="center"/>
    </xf>
    <xf numFmtId="164" fontId="55" fillId="33" borderId="16" xfId="0" applyNumberFormat="1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wrapText="1"/>
    </xf>
    <xf numFmtId="0" fontId="55" fillId="33" borderId="22" xfId="0" applyFont="1" applyFill="1" applyBorder="1" applyAlignment="1">
      <alignment wrapText="1"/>
    </xf>
    <xf numFmtId="164" fontId="55" fillId="33" borderId="19" xfId="0" applyNumberFormat="1" applyFont="1" applyFill="1" applyBorder="1" applyAlignment="1">
      <alignment horizontal="center" vertical="center" wrapText="1"/>
    </xf>
    <xf numFmtId="164" fontId="55" fillId="33" borderId="17" xfId="0" applyNumberFormat="1" applyFont="1" applyFill="1" applyBorder="1" applyAlignment="1">
      <alignment horizontal="center" vertical="top" wrapText="1"/>
    </xf>
    <xf numFmtId="164" fontId="55" fillId="33" borderId="27" xfId="0" applyNumberFormat="1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55" fillId="33" borderId="27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wrapText="1"/>
    </xf>
    <xf numFmtId="0" fontId="55" fillId="33" borderId="15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164" fontId="55" fillId="33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5" fillId="33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164" fontId="55" fillId="33" borderId="31" xfId="0" applyNumberFormat="1" applyFont="1" applyFill="1" applyBorder="1" applyAlignment="1">
      <alignment horizontal="center" vertical="center" wrapText="1"/>
    </xf>
    <xf numFmtId="49" fontId="57" fillId="33" borderId="16" xfId="0" applyNumberFormat="1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32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9" xfId="0" applyNumberFormat="1" applyFont="1" applyFill="1" applyBorder="1" applyAlignment="1">
      <alignment horizontal="center" vertical="center" wrapText="1"/>
    </xf>
    <xf numFmtId="0" fontId="57" fillId="33" borderId="32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vertical="top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4"/>
  <sheetViews>
    <sheetView showGridLines="0" showZeros="0" tabSelected="1" showOutlineSymbols="0" zoomScale="35" zoomScaleNormal="35" zoomScaleSheetLayoutView="40" zoomScalePageLayoutView="0" workbookViewId="0" topLeftCell="A1">
      <pane ySplit="12" topLeftCell="A13" activePane="bottomLeft" state="frozen"/>
      <selection pane="topLeft" activeCell="A1" sqref="A1"/>
      <selection pane="bottomLeft" activeCell="L42" sqref="L42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1"/>
    </row>
    <row r="2" spans="1:21" ht="30.75" customHeight="1">
      <c r="A2" s="11"/>
      <c r="B2" s="99" t="s">
        <v>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101"/>
    </row>
    <row r="3" spans="1:21" ht="30.75" customHeight="1">
      <c r="A3" s="11"/>
      <c r="B3" s="102" t="s">
        <v>24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104"/>
    </row>
    <row r="4" spans="1:21" ht="30.75" customHeight="1">
      <c r="A4" s="11"/>
      <c r="B4" s="5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66"/>
    </row>
    <row r="5" spans="1:21" ht="30.75" customHeight="1">
      <c r="A5" s="11"/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28" t="s">
        <v>10</v>
      </c>
      <c r="U5" s="66"/>
    </row>
    <row r="6" spans="1:21" ht="23.25" customHeight="1">
      <c r="A6" s="1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63"/>
    </row>
    <row r="7" spans="1:21" ht="30.75">
      <c r="A7" s="14"/>
      <c r="B7" s="106" t="s">
        <v>13</v>
      </c>
      <c r="C7" s="107"/>
      <c r="D7" s="107"/>
      <c r="E7" s="107"/>
      <c r="F7" s="15"/>
      <c r="G7" s="110" t="s">
        <v>12</v>
      </c>
      <c r="H7" s="16"/>
      <c r="I7" s="106" t="s">
        <v>1</v>
      </c>
      <c r="J7" s="113"/>
      <c r="K7" s="113"/>
      <c r="L7" s="113"/>
      <c r="M7" s="114"/>
      <c r="N7" s="106" t="s">
        <v>2</v>
      </c>
      <c r="O7" s="113"/>
      <c r="P7" s="113"/>
      <c r="Q7" s="114"/>
      <c r="R7" s="118" t="s">
        <v>3</v>
      </c>
      <c r="S7" s="113"/>
      <c r="T7" s="114"/>
      <c r="U7" s="11"/>
    </row>
    <row r="8" spans="1:21" ht="30.75">
      <c r="A8" s="14"/>
      <c r="B8" s="108"/>
      <c r="C8" s="109"/>
      <c r="D8" s="109"/>
      <c r="E8" s="109"/>
      <c r="F8" s="17"/>
      <c r="G8" s="111"/>
      <c r="H8" s="18"/>
      <c r="I8" s="115"/>
      <c r="J8" s="116"/>
      <c r="K8" s="116"/>
      <c r="L8" s="116"/>
      <c r="M8" s="117"/>
      <c r="N8" s="115"/>
      <c r="O8" s="116"/>
      <c r="P8" s="116"/>
      <c r="Q8" s="117"/>
      <c r="R8" s="116"/>
      <c r="S8" s="116"/>
      <c r="T8" s="117"/>
      <c r="U8" s="11"/>
    </row>
    <row r="9" spans="1:21" ht="31.5" customHeight="1">
      <c r="A9" s="19"/>
      <c r="B9" s="119" t="s">
        <v>14</v>
      </c>
      <c r="C9" s="122" t="s">
        <v>15</v>
      </c>
      <c r="D9" s="122" t="s">
        <v>16</v>
      </c>
      <c r="E9" s="122" t="s">
        <v>17</v>
      </c>
      <c r="F9" s="20"/>
      <c r="G9" s="111"/>
      <c r="H9" s="21"/>
      <c r="I9" s="86" t="s">
        <v>9</v>
      </c>
      <c r="J9" s="86" t="s">
        <v>18</v>
      </c>
      <c r="K9" s="86" t="s">
        <v>11</v>
      </c>
      <c r="L9" s="86" t="s">
        <v>19</v>
      </c>
      <c r="M9" s="86" t="s">
        <v>4</v>
      </c>
      <c r="N9" s="86" t="s">
        <v>20</v>
      </c>
      <c r="O9" s="86" t="s">
        <v>11</v>
      </c>
      <c r="P9" s="96" t="s">
        <v>21</v>
      </c>
      <c r="Q9" s="86" t="s">
        <v>4</v>
      </c>
      <c r="R9" s="86" t="s">
        <v>6</v>
      </c>
      <c r="S9" s="90" t="s">
        <v>22</v>
      </c>
      <c r="T9" s="91"/>
      <c r="U9" s="11"/>
    </row>
    <row r="10" spans="1:21" ht="38.25" customHeight="1">
      <c r="A10" s="19"/>
      <c r="B10" s="120"/>
      <c r="C10" s="123"/>
      <c r="D10" s="123"/>
      <c r="E10" s="123"/>
      <c r="F10" s="20"/>
      <c r="G10" s="111"/>
      <c r="H10" s="21"/>
      <c r="I10" s="87"/>
      <c r="J10" s="87"/>
      <c r="K10" s="87"/>
      <c r="L10" s="87"/>
      <c r="M10" s="89"/>
      <c r="N10" s="87"/>
      <c r="O10" s="87"/>
      <c r="P10" s="97"/>
      <c r="Q10" s="89"/>
      <c r="R10" s="89"/>
      <c r="S10" s="92" t="s">
        <v>23</v>
      </c>
      <c r="T10" s="93"/>
      <c r="U10" s="11"/>
    </row>
    <row r="11" spans="1:21" ht="23.25" customHeight="1">
      <c r="A11" s="19"/>
      <c r="B11" s="120"/>
      <c r="C11" s="123"/>
      <c r="D11" s="123"/>
      <c r="E11" s="123"/>
      <c r="F11" s="22"/>
      <c r="G11" s="111"/>
      <c r="H11" s="23"/>
      <c r="I11" s="87"/>
      <c r="J11" s="87"/>
      <c r="K11" s="87"/>
      <c r="L11" s="87"/>
      <c r="M11" s="87"/>
      <c r="N11" s="87"/>
      <c r="O11" s="87"/>
      <c r="P11" s="97"/>
      <c r="Q11" s="87"/>
      <c r="R11" s="87"/>
      <c r="S11" s="94" t="s">
        <v>7</v>
      </c>
      <c r="T11" s="94" t="s">
        <v>5</v>
      </c>
      <c r="U11" s="11"/>
    </row>
    <row r="12" spans="1:21" ht="23.25" customHeight="1">
      <c r="A12" s="11"/>
      <c r="B12" s="121"/>
      <c r="C12" s="124"/>
      <c r="D12" s="124"/>
      <c r="E12" s="124"/>
      <c r="F12" s="24"/>
      <c r="G12" s="112"/>
      <c r="H12" s="25"/>
      <c r="I12" s="88"/>
      <c r="J12" s="88"/>
      <c r="K12" s="88"/>
      <c r="L12" s="88"/>
      <c r="M12" s="88"/>
      <c r="N12" s="88"/>
      <c r="O12" s="88"/>
      <c r="P12" s="98"/>
      <c r="Q12" s="88"/>
      <c r="R12" s="88"/>
      <c r="S12" s="95"/>
      <c r="T12" s="95"/>
      <c r="U12" s="11"/>
    </row>
    <row r="13" spans="1:21" ht="27.75" customHeight="1">
      <c r="A13" s="11"/>
      <c r="B13" s="32">
        <v>1</v>
      </c>
      <c r="C13" s="32"/>
      <c r="D13" s="32"/>
      <c r="E13" s="33"/>
      <c r="F13" s="34"/>
      <c r="G13" s="35" t="s">
        <v>33</v>
      </c>
      <c r="H13" s="125"/>
      <c r="I13" s="59"/>
      <c r="J13" s="59"/>
      <c r="K13" s="59"/>
      <c r="L13" s="59"/>
      <c r="M13" s="54"/>
      <c r="N13" s="55"/>
      <c r="O13" s="54"/>
      <c r="P13" s="54"/>
      <c r="Q13" s="55"/>
      <c r="R13" s="55"/>
      <c r="S13" s="56"/>
      <c r="T13" s="56"/>
      <c r="U13" s="11"/>
    </row>
    <row r="14" spans="1:21" s="26" customFormat="1" ht="27.75" customHeight="1">
      <c r="A14" s="11"/>
      <c r="B14" s="45">
        <v>1</v>
      </c>
      <c r="C14" s="70"/>
      <c r="D14" s="37"/>
      <c r="E14" s="38"/>
      <c r="F14" s="39"/>
      <c r="G14" s="67" t="s">
        <v>26</v>
      </c>
      <c r="H14" s="43"/>
      <c r="I14" s="59">
        <f>SUM(I22)</f>
        <v>854124258</v>
      </c>
      <c r="J14" s="59">
        <f>SUM(J22)</f>
        <v>514067254</v>
      </c>
      <c r="K14" s="59"/>
      <c r="L14" s="59">
        <f>SUM(L22)</f>
        <v>382971572</v>
      </c>
      <c r="M14" s="60">
        <f>SUM(I14:L14)</f>
        <v>1751163084</v>
      </c>
      <c r="N14" s="59">
        <f>SUM(N22)</f>
        <v>1352900</v>
      </c>
      <c r="O14" s="62"/>
      <c r="P14" s="62"/>
      <c r="Q14" s="60">
        <f>SUM(N14:P14)</f>
        <v>1352900</v>
      </c>
      <c r="R14" s="60">
        <f>M14+Q14</f>
        <v>1752515984</v>
      </c>
      <c r="S14" s="61">
        <f>M14/R14*100</f>
        <v>99.92280241593505</v>
      </c>
      <c r="T14" s="61">
        <f>Q14/R14*100</f>
        <v>0.07719758406494512</v>
      </c>
      <c r="U14" s="27"/>
    </row>
    <row r="15" spans="1:21" s="26" customFormat="1" ht="27.75" customHeight="1">
      <c r="A15" s="11"/>
      <c r="B15" s="45">
        <v>1</v>
      </c>
      <c r="C15" s="45"/>
      <c r="D15" s="36"/>
      <c r="E15" s="40"/>
      <c r="F15" s="39"/>
      <c r="G15" s="68" t="s">
        <v>27</v>
      </c>
      <c r="H15" s="43"/>
      <c r="I15" s="59">
        <f aca="true" t="shared" si="0" ref="I15:J17">SUM(I23)</f>
        <v>808296417</v>
      </c>
      <c r="J15" s="59">
        <f t="shared" si="0"/>
        <v>514067254</v>
      </c>
      <c r="K15" s="59"/>
      <c r="L15" s="59">
        <f>SUM(L23)</f>
        <v>1004937512</v>
      </c>
      <c r="M15" s="60">
        <f>SUM(I15:L15)</f>
        <v>2327301183</v>
      </c>
      <c r="N15" s="59">
        <f>SUM(N23)</f>
        <v>1352900</v>
      </c>
      <c r="O15" s="62"/>
      <c r="P15" s="62"/>
      <c r="Q15" s="60">
        <f>SUM(N15:P15)</f>
        <v>1352900</v>
      </c>
      <c r="R15" s="60">
        <f>M15+Q15</f>
        <v>2328654083</v>
      </c>
      <c r="S15" s="61">
        <f>M15/R15*100</f>
        <v>99.94190206223085</v>
      </c>
      <c r="T15" s="61">
        <f>Q15/R15*100</f>
        <v>0.05809793776914525</v>
      </c>
      <c r="U15" s="27"/>
    </row>
    <row r="16" spans="1:21" s="26" customFormat="1" ht="27.75" customHeight="1">
      <c r="A16" s="11"/>
      <c r="B16" s="45">
        <v>1</v>
      </c>
      <c r="C16" s="45"/>
      <c r="D16" s="36"/>
      <c r="E16" s="40"/>
      <c r="F16" s="39"/>
      <c r="G16" s="68" t="s">
        <v>28</v>
      </c>
      <c r="H16" s="43"/>
      <c r="I16" s="59">
        <f t="shared" si="0"/>
        <v>778338845</v>
      </c>
      <c r="J16" s="59">
        <f t="shared" si="0"/>
        <v>396575861</v>
      </c>
      <c r="K16" s="59"/>
      <c r="L16" s="59">
        <f>SUM(L24)</f>
        <v>998605798</v>
      </c>
      <c r="M16" s="60">
        <f>SUM(I16:L16)</f>
        <v>2173520504</v>
      </c>
      <c r="N16" s="59">
        <f>SUM(N24)</f>
        <v>1155762</v>
      </c>
      <c r="O16" s="62"/>
      <c r="P16" s="62"/>
      <c r="Q16" s="60">
        <f>SUM(N16:P16)</f>
        <v>1155762</v>
      </c>
      <c r="R16" s="60">
        <f>M16+Q16</f>
        <v>2174676266</v>
      </c>
      <c r="S16" s="61">
        <f>M16/R16*100</f>
        <v>99.94685360676117</v>
      </c>
      <c r="T16" s="61">
        <f>Q16/R16*100</f>
        <v>0.05314639323883622</v>
      </c>
      <c r="U16" s="27"/>
    </row>
    <row r="17" spans="1:21" s="26" customFormat="1" ht="30" customHeight="1">
      <c r="A17" s="11"/>
      <c r="B17" s="45">
        <v>1</v>
      </c>
      <c r="C17" s="45"/>
      <c r="D17" s="36"/>
      <c r="E17" s="40"/>
      <c r="F17" s="39"/>
      <c r="G17" s="68" t="s">
        <v>29</v>
      </c>
      <c r="H17" s="43"/>
      <c r="I17" s="59">
        <f t="shared" si="0"/>
        <v>778338845</v>
      </c>
      <c r="J17" s="59">
        <f t="shared" si="0"/>
        <v>334655782</v>
      </c>
      <c r="K17" s="59"/>
      <c r="L17" s="59">
        <f>SUM(L25)</f>
        <v>998605798</v>
      </c>
      <c r="M17" s="60">
        <f>SUM(I17:L17)</f>
        <v>2111600425</v>
      </c>
      <c r="N17" s="59">
        <f>SUM(N25)</f>
        <v>909470</v>
      </c>
      <c r="O17" s="62"/>
      <c r="P17" s="62"/>
      <c r="Q17" s="60">
        <f>SUM(N17:P17)</f>
        <v>909470</v>
      </c>
      <c r="R17" s="60">
        <f>M17+Q17</f>
        <v>2112509895</v>
      </c>
      <c r="S17" s="61">
        <f>M17/R17*100</f>
        <v>99.95694836733534</v>
      </c>
      <c r="T17" s="61">
        <f>Q17/R17*100</f>
        <v>0.04305163266466026</v>
      </c>
      <c r="U17" s="27"/>
    </row>
    <row r="18" spans="1:21" s="26" customFormat="1" ht="27.75" customHeight="1">
      <c r="A18" s="11"/>
      <c r="B18" s="45"/>
      <c r="C18" s="45"/>
      <c r="D18" s="36"/>
      <c r="E18" s="40"/>
      <c r="F18" s="39"/>
      <c r="G18" s="68" t="s">
        <v>30</v>
      </c>
      <c r="H18" s="43"/>
      <c r="I18" s="77">
        <f>I17/I14*100</f>
        <v>91.12712087378742</v>
      </c>
      <c r="J18" s="78">
        <f>J17/J14*100</f>
        <v>65.0996108769846</v>
      </c>
      <c r="K18" s="58"/>
      <c r="L18" s="78">
        <f>L17/L14*100</f>
        <v>260.75193852769837</v>
      </c>
      <c r="M18" s="77">
        <f>M17/M14*100</f>
        <v>120.582739796952</v>
      </c>
      <c r="N18" s="78">
        <f>N17/N14*100</f>
        <v>67.22374159213541</v>
      </c>
      <c r="O18" s="58"/>
      <c r="P18" s="58"/>
      <c r="Q18" s="77">
        <f>Q17/Q14*100</f>
        <v>67.22374159213541</v>
      </c>
      <c r="R18" s="77">
        <f>R17/R14*100</f>
        <v>120.54154793945662</v>
      </c>
      <c r="S18" s="61"/>
      <c r="T18" s="61"/>
      <c r="U18" s="27"/>
    </row>
    <row r="19" spans="1:21" s="26" customFormat="1" ht="27.75" customHeight="1">
      <c r="A19" s="11"/>
      <c r="B19" s="45"/>
      <c r="C19" s="45"/>
      <c r="D19" s="36"/>
      <c r="E19" s="40"/>
      <c r="F19" s="39"/>
      <c r="G19" s="68" t="s">
        <v>32</v>
      </c>
      <c r="H19" s="43"/>
      <c r="I19" s="77">
        <f>I17/I15*100</f>
        <v>96.29373935477929</v>
      </c>
      <c r="J19" s="78">
        <f>J17/J15*100</f>
        <v>65.0996108769846</v>
      </c>
      <c r="K19" s="58"/>
      <c r="L19" s="78">
        <f>L17/L15*100</f>
        <v>99.3699395311258</v>
      </c>
      <c r="M19" s="77">
        <f>M17/M15*100</f>
        <v>90.73172137858188</v>
      </c>
      <c r="N19" s="78">
        <f>N17/N15*100</f>
        <v>67.22374159213541</v>
      </c>
      <c r="O19" s="58"/>
      <c r="P19" s="58"/>
      <c r="Q19" s="77">
        <f>Q17/Q15*100</f>
        <v>67.22374159213541</v>
      </c>
      <c r="R19" s="77">
        <f>R17/R15*100</f>
        <v>90.71806372711477</v>
      </c>
      <c r="S19" s="61"/>
      <c r="T19" s="61"/>
      <c r="U19" s="27"/>
    </row>
    <row r="20" spans="1:21" s="26" customFormat="1" ht="27.75" customHeight="1">
      <c r="A20" s="11"/>
      <c r="B20" s="71"/>
      <c r="C20" s="72"/>
      <c r="D20" s="41"/>
      <c r="E20" s="42"/>
      <c r="F20" s="39"/>
      <c r="G20" s="67"/>
      <c r="H20" s="43"/>
      <c r="I20" s="59"/>
      <c r="J20" s="59"/>
      <c r="K20" s="59"/>
      <c r="L20" s="59"/>
      <c r="M20" s="60"/>
      <c r="N20" s="59"/>
      <c r="O20" s="59"/>
      <c r="P20" s="59"/>
      <c r="Q20" s="60"/>
      <c r="R20" s="60"/>
      <c r="S20" s="61"/>
      <c r="T20" s="57"/>
      <c r="U20" s="27"/>
    </row>
    <row r="21" spans="1:21" s="26" customFormat="1" ht="27.75" customHeight="1">
      <c r="A21" s="11"/>
      <c r="B21" s="45">
        <v>1</v>
      </c>
      <c r="C21" s="73">
        <v>2</v>
      </c>
      <c r="D21" s="41"/>
      <c r="E21" s="44"/>
      <c r="F21" s="39"/>
      <c r="G21" s="67" t="s">
        <v>34</v>
      </c>
      <c r="H21" s="43"/>
      <c r="I21" s="59"/>
      <c r="J21" s="59"/>
      <c r="K21" s="59"/>
      <c r="L21" s="59"/>
      <c r="M21" s="60"/>
      <c r="N21" s="59"/>
      <c r="O21" s="59"/>
      <c r="P21" s="59"/>
      <c r="Q21" s="60"/>
      <c r="R21" s="60"/>
      <c r="S21" s="61"/>
      <c r="T21" s="57"/>
      <c r="U21" s="27"/>
    </row>
    <row r="22" spans="1:21" s="26" customFormat="1" ht="27.75" customHeight="1">
      <c r="A22" s="11"/>
      <c r="B22" s="45">
        <v>1</v>
      </c>
      <c r="C22" s="73">
        <v>2</v>
      </c>
      <c r="D22" s="41"/>
      <c r="E22" s="44"/>
      <c r="F22" s="39"/>
      <c r="G22" s="67" t="s">
        <v>31</v>
      </c>
      <c r="H22" s="43"/>
      <c r="I22" s="59">
        <f aca="true" t="shared" si="1" ref="I22:J25">SUM(I30+I70)</f>
        <v>854124258</v>
      </c>
      <c r="J22" s="59">
        <f t="shared" si="1"/>
        <v>514067254</v>
      </c>
      <c r="K22" s="59"/>
      <c r="L22" s="59">
        <f>SUM(L30+L70)</f>
        <v>382971572</v>
      </c>
      <c r="M22" s="60">
        <f>SUM(I22:L22)</f>
        <v>1751163084</v>
      </c>
      <c r="N22" s="59">
        <f>SUM(N30+N70)</f>
        <v>1352900</v>
      </c>
      <c r="O22" s="59"/>
      <c r="P22" s="59"/>
      <c r="Q22" s="60">
        <f>SUM(N22:P22)</f>
        <v>1352900</v>
      </c>
      <c r="R22" s="60">
        <f>M22+Q22</f>
        <v>1752515984</v>
      </c>
      <c r="S22" s="61">
        <f>M22/R22*100</f>
        <v>99.92280241593505</v>
      </c>
      <c r="T22" s="61">
        <f>Q22/R22*100</f>
        <v>0.07719758406494512</v>
      </c>
      <c r="U22" s="27"/>
    </row>
    <row r="23" spans="1:21" s="26" customFormat="1" ht="27.75" customHeight="1">
      <c r="A23" s="11"/>
      <c r="B23" s="45">
        <v>1</v>
      </c>
      <c r="C23" s="73">
        <v>2</v>
      </c>
      <c r="D23" s="41"/>
      <c r="E23" s="44"/>
      <c r="F23" s="39"/>
      <c r="G23" s="67" t="s">
        <v>35</v>
      </c>
      <c r="H23" s="43"/>
      <c r="I23" s="59">
        <f t="shared" si="1"/>
        <v>808296417</v>
      </c>
      <c r="J23" s="59">
        <f t="shared" si="1"/>
        <v>514067254</v>
      </c>
      <c r="K23" s="59"/>
      <c r="L23" s="59">
        <f>SUM(L31+L71)</f>
        <v>1004937512</v>
      </c>
      <c r="M23" s="60">
        <f>SUM(I23:L23)</f>
        <v>2327301183</v>
      </c>
      <c r="N23" s="59">
        <f>SUM(N31+N71)</f>
        <v>1352900</v>
      </c>
      <c r="O23" s="59"/>
      <c r="P23" s="59"/>
      <c r="Q23" s="60">
        <f>SUM(N23:P23)</f>
        <v>1352900</v>
      </c>
      <c r="R23" s="60">
        <f>M23+Q23</f>
        <v>2328654083</v>
      </c>
      <c r="S23" s="61">
        <f>M23/R23*100</f>
        <v>99.94190206223085</v>
      </c>
      <c r="T23" s="61">
        <f>Q23/R23*100</f>
        <v>0.05809793776914525</v>
      </c>
      <c r="U23" s="27"/>
    </row>
    <row r="24" spans="1:21" s="26" customFormat="1" ht="27.75" customHeight="1">
      <c r="A24" s="11"/>
      <c r="B24" s="45">
        <v>1</v>
      </c>
      <c r="C24" s="73">
        <v>2</v>
      </c>
      <c r="D24" s="41"/>
      <c r="E24" s="44"/>
      <c r="F24" s="39"/>
      <c r="G24" s="67" t="s">
        <v>36</v>
      </c>
      <c r="H24" s="43"/>
      <c r="I24" s="59">
        <f t="shared" si="1"/>
        <v>778338845</v>
      </c>
      <c r="J24" s="59">
        <f t="shared" si="1"/>
        <v>396575861</v>
      </c>
      <c r="K24" s="59"/>
      <c r="L24" s="59">
        <f>SUM(L32+L72)</f>
        <v>998605798</v>
      </c>
      <c r="M24" s="60">
        <f>SUM(I24:L24)</f>
        <v>2173520504</v>
      </c>
      <c r="N24" s="59">
        <f>SUM(N32+N72)</f>
        <v>1155762</v>
      </c>
      <c r="O24" s="59"/>
      <c r="P24" s="59"/>
      <c r="Q24" s="60">
        <f>SUM(N24:P24)</f>
        <v>1155762</v>
      </c>
      <c r="R24" s="60">
        <f>M24+Q24</f>
        <v>2174676266</v>
      </c>
      <c r="S24" s="61">
        <f>M24/R24*100</f>
        <v>99.94685360676117</v>
      </c>
      <c r="T24" s="61">
        <f>Q24/R24*100</f>
        <v>0.05314639323883622</v>
      </c>
      <c r="U24" s="27"/>
    </row>
    <row r="25" spans="1:21" s="26" customFormat="1" ht="27.75" customHeight="1">
      <c r="A25" s="11"/>
      <c r="B25" s="45">
        <v>1</v>
      </c>
      <c r="C25" s="73">
        <v>2</v>
      </c>
      <c r="D25" s="41"/>
      <c r="E25" s="44"/>
      <c r="F25" s="39"/>
      <c r="G25" s="67" t="s">
        <v>37</v>
      </c>
      <c r="H25" s="43"/>
      <c r="I25" s="59">
        <f t="shared" si="1"/>
        <v>778338845</v>
      </c>
      <c r="J25" s="59">
        <f t="shared" si="1"/>
        <v>334655782</v>
      </c>
      <c r="K25" s="59"/>
      <c r="L25" s="59">
        <f>SUM(L33+L73)</f>
        <v>998605798</v>
      </c>
      <c r="M25" s="60">
        <f>SUM(I25:L25)</f>
        <v>2111600425</v>
      </c>
      <c r="N25" s="59">
        <f>SUM(N33+N73)</f>
        <v>909470</v>
      </c>
      <c r="O25" s="59"/>
      <c r="P25" s="59"/>
      <c r="Q25" s="60">
        <f>SUM(N25:P25)</f>
        <v>909470</v>
      </c>
      <c r="R25" s="60">
        <f>M25+Q25</f>
        <v>2112509895</v>
      </c>
      <c r="S25" s="61">
        <f>M25/R25*100</f>
        <v>99.95694836733534</v>
      </c>
      <c r="T25" s="61">
        <f>Q25/R25*100</f>
        <v>0.04305163266466026</v>
      </c>
      <c r="U25" s="27"/>
    </row>
    <row r="26" spans="1:21" s="26" customFormat="1" ht="27.75" customHeight="1">
      <c r="A26" s="11"/>
      <c r="B26" s="36"/>
      <c r="C26" s="69"/>
      <c r="D26" s="41"/>
      <c r="E26" s="44"/>
      <c r="F26" s="39"/>
      <c r="G26" s="68" t="s">
        <v>30</v>
      </c>
      <c r="H26" s="43"/>
      <c r="I26" s="77">
        <f>I25/I22*100</f>
        <v>91.12712087378742</v>
      </c>
      <c r="J26" s="77">
        <f>J25/J22*100</f>
        <v>65.0996108769846</v>
      </c>
      <c r="K26" s="59"/>
      <c r="L26" s="77">
        <f>L25/L22*100</f>
        <v>260.75193852769837</v>
      </c>
      <c r="M26" s="77">
        <f>M25/M22*100</f>
        <v>120.582739796952</v>
      </c>
      <c r="N26" s="77">
        <f>N25/N22*100</f>
        <v>67.22374159213541</v>
      </c>
      <c r="O26" s="59"/>
      <c r="P26" s="59"/>
      <c r="Q26" s="77">
        <f>Q25/Q22*100</f>
        <v>67.22374159213541</v>
      </c>
      <c r="R26" s="77">
        <f>R25/R22*100</f>
        <v>120.54154793945662</v>
      </c>
      <c r="S26" s="61"/>
      <c r="T26" s="57"/>
      <c r="U26" s="27"/>
    </row>
    <row r="27" spans="1:21" s="26" customFormat="1" ht="27.75" customHeight="1">
      <c r="A27" s="11"/>
      <c r="B27" s="36"/>
      <c r="C27" s="69"/>
      <c r="D27" s="41"/>
      <c r="E27" s="44"/>
      <c r="F27" s="39"/>
      <c r="G27" s="68" t="s">
        <v>32</v>
      </c>
      <c r="H27" s="43"/>
      <c r="I27" s="77">
        <f>I25/I23*100</f>
        <v>96.29373935477929</v>
      </c>
      <c r="J27" s="77">
        <f>J25/J23*100</f>
        <v>65.0996108769846</v>
      </c>
      <c r="K27" s="59"/>
      <c r="L27" s="77">
        <f>L25/L23*100</f>
        <v>99.3699395311258</v>
      </c>
      <c r="M27" s="77">
        <f>M25/M23*100</f>
        <v>90.73172137858188</v>
      </c>
      <c r="N27" s="77">
        <f>N25/N23*100</f>
        <v>67.22374159213541</v>
      </c>
      <c r="O27" s="59"/>
      <c r="P27" s="59"/>
      <c r="Q27" s="77">
        <f>Q25/Q23*100</f>
        <v>67.22374159213541</v>
      </c>
      <c r="R27" s="77">
        <f>R25/R23*100</f>
        <v>90.71806372711477</v>
      </c>
      <c r="S27" s="61"/>
      <c r="T27" s="57"/>
      <c r="U27" s="27"/>
    </row>
    <row r="28" spans="1:21" s="26" customFormat="1" ht="27.75" customHeight="1">
      <c r="A28" s="11"/>
      <c r="B28" s="36"/>
      <c r="C28" s="69"/>
      <c r="D28" s="41"/>
      <c r="E28" s="44"/>
      <c r="F28" s="39"/>
      <c r="G28" s="67"/>
      <c r="H28" s="43"/>
      <c r="I28" s="59"/>
      <c r="J28" s="59"/>
      <c r="K28" s="59"/>
      <c r="L28" s="59"/>
      <c r="M28" s="60"/>
      <c r="N28" s="59"/>
      <c r="O28" s="59"/>
      <c r="P28" s="59"/>
      <c r="Q28" s="60"/>
      <c r="R28" s="60"/>
      <c r="S28" s="61"/>
      <c r="T28" s="57"/>
      <c r="U28" s="27"/>
    </row>
    <row r="29" spans="1:21" s="26" customFormat="1" ht="27.75" customHeight="1">
      <c r="A29" s="11"/>
      <c r="B29" s="45">
        <v>1</v>
      </c>
      <c r="C29" s="73">
        <v>2</v>
      </c>
      <c r="D29" s="72" t="s">
        <v>38</v>
      </c>
      <c r="E29" s="44"/>
      <c r="F29" s="39"/>
      <c r="G29" s="67" t="s">
        <v>39</v>
      </c>
      <c r="H29" s="43"/>
      <c r="I29" s="59"/>
      <c r="J29" s="59"/>
      <c r="K29" s="59"/>
      <c r="L29" s="59"/>
      <c r="M29" s="60"/>
      <c r="N29" s="59"/>
      <c r="O29" s="59"/>
      <c r="P29" s="59"/>
      <c r="Q29" s="60"/>
      <c r="R29" s="60"/>
      <c r="S29" s="61"/>
      <c r="T29" s="57"/>
      <c r="U29" s="27"/>
    </row>
    <row r="30" spans="1:21" s="26" customFormat="1" ht="27.75" customHeight="1">
      <c r="A30" s="11"/>
      <c r="B30" s="45">
        <v>1</v>
      </c>
      <c r="C30" s="73">
        <v>2</v>
      </c>
      <c r="D30" s="72" t="s">
        <v>38</v>
      </c>
      <c r="E30" s="44"/>
      <c r="F30" s="39"/>
      <c r="G30" s="67" t="s">
        <v>31</v>
      </c>
      <c r="H30" s="43"/>
      <c r="I30" s="59">
        <f>SUM(I38+I46+I54+I62)</f>
        <v>792413788</v>
      </c>
      <c r="J30" s="59">
        <f>SUM(J38+J46+J54+J62)</f>
        <v>494597613</v>
      </c>
      <c r="K30" s="59"/>
      <c r="L30" s="59">
        <f>SUM(L38+L46+L54+L62)</f>
        <v>381312947</v>
      </c>
      <c r="M30" s="60">
        <f>SUM(I30:L30)</f>
        <v>1668324348</v>
      </c>
      <c r="N30" s="59"/>
      <c r="O30" s="59"/>
      <c r="P30" s="59"/>
      <c r="Q30" s="60">
        <f>SUM(N30:P30)</f>
        <v>0</v>
      </c>
      <c r="R30" s="60">
        <f>M30+Q30</f>
        <v>1668324348</v>
      </c>
      <c r="S30" s="61">
        <f>M30/R30*100</f>
        <v>100</v>
      </c>
      <c r="T30" s="61">
        <f>Q30/R30*100</f>
        <v>0</v>
      </c>
      <c r="U30" s="27"/>
    </row>
    <row r="31" spans="1:21" s="26" customFormat="1" ht="27.75" customHeight="1">
      <c r="A31" s="11"/>
      <c r="B31" s="45">
        <v>1</v>
      </c>
      <c r="C31" s="73">
        <v>2</v>
      </c>
      <c r="D31" s="72" t="s">
        <v>38</v>
      </c>
      <c r="E31" s="44"/>
      <c r="F31" s="39"/>
      <c r="G31" s="67" t="s">
        <v>35</v>
      </c>
      <c r="H31" s="43"/>
      <c r="I31" s="59">
        <f aca="true" t="shared" si="2" ref="I31:J33">SUM(I39+I47+I55+I63)</f>
        <v>745863229</v>
      </c>
      <c r="J31" s="59">
        <f t="shared" si="2"/>
        <v>494365734</v>
      </c>
      <c r="K31" s="59"/>
      <c r="L31" s="59">
        <f>SUM(L39+L47+L55+L63)</f>
        <v>1002958479</v>
      </c>
      <c r="M31" s="60">
        <f>SUM(I31:L31)</f>
        <v>2243187442</v>
      </c>
      <c r="N31" s="59"/>
      <c r="O31" s="59"/>
      <c r="P31" s="59"/>
      <c r="Q31" s="60">
        <f>SUM(N31:P31)</f>
        <v>0</v>
      </c>
      <c r="R31" s="60">
        <f>M31+Q31</f>
        <v>2243187442</v>
      </c>
      <c r="S31" s="61">
        <f>M31/R31*100</f>
        <v>100</v>
      </c>
      <c r="T31" s="61">
        <f>Q31/R31*100</f>
        <v>0</v>
      </c>
      <c r="U31" s="27"/>
    </row>
    <row r="32" spans="1:21" s="26" customFormat="1" ht="27.75" customHeight="1">
      <c r="A32" s="11"/>
      <c r="B32" s="45">
        <v>1</v>
      </c>
      <c r="C32" s="73">
        <v>2</v>
      </c>
      <c r="D32" s="72" t="s">
        <v>38</v>
      </c>
      <c r="E32" s="44"/>
      <c r="F32" s="39"/>
      <c r="G32" s="67" t="s">
        <v>36</v>
      </c>
      <c r="H32" s="43"/>
      <c r="I32" s="59">
        <f t="shared" si="2"/>
        <v>716996138</v>
      </c>
      <c r="J32" s="59">
        <f t="shared" si="2"/>
        <v>382511478</v>
      </c>
      <c r="K32" s="59"/>
      <c r="L32" s="59">
        <f>SUM(L40+L48+L56+L64)</f>
        <v>997543967</v>
      </c>
      <c r="M32" s="60">
        <f>SUM(I32:L32)</f>
        <v>2097051583</v>
      </c>
      <c r="N32" s="59"/>
      <c r="O32" s="59"/>
      <c r="P32" s="59"/>
      <c r="Q32" s="60">
        <f>SUM(N32:P32)</f>
        <v>0</v>
      </c>
      <c r="R32" s="60">
        <f>M32+Q32</f>
        <v>2097051583</v>
      </c>
      <c r="S32" s="61">
        <f>M32/R32*100</f>
        <v>100</v>
      </c>
      <c r="T32" s="61">
        <f>Q32/R32*100</f>
        <v>0</v>
      </c>
      <c r="U32" s="27"/>
    </row>
    <row r="33" spans="1:21" s="26" customFormat="1" ht="27.75" customHeight="1">
      <c r="A33" s="11"/>
      <c r="B33" s="45">
        <v>1</v>
      </c>
      <c r="C33" s="73">
        <v>2</v>
      </c>
      <c r="D33" s="72" t="s">
        <v>38</v>
      </c>
      <c r="E33" s="44"/>
      <c r="F33" s="39"/>
      <c r="G33" s="67" t="s">
        <v>37</v>
      </c>
      <c r="H33" s="43"/>
      <c r="I33" s="59">
        <f t="shared" si="2"/>
        <v>716996138</v>
      </c>
      <c r="J33" s="59">
        <f t="shared" si="2"/>
        <v>320591399</v>
      </c>
      <c r="K33" s="59"/>
      <c r="L33" s="59">
        <f>SUM(L41+L49+L57+L65)</f>
        <v>997543967</v>
      </c>
      <c r="M33" s="60">
        <f>SUM(I33:L33)</f>
        <v>2035131504</v>
      </c>
      <c r="N33" s="59"/>
      <c r="O33" s="59"/>
      <c r="P33" s="59"/>
      <c r="Q33" s="60">
        <f>SUM(N33:P33)</f>
        <v>0</v>
      </c>
      <c r="R33" s="60">
        <f>M33+Q33</f>
        <v>2035131504</v>
      </c>
      <c r="S33" s="61">
        <f>M33/R33*100</f>
        <v>100</v>
      </c>
      <c r="T33" s="61">
        <f>Q33/R33*100</f>
        <v>0</v>
      </c>
      <c r="U33" s="27"/>
    </row>
    <row r="34" spans="1:21" s="26" customFormat="1" ht="27.75" customHeight="1">
      <c r="A34" s="11"/>
      <c r="B34" s="36"/>
      <c r="C34" s="69"/>
      <c r="D34" s="41"/>
      <c r="E34" s="44"/>
      <c r="F34" s="39"/>
      <c r="G34" s="68" t="s">
        <v>30</v>
      </c>
      <c r="H34" s="43"/>
      <c r="I34" s="77">
        <f>I33/I30*100</f>
        <v>90.48254193174134</v>
      </c>
      <c r="J34" s="77">
        <f>J33/J30*100</f>
        <v>64.81863045303456</v>
      </c>
      <c r="K34" s="59"/>
      <c r="L34" s="77">
        <f>L33/L30*100</f>
        <v>261.6076833604079</v>
      </c>
      <c r="M34" s="77">
        <f>M33/M30*100</f>
        <v>121.98656133261684</v>
      </c>
      <c r="N34" s="59"/>
      <c r="O34" s="59"/>
      <c r="P34" s="59"/>
      <c r="Q34" s="77"/>
      <c r="R34" s="77">
        <f>R33/R30*100</f>
        <v>121.98656133261684</v>
      </c>
      <c r="S34" s="61"/>
      <c r="T34" s="57"/>
      <c r="U34" s="27"/>
    </row>
    <row r="35" spans="1:21" s="26" customFormat="1" ht="27.75" customHeight="1">
      <c r="A35" s="11"/>
      <c r="B35" s="36"/>
      <c r="C35" s="69"/>
      <c r="D35" s="41"/>
      <c r="E35" s="44"/>
      <c r="F35" s="39"/>
      <c r="G35" s="68" t="s">
        <v>32</v>
      </c>
      <c r="H35" s="43"/>
      <c r="I35" s="77">
        <f>I33/I31*100</f>
        <v>96.12970717986688</v>
      </c>
      <c r="J35" s="77">
        <f>J33/J31*100</f>
        <v>64.84903320584917</v>
      </c>
      <c r="K35" s="59"/>
      <c r="L35" s="77">
        <f>L33/L31*100</f>
        <v>99.46014594687922</v>
      </c>
      <c r="M35" s="77">
        <f>M33/M31*100</f>
        <v>90.72498650337933</v>
      </c>
      <c r="N35" s="59"/>
      <c r="O35" s="59"/>
      <c r="P35" s="59"/>
      <c r="Q35" s="77"/>
      <c r="R35" s="77">
        <f>R33/R31*100</f>
        <v>90.72498650337933</v>
      </c>
      <c r="S35" s="61"/>
      <c r="T35" s="57"/>
      <c r="U35" s="27"/>
    </row>
    <row r="36" spans="1:21" s="26" customFormat="1" ht="27.75" customHeight="1">
      <c r="A36" s="11"/>
      <c r="B36" s="36"/>
      <c r="C36" s="69"/>
      <c r="D36" s="41"/>
      <c r="E36" s="44"/>
      <c r="F36" s="39"/>
      <c r="G36" s="67"/>
      <c r="H36" s="43"/>
      <c r="I36" s="59"/>
      <c r="J36" s="59"/>
      <c r="K36" s="59"/>
      <c r="L36" s="59"/>
      <c r="M36" s="60"/>
      <c r="N36" s="59"/>
      <c r="O36" s="59"/>
      <c r="P36" s="59"/>
      <c r="Q36" s="60"/>
      <c r="R36" s="60"/>
      <c r="S36" s="61"/>
      <c r="T36" s="57"/>
      <c r="U36" s="27"/>
    </row>
    <row r="37" spans="1:21" s="26" customFormat="1" ht="53.25" customHeight="1">
      <c r="A37" s="11"/>
      <c r="B37" s="45">
        <v>1</v>
      </c>
      <c r="C37" s="73">
        <v>2</v>
      </c>
      <c r="D37" s="72" t="s">
        <v>38</v>
      </c>
      <c r="E37" s="75">
        <v>25</v>
      </c>
      <c r="F37" s="39"/>
      <c r="G37" s="74" t="s">
        <v>40</v>
      </c>
      <c r="H37" s="43"/>
      <c r="I37" s="59"/>
      <c r="J37" s="59"/>
      <c r="K37" s="59"/>
      <c r="L37" s="59"/>
      <c r="M37" s="60"/>
      <c r="N37" s="59"/>
      <c r="O37" s="59"/>
      <c r="P37" s="59"/>
      <c r="Q37" s="60"/>
      <c r="R37" s="60"/>
      <c r="S37" s="61"/>
      <c r="T37" s="57"/>
      <c r="U37" s="27"/>
    </row>
    <row r="38" spans="1:21" s="26" customFormat="1" ht="27.75" customHeight="1">
      <c r="A38" s="11"/>
      <c r="B38" s="45">
        <v>1</v>
      </c>
      <c r="C38" s="73">
        <v>2</v>
      </c>
      <c r="D38" s="72" t="s">
        <v>38</v>
      </c>
      <c r="E38" s="75">
        <v>25</v>
      </c>
      <c r="F38" s="39"/>
      <c r="G38" s="67" t="s">
        <v>31</v>
      </c>
      <c r="H38" s="43"/>
      <c r="I38" s="59">
        <v>261806177</v>
      </c>
      <c r="J38" s="59">
        <v>169966702</v>
      </c>
      <c r="K38" s="59"/>
      <c r="L38" s="59">
        <v>125977315</v>
      </c>
      <c r="M38" s="60">
        <f>SUM(I38:L38)</f>
        <v>557750194</v>
      </c>
      <c r="N38" s="59"/>
      <c r="O38" s="59"/>
      <c r="P38" s="59"/>
      <c r="Q38" s="60">
        <f>SUM(N38:P38)</f>
        <v>0</v>
      </c>
      <c r="R38" s="60">
        <f>M38+Q38</f>
        <v>557750194</v>
      </c>
      <c r="S38" s="61">
        <f>M38/R38*100</f>
        <v>100</v>
      </c>
      <c r="T38" s="61">
        <f>Q38/R38*100</f>
        <v>0</v>
      </c>
      <c r="U38" s="27"/>
    </row>
    <row r="39" spans="1:21" s="26" customFormat="1" ht="27.75" customHeight="1">
      <c r="A39" s="11"/>
      <c r="B39" s="45">
        <v>1</v>
      </c>
      <c r="C39" s="73">
        <v>2</v>
      </c>
      <c r="D39" s="72" t="s">
        <v>38</v>
      </c>
      <c r="E39" s="75">
        <v>25</v>
      </c>
      <c r="F39" s="39"/>
      <c r="G39" s="67" t="s">
        <v>35</v>
      </c>
      <c r="H39" s="43"/>
      <c r="I39" s="59">
        <v>248438933</v>
      </c>
      <c r="J39" s="59">
        <v>170478254</v>
      </c>
      <c r="K39" s="59"/>
      <c r="L39" s="59">
        <v>331182752</v>
      </c>
      <c r="M39" s="60">
        <f>SUM(I39:L39)</f>
        <v>750099939</v>
      </c>
      <c r="N39" s="59"/>
      <c r="O39" s="59"/>
      <c r="P39" s="59"/>
      <c r="Q39" s="60">
        <f>SUM(N39:P39)</f>
        <v>0</v>
      </c>
      <c r="R39" s="60">
        <f>M39+Q39</f>
        <v>750099939</v>
      </c>
      <c r="S39" s="61">
        <f>M39/R39*100</f>
        <v>100</v>
      </c>
      <c r="T39" s="61">
        <f>Q39/R39*100</f>
        <v>0</v>
      </c>
      <c r="U39" s="27"/>
    </row>
    <row r="40" spans="1:21" s="26" customFormat="1" ht="27.75" customHeight="1">
      <c r="A40" s="11"/>
      <c r="B40" s="45">
        <v>1</v>
      </c>
      <c r="C40" s="73">
        <v>2</v>
      </c>
      <c r="D40" s="72" t="s">
        <v>38</v>
      </c>
      <c r="E40" s="75">
        <v>25</v>
      </c>
      <c r="F40" s="39"/>
      <c r="G40" s="67" t="s">
        <v>36</v>
      </c>
      <c r="H40" s="43"/>
      <c r="I40" s="59">
        <v>236986509</v>
      </c>
      <c r="J40" s="59">
        <v>120312124</v>
      </c>
      <c r="K40" s="59"/>
      <c r="L40" s="59">
        <v>328238085</v>
      </c>
      <c r="M40" s="60">
        <f>SUM(I40:L40)</f>
        <v>685536718</v>
      </c>
      <c r="N40" s="59"/>
      <c r="O40" s="59"/>
      <c r="P40" s="59"/>
      <c r="Q40" s="60">
        <f>SUM(N40:P40)</f>
        <v>0</v>
      </c>
      <c r="R40" s="60">
        <f>M40+Q40</f>
        <v>685536718</v>
      </c>
      <c r="S40" s="61">
        <f>M40/R40*100</f>
        <v>100</v>
      </c>
      <c r="T40" s="61">
        <f>Q40/R40*100</f>
        <v>0</v>
      </c>
      <c r="U40" s="27"/>
    </row>
    <row r="41" spans="1:21" s="26" customFormat="1" ht="27.75" customHeight="1">
      <c r="A41" s="11"/>
      <c r="B41" s="45">
        <v>1</v>
      </c>
      <c r="C41" s="73">
        <v>2</v>
      </c>
      <c r="D41" s="72" t="s">
        <v>38</v>
      </c>
      <c r="E41" s="75">
        <v>25</v>
      </c>
      <c r="F41" s="39"/>
      <c r="G41" s="67" t="s">
        <v>37</v>
      </c>
      <c r="H41" s="43"/>
      <c r="I41" s="59">
        <v>236986509</v>
      </c>
      <c r="J41" s="59">
        <v>100834103</v>
      </c>
      <c r="K41" s="59"/>
      <c r="L41" s="59">
        <v>328238085</v>
      </c>
      <c r="M41" s="60">
        <f>SUM(I41:L41)</f>
        <v>666058697</v>
      </c>
      <c r="N41" s="59"/>
      <c r="O41" s="59"/>
      <c r="P41" s="59"/>
      <c r="Q41" s="60">
        <f>SUM(N41:P41)</f>
        <v>0</v>
      </c>
      <c r="R41" s="60">
        <f>M41+Q41</f>
        <v>666058697</v>
      </c>
      <c r="S41" s="61">
        <f>M41/R41*100</f>
        <v>100</v>
      </c>
      <c r="T41" s="61">
        <f>Q41/R41*100</f>
        <v>0</v>
      </c>
      <c r="U41" s="27"/>
    </row>
    <row r="42" spans="1:21" s="26" customFormat="1" ht="27.75" customHeight="1">
      <c r="A42" s="11"/>
      <c r="B42" s="36"/>
      <c r="C42" s="69"/>
      <c r="D42" s="41"/>
      <c r="E42" s="44"/>
      <c r="F42" s="39"/>
      <c r="G42" s="68" t="s">
        <v>30</v>
      </c>
      <c r="H42" s="43"/>
      <c r="I42" s="77">
        <f>I41/I38*100</f>
        <v>90.51983101223773</v>
      </c>
      <c r="J42" s="77">
        <f>J41/J38*100</f>
        <v>59.32579841432706</v>
      </c>
      <c r="K42" s="59"/>
      <c r="L42" s="77">
        <f>L41/L38*100</f>
        <v>260.5533266048733</v>
      </c>
      <c r="M42" s="77">
        <f>M41/M38*100</f>
        <v>119.41881942223046</v>
      </c>
      <c r="N42" s="59"/>
      <c r="O42" s="59"/>
      <c r="P42" s="59"/>
      <c r="Q42" s="77"/>
      <c r="R42" s="77">
        <f>R41/R38*100</f>
        <v>119.41881942223046</v>
      </c>
      <c r="S42" s="61"/>
      <c r="T42" s="57"/>
      <c r="U42" s="27"/>
    </row>
    <row r="43" spans="1:21" s="26" customFormat="1" ht="27.75" customHeight="1">
      <c r="A43" s="11"/>
      <c r="B43" s="36"/>
      <c r="C43" s="69"/>
      <c r="D43" s="41"/>
      <c r="E43" s="44"/>
      <c r="F43" s="39"/>
      <c r="G43" s="68" t="s">
        <v>32</v>
      </c>
      <c r="H43" s="43"/>
      <c r="I43" s="77">
        <f>I41/I39*100</f>
        <v>95.39024585973407</v>
      </c>
      <c r="J43" s="77">
        <f>J41/J39*100</f>
        <v>59.14778022069606</v>
      </c>
      <c r="K43" s="59"/>
      <c r="L43" s="77">
        <f>L41/L39*100</f>
        <v>99.11086341839444</v>
      </c>
      <c r="M43" s="77">
        <f>M41/M39*100</f>
        <v>88.79599402287113</v>
      </c>
      <c r="N43" s="59"/>
      <c r="O43" s="59"/>
      <c r="P43" s="59"/>
      <c r="Q43" s="77"/>
      <c r="R43" s="77">
        <f>R41/R39*100</f>
        <v>88.79599402287113</v>
      </c>
      <c r="S43" s="61"/>
      <c r="T43" s="57"/>
      <c r="U43" s="27"/>
    </row>
    <row r="44" spans="1:21" s="26" customFormat="1" ht="27.75" customHeight="1">
      <c r="A44" s="11"/>
      <c r="B44" s="45"/>
      <c r="C44" s="73"/>
      <c r="D44" s="72"/>
      <c r="E44" s="75"/>
      <c r="F44" s="39"/>
      <c r="G44" s="67"/>
      <c r="H44" s="43"/>
      <c r="I44" s="59"/>
      <c r="J44" s="59"/>
      <c r="K44" s="59"/>
      <c r="L44" s="59"/>
      <c r="M44" s="60"/>
      <c r="N44" s="59"/>
      <c r="O44" s="59"/>
      <c r="P44" s="59"/>
      <c r="Q44" s="60"/>
      <c r="R44" s="60"/>
      <c r="S44" s="61"/>
      <c r="T44" s="57"/>
      <c r="U44" s="27"/>
    </row>
    <row r="45" spans="1:21" s="26" customFormat="1" ht="57.75" customHeight="1">
      <c r="A45" s="11"/>
      <c r="B45" s="45">
        <v>1</v>
      </c>
      <c r="C45" s="73">
        <v>2</v>
      </c>
      <c r="D45" s="72" t="s">
        <v>38</v>
      </c>
      <c r="E45" s="75">
        <v>26</v>
      </c>
      <c r="F45" s="39"/>
      <c r="G45" s="74" t="s">
        <v>41</v>
      </c>
      <c r="H45" s="43"/>
      <c r="I45" s="59"/>
      <c r="J45" s="59"/>
      <c r="K45" s="59"/>
      <c r="L45" s="59"/>
      <c r="M45" s="60"/>
      <c r="N45" s="59"/>
      <c r="O45" s="59"/>
      <c r="P45" s="59"/>
      <c r="Q45" s="60"/>
      <c r="R45" s="60"/>
      <c r="S45" s="61"/>
      <c r="T45" s="57"/>
      <c r="U45" s="27"/>
    </row>
    <row r="46" spans="1:21" s="26" customFormat="1" ht="27.75" customHeight="1">
      <c r="A46" s="11"/>
      <c r="B46" s="45">
        <v>1</v>
      </c>
      <c r="C46" s="73">
        <v>2</v>
      </c>
      <c r="D46" s="72" t="s">
        <v>38</v>
      </c>
      <c r="E46" s="75">
        <v>26</v>
      </c>
      <c r="F46" s="39"/>
      <c r="G46" s="67" t="s">
        <v>31</v>
      </c>
      <c r="H46" s="43"/>
      <c r="I46" s="59">
        <v>374627440</v>
      </c>
      <c r="J46" s="59">
        <v>227472758</v>
      </c>
      <c r="K46" s="59"/>
      <c r="L46" s="59">
        <v>180253837</v>
      </c>
      <c r="M46" s="60">
        <f>SUM(I46:L46)</f>
        <v>782354035</v>
      </c>
      <c r="N46" s="59"/>
      <c r="O46" s="59"/>
      <c r="P46" s="59"/>
      <c r="Q46" s="60">
        <f>SUM(N46:P46)</f>
        <v>0</v>
      </c>
      <c r="R46" s="60">
        <f>M46+Q46</f>
        <v>782354035</v>
      </c>
      <c r="S46" s="61">
        <f>M46/R46*100</f>
        <v>100</v>
      </c>
      <c r="T46" s="61">
        <f>Q46/R46*100</f>
        <v>0</v>
      </c>
      <c r="U46" s="27"/>
    </row>
    <row r="47" spans="1:21" s="26" customFormat="1" ht="27.75" customHeight="1">
      <c r="A47" s="11"/>
      <c r="B47" s="45">
        <v>1</v>
      </c>
      <c r="C47" s="73">
        <v>2</v>
      </c>
      <c r="D47" s="72" t="s">
        <v>38</v>
      </c>
      <c r="E47" s="75">
        <v>26</v>
      </c>
      <c r="F47" s="39"/>
      <c r="G47" s="67" t="s">
        <v>35</v>
      </c>
      <c r="H47" s="43"/>
      <c r="I47" s="59">
        <v>349186548</v>
      </c>
      <c r="J47" s="59">
        <v>226974046</v>
      </c>
      <c r="K47" s="59"/>
      <c r="L47" s="59">
        <v>474435692</v>
      </c>
      <c r="M47" s="60">
        <f>SUM(I47:L47)</f>
        <v>1050596286</v>
      </c>
      <c r="N47" s="59"/>
      <c r="O47" s="59"/>
      <c r="P47" s="59"/>
      <c r="Q47" s="60">
        <f>SUM(N47:P47)</f>
        <v>0</v>
      </c>
      <c r="R47" s="60">
        <f>M47+Q47</f>
        <v>1050596286</v>
      </c>
      <c r="S47" s="61">
        <f>M47/R47*100</f>
        <v>100</v>
      </c>
      <c r="T47" s="61">
        <f>Q47/R47*100</f>
        <v>0</v>
      </c>
      <c r="U47" s="27"/>
    </row>
    <row r="48" spans="1:21" s="26" customFormat="1" ht="27.75" customHeight="1">
      <c r="A48" s="11"/>
      <c r="B48" s="45">
        <v>1</v>
      </c>
      <c r="C48" s="73">
        <v>2</v>
      </c>
      <c r="D48" s="72" t="s">
        <v>38</v>
      </c>
      <c r="E48" s="75">
        <v>26</v>
      </c>
      <c r="F48" s="39"/>
      <c r="G48" s="67" t="s">
        <v>36</v>
      </c>
      <c r="H48" s="43"/>
      <c r="I48" s="59">
        <v>339734375</v>
      </c>
      <c r="J48" s="59">
        <v>197274418</v>
      </c>
      <c r="K48" s="59"/>
      <c r="L48" s="59">
        <v>478818917</v>
      </c>
      <c r="M48" s="60">
        <f>SUM(I48:L48)</f>
        <v>1015827710</v>
      </c>
      <c r="N48" s="59"/>
      <c r="O48" s="59"/>
      <c r="P48" s="59"/>
      <c r="Q48" s="60">
        <f>SUM(N48:P48)</f>
        <v>0</v>
      </c>
      <c r="R48" s="60">
        <f>M48+Q48</f>
        <v>1015827710</v>
      </c>
      <c r="S48" s="61">
        <f>M48/R48*100</f>
        <v>100</v>
      </c>
      <c r="T48" s="61">
        <f>Q48/R48*100</f>
        <v>0</v>
      </c>
      <c r="U48" s="27"/>
    </row>
    <row r="49" spans="1:21" s="26" customFormat="1" ht="27.75" customHeight="1">
      <c r="A49" s="11"/>
      <c r="B49" s="45">
        <v>1</v>
      </c>
      <c r="C49" s="73">
        <v>2</v>
      </c>
      <c r="D49" s="72" t="s">
        <v>38</v>
      </c>
      <c r="E49" s="75">
        <v>26</v>
      </c>
      <c r="F49" s="39"/>
      <c r="G49" s="67" t="s">
        <v>37</v>
      </c>
      <c r="H49" s="43"/>
      <c r="I49" s="59">
        <v>339734375</v>
      </c>
      <c r="J49" s="59">
        <v>173919533</v>
      </c>
      <c r="K49" s="59"/>
      <c r="L49" s="59">
        <v>478818917</v>
      </c>
      <c r="M49" s="60">
        <f>SUM(I49:L49)</f>
        <v>992472825</v>
      </c>
      <c r="N49" s="59"/>
      <c r="O49" s="59"/>
      <c r="P49" s="59"/>
      <c r="Q49" s="60">
        <f>SUM(N49:P49)</f>
        <v>0</v>
      </c>
      <c r="R49" s="60">
        <f>M49+Q49</f>
        <v>992472825</v>
      </c>
      <c r="S49" s="61">
        <f>M49/R49*100</f>
        <v>100</v>
      </c>
      <c r="T49" s="61">
        <f>Q49/R49*100</f>
        <v>0</v>
      </c>
      <c r="U49" s="27"/>
    </row>
    <row r="50" spans="1:21" s="26" customFormat="1" ht="27.75" customHeight="1">
      <c r="A50" s="11"/>
      <c r="B50" s="36"/>
      <c r="C50" s="69"/>
      <c r="D50" s="41"/>
      <c r="E50" s="44"/>
      <c r="F50" s="39"/>
      <c r="G50" s="68" t="s">
        <v>30</v>
      </c>
      <c r="H50" s="43"/>
      <c r="I50" s="77">
        <f>I49/I46*100</f>
        <v>90.6859291994201</v>
      </c>
      <c r="J50" s="77">
        <f>J49/J46*100</f>
        <v>76.45730175742626</v>
      </c>
      <c r="K50" s="59"/>
      <c r="L50" s="77">
        <f>L49/L46*100</f>
        <v>265.6359082109303</v>
      </c>
      <c r="M50" s="77">
        <f>M49/M46*100</f>
        <v>126.85725139770001</v>
      </c>
      <c r="N50" s="59"/>
      <c r="O50" s="59"/>
      <c r="P50" s="59"/>
      <c r="Q50" s="77"/>
      <c r="R50" s="77">
        <f>R49/R46*100</f>
        <v>126.85725139770001</v>
      </c>
      <c r="S50" s="61"/>
      <c r="T50" s="57"/>
      <c r="U50" s="27"/>
    </row>
    <row r="51" spans="1:21" s="26" customFormat="1" ht="27.75" customHeight="1">
      <c r="A51" s="11"/>
      <c r="B51" s="36"/>
      <c r="C51" s="69"/>
      <c r="D51" s="41"/>
      <c r="E51" s="44"/>
      <c r="F51" s="39"/>
      <c r="G51" s="68" t="s">
        <v>32</v>
      </c>
      <c r="H51" s="43"/>
      <c r="I51" s="77">
        <f>I49/I47*100</f>
        <v>97.29308787691329</v>
      </c>
      <c r="J51" s="77">
        <f>J49/J47*100</f>
        <v>76.62529529918147</v>
      </c>
      <c r="K51" s="59"/>
      <c r="L51" s="77">
        <f>L49/L47*100</f>
        <v>100.92388179766205</v>
      </c>
      <c r="M51" s="77">
        <f>M49/M47*100</f>
        <v>94.46757410296041</v>
      </c>
      <c r="N51" s="59"/>
      <c r="O51" s="59"/>
      <c r="P51" s="59"/>
      <c r="Q51" s="77"/>
      <c r="R51" s="77">
        <f>R49/R47*100</f>
        <v>94.46757410296041</v>
      </c>
      <c r="S51" s="61"/>
      <c r="T51" s="57"/>
      <c r="U51" s="27"/>
    </row>
    <row r="52" spans="1:21" s="26" customFormat="1" ht="27.75" customHeight="1">
      <c r="A52" s="11"/>
      <c r="B52" s="36"/>
      <c r="C52" s="69"/>
      <c r="D52" s="41"/>
      <c r="E52" s="44"/>
      <c r="F52" s="39"/>
      <c r="G52" s="67"/>
      <c r="H52" s="43"/>
      <c r="I52" s="59"/>
      <c r="J52" s="59"/>
      <c r="K52" s="59"/>
      <c r="L52" s="59"/>
      <c r="M52" s="60"/>
      <c r="N52" s="59"/>
      <c r="O52" s="59"/>
      <c r="P52" s="59"/>
      <c r="Q52" s="60"/>
      <c r="R52" s="60"/>
      <c r="S52" s="61"/>
      <c r="T52" s="57"/>
      <c r="U52" s="27"/>
    </row>
    <row r="53" spans="1:21" s="26" customFormat="1" ht="55.5" customHeight="1">
      <c r="A53" s="11"/>
      <c r="B53" s="45">
        <v>1</v>
      </c>
      <c r="C53" s="73">
        <v>2</v>
      </c>
      <c r="D53" s="72" t="s">
        <v>38</v>
      </c>
      <c r="E53" s="75">
        <v>27</v>
      </c>
      <c r="F53" s="39"/>
      <c r="G53" s="74" t="s">
        <v>42</v>
      </c>
      <c r="H53" s="43"/>
      <c r="I53" s="59"/>
      <c r="J53" s="59"/>
      <c r="K53" s="59"/>
      <c r="L53" s="59"/>
      <c r="M53" s="60"/>
      <c r="N53" s="59"/>
      <c r="O53" s="59"/>
      <c r="P53" s="59"/>
      <c r="Q53" s="60"/>
      <c r="R53" s="60"/>
      <c r="S53" s="61"/>
      <c r="T53" s="57"/>
      <c r="U53" s="27"/>
    </row>
    <row r="54" spans="1:21" s="26" customFormat="1" ht="27.75" customHeight="1">
      <c r="A54" s="11"/>
      <c r="B54" s="45">
        <v>1</v>
      </c>
      <c r="C54" s="73">
        <v>2</v>
      </c>
      <c r="D54" s="72" t="s">
        <v>38</v>
      </c>
      <c r="E54" s="75">
        <v>27</v>
      </c>
      <c r="F54" s="39"/>
      <c r="G54" s="67" t="s">
        <v>31</v>
      </c>
      <c r="H54" s="43"/>
      <c r="I54" s="59">
        <v>67945585</v>
      </c>
      <c r="J54" s="59">
        <v>41010373</v>
      </c>
      <c r="K54" s="59"/>
      <c r="L54" s="59">
        <v>32700870</v>
      </c>
      <c r="M54" s="60">
        <f>SUM(I54:L54)</f>
        <v>141656828</v>
      </c>
      <c r="N54" s="59"/>
      <c r="O54" s="59"/>
      <c r="P54" s="59"/>
      <c r="Q54" s="60">
        <f>SUM(N54:P54)</f>
        <v>0</v>
      </c>
      <c r="R54" s="60">
        <f>M54+Q54</f>
        <v>141656828</v>
      </c>
      <c r="S54" s="61">
        <f>M54/R54*100</f>
        <v>100</v>
      </c>
      <c r="T54" s="61">
        <f>Q54/R54*100</f>
        <v>0</v>
      </c>
      <c r="U54" s="27"/>
    </row>
    <row r="55" spans="1:21" s="26" customFormat="1" ht="27.75" customHeight="1">
      <c r="A55" s="11"/>
      <c r="B55" s="45">
        <v>1</v>
      </c>
      <c r="C55" s="73">
        <v>2</v>
      </c>
      <c r="D55" s="72" t="s">
        <v>38</v>
      </c>
      <c r="E55" s="75">
        <v>27</v>
      </c>
      <c r="F55" s="39"/>
      <c r="G55" s="67" t="s">
        <v>35</v>
      </c>
      <c r="H55" s="43"/>
      <c r="I55" s="59">
        <v>64598800</v>
      </c>
      <c r="J55" s="59">
        <v>40894452</v>
      </c>
      <c r="K55" s="59"/>
      <c r="L55" s="59">
        <v>85957045</v>
      </c>
      <c r="M55" s="60">
        <f>SUM(I55:L55)</f>
        <v>191450297</v>
      </c>
      <c r="N55" s="59"/>
      <c r="O55" s="59"/>
      <c r="P55" s="59"/>
      <c r="Q55" s="60">
        <f>SUM(N55:P55)</f>
        <v>0</v>
      </c>
      <c r="R55" s="60">
        <f>M55+Q55</f>
        <v>191450297</v>
      </c>
      <c r="S55" s="61">
        <f>M55/R55*100</f>
        <v>100</v>
      </c>
      <c r="T55" s="61">
        <f>Q55/R55*100</f>
        <v>0</v>
      </c>
      <c r="U55" s="27"/>
    </row>
    <row r="56" spans="1:21" s="26" customFormat="1" ht="27.75" customHeight="1">
      <c r="A56" s="11"/>
      <c r="B56" s="45">
        <v>1</v>
      </c>
      <c r="C56" s="73">
        <v>2</v>
      </c>
      <c r="D56" s="72" t="s">
        <v>38</v>
      </c>
      <c r="E56" s="75">
        <v>27</v>
      </c>
      <c r="F56" s="39"/>
      <c r="G56" s="67" t="s">
        <v>36</v>
      </c>
      <c r="H56" s="43"/>
      <c r="I56" s="59">
        <v>61525545</v>
      </c>
      <c r="J56" s="59">
        <v>26972472</v>
      </c>
      <c r="K56" s="59"/>
      <c r="L56" s="59">
        <v>80096878</v>
      </c>
      <c r="M56" s="60">
        <f>SUM(I56:L56)</f>
        <v>168594895</v>
      </c>
      <c r="N56" s="59"/>
      <c r="O56" s="59"/>
      <c r="P56" s="59"/>
      <c r="Q56" s="60">
        <f>SUM(N56:P56)</f>
        <v>0</v>
      </c>
      <c r="R56" s="60">
        <f>M56+Q56</f>
        <v>168594895</v>
      </c>
      <c r="S56" s="61">
        <f>M56/R56*100</f>
        <v>100</v>
      </c>
      <c r="T56" s="61">
        <f>Q56/R56*100</f>
        <v>0</v>
      </c>
      <c r="U56" s="27"/>
    </row>
    <row r="57" spans="1:21" s="26" customFormat="1" ht="27.75" customHeight="1">
      <c r="A57" s="11"/>
      <c r="B57" s="45">
        <v>1</v>
      </c>
      <c r="C57" s="73">
        <v>2</v>
      </c>
      <c r="D57" s="72" t="s">
        <v>38</v>
      </c>
      <c r="E57" s="75">
        <v>27</v>
      </c>
      <c r="F57" s="39"/>
      <c r="G57" s="67" t="s">
        <v>37</v>
      </c>
      <c r="H57" s="43"/>
      <c r="I57" s="59">
        <v>61525545</v>
      </c>
      <c r="J57" s="59">
        <v>17488886</v>
      </c>
      <c r="K57" s="59"/>
      <c r="L57" s="59">
        <v>80096878</v>
      </c>
      <c r="M57" s="60">
        <f>SUM(I57:L57)</f>
        <v>159111309</v>
      </c>
      <c r="N57" s="59"/>
      <c r="O57" s="59"/>
      <c r="P57" s="59"/>
      <c r="Q57" s="60">
        <f>SUM(N57:P57)</f>
        <v>0</v>
      </c>
      <c r="R57" s="60">
        <f>M57+Q57</f>
        <v>159111309</v>
      </c>
      <c r="S57" s="61">
        <f>M57/R57*100</f>
        <v>100</v>
      </c>
      <c r="T57" s="61">
        <f>Q57/R57*100</f>
        <v>0</v>
      </c>
      <c r="U57" s="27"/>
    </row>
    <row r="58" spans="1:21" s="26" customFormat="1" ht="27.75" customHeight="1">
      <c r="A58" s="11"/>
      <c r="B58" s="36"/>
      <c r="C58" s="69"/>
      <c r="D58" s="41"/>
      <c r="E58" s="44"/>
      <c r="F58" s="39"/>
      <c r="G58" s="68" t="s">
        <v>30</v>
      </c>
      <c r="H58" s="43"/>
      <c r="I58" s="77">
        <f>I57/I54*100</f>
        <v>90.5512035844566</v>
      </c>
      <c r="J58" s="77">
        <f>J57/J54*100</f>
        <v>42.64503031952428</v>
      </c>
      <c r="K58" s="59"/>
      <c r="L58" s="77">
        <f>L57/L54*100</f>
        <v>244.93806433896103</v>
      </c>
      <c r="M58" s="77">
        <f>M57/M54*100</f>
        <v>112.32166585009232</v>
      </c>
      <c r="N58" s="59"/>
      <c r="O58" s="59"/>
      <c r="P58" s="59"/>
      <c r="Q58" s="77"/>
      <c r="R58" s="77">
        <f>R57/R54*100</f>
        <v>112.32166585009232</v>
      </c>
      <c r="S58" s="61"/>
      <c r="T58" s="57"/>
      <c r="U58" s="27"/>
    </row>
    <row r="59" spans="1:21" s="26" customFormat="1" ht="27.75" customHeight="1">
      <c r="A59" s="11"/>
      <c r="B59" s="36"/>
      <c r="C59" s="69"/>
      <c r="D59" s="41"/>
      <c r="E59" s="44"/>
      <c r="F59" s="39"/>
      <c r="G59" s="68" t="s">
        <v>32</v>
      </c>
      <c r="H59" s="43"/>
      <c r="I59" s="77">
        <f>I57/I55*100</f>
        <v>95.2425509452188</v>
      </c>
      <c r="J59" s="77">
        <f>J57/J55*100</f>
        <v>42.76591357673652</v>
      </c>
      <c r="K59" s="59"/>
      <c r="L59" s="77">
        <f>L57/L55*100</f>
        <v>93.1824471164638</v>
      </c>
      <c r="M59" s="77">
        <f>M57/M55*100</f>
        <v>83.10841586210755</v>
      </c>
      <c r="N59" s="59"/>
      <c r="O59" s="59"/>
      <c r="P59" s="59"/>
      <c r="Q59" s="77"/>
      <c r="R59" s="77">
        <f>R57/R55*100</f>
        <v>83.10841586210755</v>
      </c>
      <c r="S59" s="61"/>
      <c r="T59" s="57"/>
      <c r="U59" s="27"/>
    </row>
    <row r="60" spans="1:21" s="26" customFormat="1" ht="27.75" customHeight="1">
      <c r="A60" s="11"/>
      <c r="B60" s="36"/>
      <c r="C60" s="69"/>
      <c r="D60" s="41"/>
      <c r="E60" s="44"/>
      <c r="F60" s="39"/>
      <c r="G60" s="67"/>
      <c r="H60" s="43"/>
      <c r="I60" s="59"/>
      <c r="J60" s="59"/>
      <c r="K60" s="59"/>
      <c r="L60" s="59"/>
      <c r="M60" s="60"/>
      <c r="N60" s="59"/>
      <c r="O60" s="59"/>
      <c r="P60" s="59"/>
      <c r="Q60" s="60"/>
      <c r="R60" s="60"/>
      <c r="S60" s="61"/>
      <c r="T60" s="57"/>
      <c r="U60" s="27"/>
    </row>
    <row r="61" spans="1:21" s="26" customFormat="1" ht="27.75" customHeight="1">
      <c r="A61" s="11"/>
      <c r="B61" s="45">
        <v>1</v>
      </c>
      <c r="C61" s="73">
        <v>2</v>
      </c>
      <c r="D61" s="72" t="s">
        <v>38</v>
      </c>
      <c r="E61" s="75">
        <v>28</v>
      </c>
      <c r="F61" s="39"/>
      <c r="G61" s="67" t="s">
        <v>43</v>
      </c>
      <c r="H61" s="43"/>
      <c r="I61" s="59"/>
      <c r="J61" s="59"/>
      <c r="K61" s="59"/>
      <c r="L61" s="59"/>
      <c r="M61" s="60"/>
      <c r="N61" s="59"/>
      <c r="O61" s="59"/>
      <c r="P61" s="59"/>
      <c r="Q61" s="60"/>
      <c r="R61" s="60"/>
      <c r="S61" s="61"/>
      <c r="T61" s="57"/>
      <c r="U61" s="27"/>
    </row>
    <row r="62" spans="1:21" s="26" customFormat="1" ht="27.75" customHeight="1">
      <c r="A62" s="11"/>
      <c r="B62" s="45">
        <v>1</v>
      </c>
      <c r="C62" s="73">
        <v>2</v>
      </c>
      <c r="D62" s="72" t="s">
        <v>38</v>
      </c>
      <c r="E62" s="75">
        <v>28</v>
      </c>
      <c r="F62" s="39"/>
      <c r="G62" s="67" t="s">
        <v>31</v>
      </c>
      <c r="H62" s="43"/>
      <c r="I62" s="59">
        <v>88034586</v>
      </c>
      <c r="J62" s="59">
        <v>56147780</v>
      </c>
      <c r="K62" s="59"/>
      <c r="L62" s="59">
        <v>42380925</v>
      </c>
      <c r="M62" s="60">
        <f>SUM(I62:L62)</f>
        <v>186563291</v>
      </c>
      <c r="N62" s="59"/>
      <c r="O62" s="59"/>
      <c r="P62" s="59"/>
      <c r="Q62" s="60">
        <f>SUM(N62:P62)</f>
        <v>0</v>
      </c>
      <c r="R62" s="60">
        <f>M62+Q62</f>
        <v>186563291</v>
      </c>
      <c r="S62" s="61">
        <f>M62/R62*100</f>
        <v>100</v>
      </c>
      <c r="T62" s="61">
        <f>Q62/R62*100</f>
        <v>0</v>
      </c>
      <c r="U62" s="27"/>
    </row>
    <row r="63" spans="1:21" s="26" customFormat="1" ht="27.75" customHeight="1">
      <c r="A63" s="11"/>
      <c r="B63" s="45">
        <v>1</v>
      </c>
      <c r="C63" s="73">
        <v>2</v>
      </c>
      <c r="D63" s="72" t="s">
        <v>38</v>
      </c>
      <c r="E63" s="75">
        <v>28</v>
      </c>
      <c r="F63" s="39"/>
      <c r="G63" s="67" t="s">
        <v>35</v>
      </c>
      <c r="H63" s="43"/>
      <c r="I63" s="59">
        <v>83638948</v>
      </c>
      <c r="J63" s="59">
        <v>56018982</v>
      </c>
      <c r="K63" s="59"/>
      <c r="L63" s="59">
        <v>111382990</v>
      </c>
      <c r="M63" s="60">
        <f>SUM(I63:L63)</f>
        <v>251040920</v>
      </c>
      <c r="N63" s="59"/>
      <c r="O63" s="59"/>
      <c r="P63" s="59"/>
      <c r="Q63" s="60">
        <f>SUM(N63:P63)</f>
        <v>0</v>
      </c>
      <c r="R63" s="60">
        <f>M63+Q63</f>
        <v>251040920</v>
      </c>
      <c r="S63" s="61">
        <f>M63/R63*100</f>
        <v>100</v>
      </c>
      <c r="T63" s="61">
        <f>Q63/R63*100</f>
        <v>0</v>
      </c>
      <c r="U63" s="27"/>
    </row>
    <row r="64" spans="1:21" s="26" customFormat="1" ht="27.75" customHeight="1">
      <c r="A64" s="11"/>
      <c r="B64" s="45">
        <v>1</v>
      </c>
      <c r="C64" s="73">
        <v>2</v>
      </c>
      <c r="D64" s="72" t="s">
        <v>38</v>
      </c>
      <c r="E64" s="75">
        <v>28</v>
      </c>
      <c r="F64" s="39"/>
      <c r="G64" s="67" t="s">
        <v>36</v>
      </c>
      <c r="H64" s="43"/>
      <c r="I64" s="59">
        <v>78749709</v>
      </c>
      <c r="J64" s="59">
        <v>37952464</v>
      </c>
      <c r="K64" s="59"/>
      <c r="L64" s="59">
        <v>110390087</v>
      </c>
      <c r="M64" s="60">
        <f>SUM(I64:L64)</f>
        <v>227092260</v>
      </c>
      <c r="N64" s="59"/>
      <c r="O64" s="59"/>
      <c r="P64" s="59"/>
      <c r="Q64" s="60">
        <f>SUM(N64:P64)</f>
        <v>0</v>
      </c>
      <c r="R64" s="60">
        <f>M64+Q64</f>
        <v>227092260</v>
      </c>
      <c r="S64" s="61">
        <f>M64/R64*100</f>
        <v>100</v>
      </c>
      <c r="T64" s="61">
        <f>Q64/R64*100</f>
        <v>0</v>
      </c>
      <c r="U64" s="27"/>
    </row>
    <row r="65" spans="1:21" s="26" customFormat="1" ht="27.75" customHeight="1">
      <c r="A65" s="11"/>
      <c r="B65" s="45">
        <v>1</v>
      </c>
      <c r="C65" s="73">
        <v>2</v>
      </c>
      <c r="D65" s="72" t="s">
        <v>38</v>
      </c>
      <c r="E65" s="75">
        <v>28</v>
      </c>
      <c r="F65" s="39"/>
      <c r="G65" s="67" t="s">
        <v>37</v>
      </c>
      <c r="H65" s="43"/>
      <c r="I65" s="59">
        <v>78749709</v>
      </c>
      <c r="J65" s="59">
        <v>28348877</v>
      </c>
      <c r="K65" s="59"/>
      <c r="L65" s="59">
        <v>110390087</v>
      </c>
      <c r="M65" s="60">
        <f>SUM(I65:L65)</f>
        <v>217488673</v>
      </c>
      <c r="N65" s="59"/>
      <c r="O65" s="59"/>
      <c r="P65" s="59"/>
      <c r="Q65" s="60">
        <f>SUM(N65:P65)</f>
        <v>0</v>
      </c>
      <c r="R65" s="60">
        <f>M65+Q65</f>
        <v>217488673</v>
      </c>
      <c r="S65" s="61">
        <f>M65/R65*100</f>
        <v>100</v>
      </c>
      <c r="T65" s="61">
        <f>Q65/R65*100</f>
        <v>0</v>
      </c>
      <c r="U65" s="27"/>
    </row>
    <row r="66" spans="1:21" s="26" customFormat="1" ht="27.75" customHeight="1">
      <c r="A66" s="11"/>
      <c r="B66" s="36"/>
      <c r="C66" s="69"/>
      <c r="D66" s="41"/>
      <c r="E66" s="44"/>
      <c r="F66" s="39"/>
      <c r="G66" s="68" t="s">
        <v>30</v>
      </c>
      <c r="H66" s="43"/>
      <c r="I66" s="77">
        <f>I65/I62*100</f>
        <v>89.45314856140745</v>
      </c>
      <c r="J66" s="77">
        <f>J65/J62*100</f>
        <v>50.489755783754944</v>
      </c>
      <c r="K66" s="59"/>
      <c r="L66" s="77">
        <f>L65/L62*100</f>
        <v>260.4711600796821</v>
      </c>
      <c r="M66" s="77">
        <f>M65/M62*100</f>
        <v>116.5763488809811</v>
      </c>
      <c r="N66" s="59"/>
      <c r="O66" s="59"/>
      <c r="P66" s="59"/>
      <c r="Q66" s="77"/>
      <c r="R66" s="77">
        <f>R65/R62*100</f>
        <v>116.5763488809811</v>
      </c>
      <c r="S66" s="61"/>
      <c r="T66" s="57"/>
      <c r="U66" s="27"/>
    </row>
    <row r="67" spans="1:21" s="26" customFormat="1" ht="27.75" customHeight="1">
      <c r="A67" s="11"/>
      <c r="B67" s="36"/>
      <c r="C67" s="69"/>
      <c r="D67" s="41"/>
      <c r="E67" s="44"/>
      <c r="F67" s="39"/>
      <c r="G67" s="68" t="s">
        <v>32</v>
      </c>
      <c r="H67" s="43"/>
      <c r="I67" s="77">
        <f>I65/I63*100</f>
        <v>94.15435139141157</v>
      </c>
      <c r="J67" s="77">
        <f>J65/J63*100</f>
        <v>50.60584107008586</v>
      </c>
      <c r="K67" s="59"/>
      <c r="L67" s="77">
        <f>L65/L63*100</f>
        <v>99.10856855252315</v>
      </c>
      <c r="M67" s="77">
        <f>M65/M63*100</f>
        <v>86.63474982484927</v>
      </c>
      <c r="N67" s="59"/>
      <c r="O67" s="59"/>
      <c r="P67" s="59"/>
      <c r="Q67" s="77"/>
      <c r="R67" s="77">
        <f>R65/R63*100</f>
        <v>86.63474982484927</v>
      </c>
      <c r="S67" s="61"/>
      <c r="T67" s="57"/>
      <c r="U67" s="27"/>
    </row>
    <row r="68" spans="1:21" s="26" customFormat="1" ht="27.75" customHeight="1">
      <c r="A68" s="11"/>
      <c r="B68" s="36"/>
      <c r="C68" s="69"/>
      <c r="D68" s="41"/>
      <c r="E68" s="44"/>
      <c r="F68" s="39"/>
      <c r="G68" s="67"/>
      <c r="H68" s="43"/>
      <c r="I68" s="59"/>
      <c r="J68" s="59"/>
      <c r="K68" s="59"/>
      <c r="L68" s="59"/>
      <c r="M68" s="60"/>
      <c r="N68" s="59"/>
      <c r="O68" s="59"/>
      <c r="P68" s="59"/>
      <c r="Q68" s="60"/>
      <c r="R68" s="60"/>
      <c r="S68" s="61"/>
      <c r="T68" s="57"/>
      <c r="U68" s="27"/>
    </row>
    <row r="69" spans="1:21" s="26" customFormat="1" ht="27.75" customHeight="1">
      <c r="A69" s="11"/>
      <c r="B69" s="45">
        <v>1</v>
      </c>
      <c r="C69" s="73">
        <v>3</v>
      </c>
      <c r="D69" s="72"/>
      <c r="E69" s="75"/>
      <c r="F69" s="39"/>
      <c r="G69" s="67" t="s">
        <v>45</v>
      </c>
      <c r="H69" s="43"/>
      <c r="I69" s="59"/>
      <c r="J69" s="59"/>
      <c r="K69" s="59"/>
      <c r="L69" s="59"/>
      <c r="M69" s="60"/>
      <c r="N69" s="59"/>
      <c r="O69" s="59"/>
      <c r="P69" s="59"/>
      <c r="Q69" s="60"/>
      <c r="R69" s="60"/>
      <c r="S69" s="61"/>
      <c r="T69" s="57"/>
      <c r="U69" s="27"/>
    </row>
    <row r="70" spans="1:21" s="26" customFormat="1" ht="27.75" customHeight="1">
      <c r="A70" s="11"/>
      <c r="B70" s="45">
        <v>1</v>
      </c>
      <c r="C70" s="73">
        <v>3</v>
      </c>
      <c r="D70" s="72"/>
      <c r="E70" s="75"/>
      <c r="F70" s="39"/>
      <c r="G70" s="67" t="s">
        <v>31</v>
      </c>
      <c r="H70" s="43"/>
      <c r="I70" s="59">
        <f>SUM(I86+I102)</f>
        <v>61710470</v>
      </c>
      <c r="J70" s="59">
        <f>SUM(J86+J102)</f>
        <v>19469641</v>
      </c>
      <c r="K70" s="59"/>
      <c r="L70" s="59">
        <f>SUM(L86+L102)</f>
        <v>1658625</v>
      </c>
      <c r="M70" s="60">
        <f>SUM(I70:L70)</f>
        <v>82838736</v>
      </c>
      <c r="N70" s="59">
        <f>SUM(N86+N102)</f>
        <v>1352900</v>
      </c>
      <c r="O70" s="59"/>
      <c r="P70" s="59"/>
      <c r="Q70" s="60">
        <f>SUM(N70:P70)</f>
        <v>1352900</v>
      </c>
      <c r="R70" s="60">
        <f>M70+Q70</f>
        <v>84191636</v>
      </c>
      <c r="S70" s="61">
        <f>M70/R70*100</f>
        <v>98.39307077961996</v>
      </c>
      <c r="T70" s="61">
        <f>Q70/R70*100</f>
        <v>1.606929220380039</v>
      </c>
      <c r="U70" s="27"/>
    </row>
    <row r="71" spans="1:21" s="81" customFormat="1" ht="27.75" customHeight="1">
      <c r="A71" s="11"/>
      <c r="B71" s="45">
        <v>1</v>
      </c>
      <c r="C71" s="73">
        <v>3</v>
      </c>
      <c r="D71" s="72"/>
      <c r="E71" s="75"/>
      <c r="F71" s="79"/>
      <c r="G71" s="67" t="s">
        <v>35</v>
      </c>
      <c r="H71" s="43"/>
      <c r="I71" s="59">
        <f aca="true" t="shared" si="3" ref="I71:J73">SUM(I87+I103)</f>
        <v>62433188</v>
      </c>
      <c r="J71" s="59">
        <f t="shared" si="3"/>
        <v>19701520</v>
      </c>
      <c r="K71" s="59"/>
      <c r="L71" s="59">
        <f>SUM(L87+L103)</f>
        <v>1979033</v>
      </c>
      <c r="M71" s="60">
        <f>SUM(I71:L71)</f>
        <v>84113741</v>
      </c>
      <c r="N71" s="59">
        <f>SUM(N87+N103)</f>
        <v>1352900</v>
      </c>
      <c r="O71" s="59"/>
      <c r="P71" s="59"/>
      <c r="Q71" s="60">
        <f>SUM(N71:P71)</f>
        <v>1352900</v>
      </c>
      <c r="R71" s="60">
        <f>M71+Q71</f>
        <v>85466641</v>
      </c>
      <c r="S71" s="61">
        <f>M71/R71*100</f>
        <v>98.41704320636633</v>
      </c>
      <c r="T71" s="61">
        <f>Q71/R71*100</f>
        <v>1.5829567936336706</v>
      </c>
      <c r="U71" s="80"/>
    </row>
    <row r="72" spans="1:21" s="81" customFormat="1" ht="27.75" customHeight="1">
      <c r="A72" s="11"/>
      <c r="B72" s="45">
        <v>1</v>
      </c>
      <c r="C72" s="73">
        <v>3</v>
      </c>
      <c r="D72" s="72"/>
      <c r="E72" s="75"/>
      <c r="F72" s="79"/>
      <c r="G72" s="67" t="s">
        <v>36</v>
      </c>
      <c r="H72" s="43"/>
      <c r="I72" s="59">
        <f t="shared" si="3"/>
        <v>61342707</v>
      </c>
      <c r="J72" s="59">
        <f t="shared" si="3"/>
        <v>14064383</v>
      </c>
      <c r="K72" s="59"/>
      <c r="L72" s="59">
        <f>SUM(L88+L104)</f>
        <v>1061831</v>
      </c>
      <c r="M72" s="60">
        <f>SUM(I72:L72)</f>
        <v>76468921</v>
      </c>
      <c r="N72" s="59">
        <f>SUM(N88+N104)</f>
        <v>1155762</v>
      </c>
      <c r="O72" s="59"/>
      <c r="P72" s="59"/>
      <c r="Q72" s="60">
        <f>SUM(N72:P72)</f>
        <v>1155762</v>
      </c>
      <c r="R72" s="60">
        <f>M72+Q72</f>
        <v>77624683</v>
      </c>
      <c r="S72" s="61">
        <f>M72/R72*100</f>
        <v>98.51108957185694</v>
      </c>
      <c r="T72" s="61">
        <f>Q72/R72*100</f>
        <v>1.4889104281430687</v>
      </c>
      <c r="U72" s="80"/>
    </row>
    <row r="73" spans="1:21" s="81" customFormat="1" ht="27.75" customHeight="1">
      <c r="A73" s="11"/>
      <c r="B73" s="45">
        <v>1</v>
      </c>
      <c r="C73" s="73">
        <v>3</v>
      </c>
      <c r="D73" s="72"/>
      <c r="E73" s="75"/>
      <c r="F73" s="79"/>
      <c r="G73" s="67" t="s">
        <v>37</v>
      </c>
      <c r="H73" s="43"/>
      <c r="I73" s="82">
        <f t="shared" si="3"/>
        <v>61342707</v>
      </c>
      <c r="J73" s="82">
        <f t="shared" si="3"/>
        <v>14064383</v>
      </c>
      <c r="K73" s="59"/>
      <c r="L73" s="82">
        <f>SUM(L89+L105)</f>
        <v>1061831</v>
      </c>
      <c r="M73" s="60">
        <f>SUM(I73:L73)</f>
        <v>76468921</v>
      </c>
      <c r="N73" s="82">
        <f>SUM(N89+N105)</f>
        <v>909470</v>
      </c>
      <c r="O73" s="59"/>
      <c r="P73" s="59"/>
      <c r="Q73" s="60">
        <f>SUM(N73:P73)</f>
        <v>909470</v>
      </c>
      <c r="R73" s="60">
        <f>M73+Q73</f>
        <v>77378391</v>
      </c>
      <c r="S73" s="61">
        <f>M73/R73*100</f>
        <v>98.82464601777517</v>
      </c>
      <c r="T73" s="61">
        <f>Q73/R73*100</f>
        <v>1.1753539822248307</v>
      </c>
      <c r="U73" s="80"/>
    </row>
    <row r="74" spans="1:21" s="81" customFormat="1" ht="27.75" customHeight="1">
      <c r="A74" s="11"/>
      <c r="B74" s="45"/>
      <c r="C74" s="73"/>
      <c r="D74" s="72"/>
      <c r="E74" s="75"/>
      <c r="F74" s="79"/>
      <c r="G74" s="68" t="s">
        <v>30</v>
      </c>
      <c r="H74" s="43"/>
      <c r="I74" s="77">
        <f>I73/I70*100</f>
        <v>99.4040508847202</v>
      </c>
      <c r="J74" s="77">
        <f>J73/J70*100</f>
        <v>72.23750556058019</v>
      </c>
      <c r="K74" s="59"/>
      <c r="L74" s="77">
        <f>L73/L70*100</f>
        <v>64.01875047102268</v>
      </c>
      <c r="M74" s="77">
        <f>M73/M70*100</f>
        <v>92.31058402436271</v>
      </c>
      <c r="N74" s="77">
        <f>N73/N70*100</f>
        <v>67.22374159213541</v>
      </c>
      <c r="O74" s="59"/>
      <c r="P74" s="59"/>
      <c r="Q74" s="77">
        <f>Q73/Q70*100</f>
        <v>67.22374159213541</v>
      </c>
      <c r="R74" s="77">
        <f>R73/R70*100</f>
        <v>91.90745622284855</v>
      </c>
      <c r="S74" s="61"/>
      <c r="T74" s="57"/>
      <c r="U74" s="80"/>
    </row>
    <row r="75" spans="1:21" s="81" customFormat="1" ht="27.75" customHeight="1">
      <c r="A75" s="11"/>
      <c r="B75" s="45"/>
      <c r="C75" s="73"/>
      <c r="D75" s="72"/>
      <c r="E75" s="75"/>
      <c r="F75" s="79"/>
      <c r="G75" s="68" t="s">
        <v>32</v>
      </c>
      <c r="H75" s="43"/>
      <c r="I75" s="77">
        <f>I73/I71*100</f>
        <v>98.25336325929727</v>
      </c>
      <c r="J75" s="77">
        <f>J73/J71*100</f>
        <v>71.38729905103769</v>
      </c>
      <c r="K75" s="59"/>
      <c r="L75" s="77">
        <f>L73/L71*100</f>
        <v>53.65403204494316</v>
      </c>
      <c r="M75" s="77">
        <f>M73/M71*100</f>
        <v>90.91133040914207</v>
      </c>
      <c r="N75" s="77">
        <f>N73/N71*100</f>
        <v>67.22374159213541</v>
      </c>
      <c r="O75" s="59"/>
      <c r="P75" s="59"/>
      <c r="Q75" s="77">
        <f>Q73/Q71*100</f>
        <v>67.22374159213541</v>
      </c>
      <c r="R75" s="77">
        <f>R73/R71*100</f>
        <v>90.53636611271526</v>
      </c>
      <c r="S75" s="61"/>
      <c r="T75" s="57"/>
      <c r="U75" s="80"/>
    </row>
    <row r="76" spans="1:21" s="81" customFormat="1" ht="27.75" customHeight="1">
      <c r="A76" s="11"/>
      <c r="B76" s="45"/>
      <c r="C76" s="73"/>
      <c r="D76" s="72"/>
      <c r="E76" s="75"/>
      <c r="F76" s="79"/>
      <c r="G76" s="67"/>
      <c r="H76" s="43"/>
      <c r="I76" s="59"/>
      <c r="J76" s="59"/>
      <c r="K76" s="59"/>
      <c r="L76" s="59"/>
      <c r="M76" s="60"/>
      <c r="N76" s="59"/>
      <c r="O76" s="59"/>
      <c r="P76" s="59"/>
      <c r="Q76" s="60"/>
      <c r="R76" s="60"/>
      <c r="S76" s="61"/>
      <c r="T76" s="57"/>
      <c r="U76" s="80"/>
    </row>
    <row r="77" spans="1:21" s="81" customFormat="1" ht="60" customHeight="1">
      <c r="A77" s="11"/>
      <c r="B77" s="45">
        <v>1</v>
      </c>
      <c r="C77" s="73">
        <v>3</v>
      </c>
      <c r="D77" s="72" t="s">
        <v>44</v>
      </c>
      <c r="E77" s="75"/>
      <c r="F77" s="79"/>
      <c r="G77" s="74" t="s">
        <v>46</v>
      </c>
      <c r="H77" s="43"/>
      <c r="I77" s="59"/>
      <c r="J77" s="59"/>
      <c r="K77" s="59"/>
      <c r="L77" s="59"/>
      <c r="M77" s="60"/>
      <c r="N77" s="59"/>
      <c r="O77" s="59"/>
      <c r="P77" s="59"/>
      <c r="Q77" s="60"/>
      <c r="R77" s="60"/>
      <c r="S77" s="61"/>
      <c r="T77" s="57"/>
      <c r="U77" s="80"/>
    </row>
    <row r="78" spans="1:21" s="26" customFormat="1" ht="27.75" customHeight="1">
      <c r="A78" s="11"/>
      <c r="B78" s="45">
        <v>1</v>
      </c>
      <c r="C78" s="73">
        <v>3</v>
      </c>
      <c r="D78" s="72" t="s">
        <v>44</v>
      </c>
      <c r="E78" s="75"/>
      <c r="F78" s="39"/>
      <c r="G78" s="67" t="s">
        <v>31</v>
      </c>
      <c r="H78" s="43"/>
      <c r="I78" s="59">
        <f aca="true" t="shared" si="4" ref="I78:J81">SUM(I86)</f>
        <v>22813660</v>
      </c>
      <c r="J78" s="59">
        <f t="shared" si="4"/>
        <v>11540731</v>
      </c>
      <c r="K78" s="59"/>
      <c r="L78" s="59">
        <f>SUM(L86)</f>
        <v>646167</v>
      </c>
      <c r="M78" s="60">
        <f>SUM(I78:L78)</f>
        <v>35000558</v>
      </c>
      <c r="N78" s="59">
        <v>1352900</v>
      </c>
      <c r="O78" s="59"/>
      <c r="P78" s="59"/>
      <c r="Q78" s="60">
        <f>SUM(N78:P78)</f>
        <v>1352900</v>
      </c>
      <c r="R78" s="60">
        <f>M78+Q78</f>
        <v>36353458</v>
      </c>
      <c r="S78" s="61">
        <f>M78/R78*100</f>
        <v>96.27848332887618</v>
      </c>
      <c r="T78" s="61">
        <f>Q78/R78*100</f>
        <v>3.7215166711238314</v>
      </c>
      <c r="U78" s="27"/>
    </row>
    <row r="79" spans="1:21" s="26" customFormat="1" ht="27.75" customHeight="1">
      <c r="A79" s="11"/>
      <c r="B79" s="45">
        <v>1</v>
      </c>
      <c r="C79" s="73">
        <v>3</v>
      </c>
      <c r="D79" s="72" t="s">
        <v>44</v>
      </c>
      <c r="E79" s="75"/>
      <c r="F79" s="39"/>
      <c r="G79" s="67" t="s">
        <v>35</v>
      </c>
      <c r="H79" s="43"/>
      <c r="I79" s="59">
        <f t="shared" si="4"/>
        <v>23536378</v>
      </c>
      <c r="J79" s="59">
        <f t="shared" si="4"/>
        <v>11772610</v>
      </c>
      <c r="K79" s="59"/>
      <c r="L79" s="59">
        <f>SUM(L87)</f>
        <v>966575</v>
      </c>
      <c r="M79" s="60">
        <f>SUM(I79:L79)</f>
        <v>36275563</v>
      </c>
      <c r="N79" s="59">
        <v>1352900</v>
      </c>
      <c r="O79" s="59"/>
      <c r="P79" s="59"/>
      <c r="Q79" s="60">
        <f>SUM(N79:P79)</f>
        <v>1352900</v>
      </c>
      <c r="R79" s="60">
        <f>M79+Q79</f>
        <v>37628463</v>
      </c>
      <c r="S79" s="61">
        <f>M79/R79*100</f>
        <v>96.40458341335919</v>
      </c>
      <c r="T79" s="61">
        <f>Q79/R79*100</f>
        <v>3.5954165866408094</v>
      </c>
      <c r="U79" s="27"/>
    </row>
    <row r="80" spans="1:21" s="26" customFormat="1" ht="27.75" customHeight="1">
      <c r="A80" s="11"/>
      <c r="B80" s="45">
        <v>1</v>
      </c>
      <c r="C80" s="73">
        <v>3</v>
      </c>
      <c r="D80" s="72" t="s">
        <v>44</v>
      </c>
      <c r="E80" s="75"/>
      <c r="F80" s="39"/>
      <c r="G80" s="67" t="s">
        <v>36</v>
      </c>
      <c r="H80" s="43"/>
      <c r="I80" s="59">
        <f t="shared" si="4"/>
        <v>23521013</v>
      </c>
      <c r="J80" s="59">
        <f t="shared" si="4"/>
        <v>6334678</v>
      </c>
      <c r="K80" s="59"/>
      <c r="L80" s="59">
        <f>SUM(L88)</f>
        <v>1018931</v>
      </c>
      <c r="M80" s="60">
        <f>SUM(I80:L80)</f>
        <v>30874622</v>
      </c>
      <c r="N80" s="59">
        <v>1155762</v>
      </c>
      <c r="O80" s="59"/>
      <c r="P80" s="59"/>
      <c r="Q80" s="60">
        <f>SUM(N80:P80)</f>
        <v>1155762</v>
      </c>
      <c r="R80" s="60">
        <f>M80+Q80</f>
        <v>32030384</v>
      </c>
      <c r="S80" s="61">
        <f>M80/R80*100</f>
        <v>96.39166985946844</v>
      </c>
      <c r="T80" s="61">
        <f>Q80/R80*100</f>
        <v>3.6083301405315655</v>
      </c>
      <c r="U80" s="27"/>
    </row>
    <row r="81" spans="1:21" s="26" customFormat="1" ht="27.75" customHeight="1">
      <c r="A81" s="11"/>
      <c r="B81" s="45">
        <v>1</v>
      </c>
      <c r="C81" s="73">
        <v>3</v>
      </c>
      <c r="D81" s="72" t="s">
        <v>44</v>
      </c>
      <c r="E81" s="75"/>
      <c r="F81" s="39"/>
      <c r="G81" s="67" t="s">
        <v>37</v>
      </c>
      <c r="H81" s="43"/>
      <c r="I81" s="59">
        <f t="shared" si="4"/>
        <v>23521013</v>
      </c>
      <c r="J81" s="59">
        <f t="shared" si="4"/>
        <v>6334678</v>
      </c>
      <c r="K81" s="59"/>
      <c r="L81" s="59">
        <f>SUM(L89)</f>
        <v>1018931</v>
      </c>
      <c r="M81" s="60">
        <f>SUM(I81:L81)</f>
        <v>30874622</v>
      </c>
      <c r="N81" s="59">
        <v>909470</v>
      </c>
      <c r="O81" s="59"/>
      <c r="P81" s="59"/>
      <c r="Q81" s="60">
        <f>SUM(N81:P81)</f>
        <v>909470</v>
      </c>
      <c r="R81" s="60">
        <f>M81+Q81</f>
        <v>31784092</v>
      </c>
      <c r="S81" s="61">
        <f>M81/R81*100</f>
        <v>97.13860002670518</v>
      </c>
      <c r="T81" s="61">
        <f>Q81/R81*100</f>
        <v>2.8613999732948168</v>
      </c>
      <c r="U81" s="27"/>
    </row>
    <row r="82" spans="1:21" s="26" customFormat="1" ht="27.75" customHeight="1">
      <c r="A82" s="11"/>
      <c r="B82" s="45"/>
      <c r="C82" s="73"/>
      <c r="D82" s="72"/>
      <c r="E82" s="75"/>
      <c r="F82" s="39"/>
      <c r="G82" s="68" t="s">
        <v>30</v>
      </c>
      <c r="H82" s="43"/>
      <c r="I82" s="77">
        <f>I81/I78*100</f>
        <v>103.1005678177022</v>
      </c>
      <c r="J82" s="77">
        <f>J81/J78*100</f>
        <v>54.889746585376606</v>
      </c>
      <c r="K82" s="59"/>
      <c r="L82" s="77">
        <f>L81/L78*100</f>
        <v>157.68849229378782</v>
      </c>
      <c r="M82" s="77">
        <f>M81/M78*100</f>
        <v>88.21179936617011</v>
      </c>
      <c r="N82" s="77">
        <f>N81/N78*100</f>
        <v>67.22374159213541</v>
      </c>
      <c r="O82" s="59"/>
      <c r="P82" s="59"/>
      <c r="Q82" s="77">
        <f>Q81/Q78*100</f>
        <v>67.22374159213541</v>
      </c>
      <c r="R82" s="77">
        <f>R81/R78*100</f>
        <v>87.4307252971643</v>
      </c>
      <c r="S82" s="61"/>
      <c r="T82" s="57"/>
      <c r="U82" s="27"/>
    </row>
    <row r="83" spans="1:21" s="26" customFormat="1" ht="27.75" customHeight="1">
      <c r="A83" s="11"/>
      <c r="B83" s="45"/>
      <c r="C83" s="73"/>
      <c r="D83" s="72"/>
      <c r="E83" s="75"/>
      <c r="F83" s="39"/>
      <c r="G83" s="68" t="s">
        <v>32</v>
      </c>
      <c r="H83" s="43"/>
      <c r="I83" s="77">
        <f>I81/I79*100</f>
        <v>99.93471807769232</v>
      </c>
      <c r="J83" s="77">
        <f>J81/J79*100</f>
        <v>53.80861168423995</v>
      </c>
      <c r="K83" s="59"/>
      <c r="L83" s="77">
        <f>L81/L79*100</f>
        <v>105.41665157902904</v>
      </c>
      <c r="M83" s="77">
        <f>M81/M79*100</f>
        <v>85.11135168322542</v>
      </c>
      <c r="N83" s="77">
        <f>N81/N79*100</f>
        <v>67.22374159213541</v>
      </c>
      <c r="O83" s="59"/>
      <c r="P83" s="59"/>
      <c r="Q83" s="77">
        <f>Q81/Q79*100</f>
        <v>67.22374159213541</v>
      </c>
      <c r="R83" s="77">
        <f>R81/R79*100</f>
        <v>84.46821758305674</v>
      </c>
      <c r="S83" s="61"/>
      <c r="T83" s="57"/>
      <c r="U83" s="27"/>
    </row>
    <row r="84" spans="1:21" s="26" customFormat="1" ht="27.75" customHeight="1">
      <c r="A84" s="11"/>
      <c r="B84" s="45"/>
      <c r="C84" s="73"/>
      <c r="D84" s="72"/>
      <c r="E84" s="75"/>
      <c r="F84" s="39"/>
      <c r="G84" s="67"/>
      <c r="H84" s="43"/>
      <c r="I84" s="59"/>
      <c r="J84" s="59"/>
      <c r="K84" s="59"/>
      <c r="L84" s="59"/>
      <c r="M84" s="60"/>
      <c r="N84" s="59"/>
      <c r="O84" s="59"/>
      <c r="P84" s="59"/>
      <c r="Q84" s="60"/>
      <c r="R84" s="60"/>
      <c r="S84" s="61"/>
      <c r="T84" s="57"/>
      <c r="U84" s="27"/>
    </row>
    <row r="85" spans="1:21" s="26" customFormat="1" ht="27.75" customHeight="1">
      <c r="A85" s="11"/>
      <c r="B85" s="45">
        <v>1</v>
      </c>
      <c r="C85" s="73">
        <v>3</v>
      </c>
      <c r="D85" s="72" t="s">
        <v>44</v>
      </c>
      <c r="E85" s="75">
        <v>1</v>
      </c>
      <c r="F85" s="39"/>
      <c r="G85" s="67" t="s">
        <v>47</v>
      </c>
      <c r="H85" s="43"/>
      <c r="I85" s="59"/>
      <c r="J85" s="59"/>
      <c r="K85" s="59"/>
      <c r="L85" s="59"/>
      <c r="M85" s="60"/>
      <c r="N85" s="59"/>
      <c r="O85" s="59"/>
      <c r="P85" s="59"/>
      <c r="Q85" s="60"/>
      <c r="R85" s="60"/>
      <c r="S85" s="61"/>
      <c r="T85" s="57"/>
      <c r="U85" s="27"/>
    </row>
    <row r="86" spans="1:21" s="26" customFormat="1" ht="27.75" customHeight="1">
      <c r="A86" s="11"/>
      <c r="B86" s="45">
        <v>1</v>
      </c>
      <c r="C86" s="73">
        <v>3</v>
      </c>
      <c r="D86" s="72" t="s">
        <v>44</v>
      </c>
      <c r="E86" s="75">
        <v>1</v>
      </c>
      <c r="F86" s="39"/>
      <c r="G86" s="67" t="s">
        <v>31</v>
      </c>
      <c r="H86" s="43"/>
      <c r="I86" s="59">
        <v>22813660</v>
      </c>
      <c r="J86" s="59">
        <v>11540731</v>
      </c>
      <c r="K86" s="59"/>
      <c r="L86" s="59">
        <v>646167</v>
      </c>
      <c r="M86" s="60">
        <f>SUM(I86:L86)</f>
        <v>35000558</v>
      </c>
      <c r="N86" s="59">
        <v>1352900</v>
      </c>
      <c r="O86" s="59"/>
      <c r="P86" s="59"/>
      <c r="Q86" s="60">
        <f>SUM(N86:P86)</f>
        <v>1352900</v>
      </c>
      <c r="R86" s="60">
        <f>M86+Q86</f>
        <v>36353458</v>
      </c>
      <c r="S86" s="61">
        <f>M86/R86*100</f>
        <v>96.27848332887618</v>
      </c>
      <c r="T86" s="61">
        <f>Q86/R86*100</f>
        <v>3.7215166711238314</v>
      </c>
      <c r="U86" s="27"/>
    </row>
    <row r="87" spans="1:21" s="26" customFormat="1" ht="27.75" customHeight="1">
      <c r="A87" s="11"/>
      <c r="B87" s="45">
        <v>1</v>
      </c>
      <c r="C87" s="73">
        <v>3</v>
      </c>
      <c r="D87" s="72" t="s">
        <v>44</v>
      </c>
      <c r="E87" s="75">
        <v>1</v>
      </c>
      <c r="F87" s="39"/>
      <c r="G87" s="67" t="s">
        <v>35</v>
      </c>
      <c r="H87" s="43"/>
      <c r="I87" s="59">
        <v>23536378</v>
      </c>
      <c r="J87" s="59">
        <v>11772610</v>
      </c>
      <c r="K87" s="59"/>
      <c r="L87" s="59">
        <v>966575</v>
      </c>
      <c r="M87" s="60">
        <f>SUM(I87:L87)</f>
        <v>36275563</v>
      </c>
      <c r="N87" s="59">
        <v>1352900</v>
      </c>
      <c r="O87" s="59"/>
      <c r="P87" s="59"/>
      <c r="Q87" s="60">
        <f>SUM(N87:P87)</f>
        <v>1352900</v>
      </c>
      <c r="R87" s="60">
        <f>M87+Q87</f>
        <v>37628463</v>
      </c>
      <c r="S87" s="61">
        <f>M87/R87*100</f>
        <v>96.40458341335919</v>
      </c>
      <c r="T87" s="61">
        <f>Q87/R87*100</f>
        <v>3.5954165866408094</v>
      </c>
      <c r="U87" s="27"/>
    </row>
    <row r="88" spans="1:21" s="26" customFormat="1" ht="27.75" customHeight="1">
      <c r="A88" s="11"/>
      <c r="B88" s="45">
        <v>1</v>
      </c>
      <c r="C88" s="73">
        <v>3</v>
      </c>
      <c r="D88" s="72" t="s">
        <v>44</v>
      </c>
      <c r="E88" s="75">
        <v>1</v>
      </c>
      <c r="F88" s="39"/>
      <c r="G88" s="67" t="s">
        <v>36</v>
      </c>
      <c r="H88" s="43"/>
      <c r="I88" s="59">
        <v>23521013</v>
      </c>
      <c r="J88" s="59">
        <v>6334678</v>
      </c>
      <c r="K88" s="59"/>
      <c r="L88" s="59">
        <v>1018931</v>
      </c>
      <c r="M88" s="60">
        <f>SUM(I88:L88)</f>
        <v>30874622</v>
      </c>
      <c r="N88" s="59">
        <v>1155762</v>
      </c>
      <c r="O88" s="59"/>
      <c r="P88" s="59"/>
      <c r="Q88" s="60">
        <f>SUM(N88:P88)</f>
        <v>1155762</v>
      </c>
      <c r="R88" s="60">
        <f>M88+Q88</f>
        <v>32030384</v>
      </c>
      <c r="S88" s="61">
        <f>M88/R88*100</f>
        <v>96.39166985946844</v>
      </c>
      <c r="T88" s="61">
        <f>Q88/R88*100</f>
        <v>3.6083301405315655</v>
      </c>
      <c r="U88" s="27"/>
    </row>
    <row r="89" spans="1:21" s="26" customFormat="1" ht="27.75" customHeight="1">
      <c r="A89" s="11"/>
      <c r="B89" s="45">
        <v>1</v>
      </c>
      <c r="C89" s="73">
        <v>3</v>
      </c>
      <c r="D89" s="72" t="s">
        <v>44</v>
      </c>
      <c r="E89" s="75">
        <v>1</v>
      </c>
      <c r="F89" s="39"/>
      <c r="G89" s="67" t="s">
        <v>37</v>
      </c>
      <c r="H89" s="43"/>
      <c r="I89" s="59">
        <v>23521013</v>
      </c>
      <c r="J89" s="59">
        <v>6334678</v>
      </c>
      <c r="K89" s="59"/>
      <c r="L89" s="59">
        <v>1018931</v>
      </c>
      <c r="M89" s="60">
        <f>SUM(I89:L89)</f>
        <v>30874622</v>
      </c>
      <c r="N89" s="59">
        <v>909470</v>
      </c>
      <c r="O89" s="59"/>
      <c r="P89" s="59"/>
      <c r="Q89" s="60">
        <f>SUM(N89:P89)</f>
        <v>909470</v>
      </c>
      <c r="R89" s="60">
        <f>M89+Q89</f>
        <v>31784092</v>
      </c>
      <c r="S89" s="61">
        <f>M89/R89*100</f>
        <v>97.13860002670518</v>
      </c>
      <c r="T89" s="61">
        <f>Q89/R89*100</f>
        <v>2.8613999732948168</v>
      </c>
      <c r="U89" s="27"/>
    </row>
    <row r="90" spans="1:21" s="26" customFormat="1" ht="27.75" customHeight="1">
      <c r="A90" s="11"/>
      <c r="B90" s="45"/>
      <c r="C90" s="73"/>
      <c r="D90" s="72"/>
      <c r="E90" s="75"/>
      <c r="F90" s="39"/>
      <c r="G90" s="68" t="s">
        <v>30</v>
      </c>
      <c r="H90" s="43"/>
      <c r="I90" s="77">
        <f>I89/I86*100</f>
        <v>103.1005678177022</v>
      </c>
      <c r="J90" s="77">
        <f>J89/J86*100</f>
        <v>54.889746585376606</v>
      </c>
      <c r="K90" s="59"/>
      <c r="L90" s="77">
        <f>L89/L86*100</f>
        <v>157.68849229378782</v>
      </c>
      <c r="M90" s="77">
        <f>M89/M86*100</f>
        <v>88.21179936617011</v>
      </c>
      <c r="N90" s="77">
        <f>N89/N86*100</f>
        <v>67.22374159213541</v>
      </c>
      <c r="O90" s="59"/>
      <c r="P90" s="59"/>
      <c r="Q90" s="77">
        <f>Q89/Q86*100</f>
        <v>67.22374159213541</v>
      </c>
      <c r="R90" s="77">
        <f>R89/R86*100</f>
        <v>87.4307252971643</v>
      </c>
      <c r="S90" s="61"/>
      <c r="T90" s="57"/>
      <c r="U90" s="27"/>
    </row>
    <row r="91" spans="1:21" s="26" customFormat="1" ht="27.75" customHeight="1">
      <c r="A91" s="11"/>
      <c r="B91" s="45"/>
      <c r="C91" s="73"/>
      <c r="D91" s="72"/>
      <c r="E91" s="75"/>
      <c r="F91" s="39"/>
      <c r="G91" s="68" t="s">
        <v>32</v>
      </c>
      <c r="H91" s="43"/>
      <c r="I91" s="77">
        <f>I89/I87*100</f>
        <v>99.93471807769232</v>
      </c>
      <c r="J91" s="77">
        <f>J89/J87*100</f>
        <v>53.80861168423995</v>
      </c>
      <c r="K91" s="59"/>
      <c r="L91" s="77">
        <f>L89/L87*100</f>
        <v>105.41665157902904</v>
      </c>
      <c r="M91" s="77">
        <f>M89/M87*100</f>
        <v>85.11135168322542</v>
      </c>
      <c r="N91" s="77">
        <f>N89/N87*100</f>
        <v>67.22374159213541</v>
      </c>
      <c r="O91" s="59"/>
      <c r="P91" s="59"/>
      <c r="Q91" s="77">
        <f>Q89/Q87*100</f>
        <v>67.22374159213541</v>
      </c>
      <c r="R91" s="77">
        <f>R89/R87*100</f>
        <v>84.46821758305674</v>
      </c>
      <c r="S91" s="61"/>
      <c r="T91" s="57"/>
      <c r="U91" s="27"/>
    </row>
    <row r="92" spans="1:21" s="26" customFormat="1" ht="27.75" customHeight="1">
      <c r="A92" s="11"/>
      <c r="B92" s="45"/>
      <c r="C92" s="73"/>
      <c r="D92" s="72"/>
      <c r="E92" s="75"/>
      <c r="F92" s="39"/>
      <c r="G92" s="68"/>
      <c r="H92" s="43"/>
      <c r="I92" s="59"/>
      <c r="J92" s="59"/>
      <c r="K92" s="59"/>
      <c r="L92" s="59"/>
      <c r="M92" s="60"/>
      <c r="N92" s="59"/>
      <c r="O92" s="59"/>
      <c r="P92" s="59"/>
      <c r="Q92" s="60"/>
      <c r="R92" s="60"/>
      <c r="S92" s="61"/>
      <c r="T92" s="57"/>
      <c r="U92" s="27"/>
    </row>
    <row r="93" spans="1:21" s="26" customFormat="1" ht="55.5" customHeight="1">
      <c r="A93" s="11"/>
      <c r="B93" s="45">
        <v>1</v>
      </c>
      <c r="C93" s="73">
        <v>3</v>
      </c>
      <c r="D93" s="72" t="s">
        <v>48</v>
      </c>
      <c r="E93" s="75"/>
      <c r="F93" s="39"/>
      <c r="G93" s="76" t="s">
        <v>49</v>
      </c>
      <c r="H93" s="43"/>
      <c r="I93" s="59"/>
      <c r="J93" s="59"/>
      <c r="K93" s="59"/>
      <c r="L93" s="59"/>
      <c r="M93" s="60"/>
      <c r="N93" s="59"/>
      <c r="O93" s="59"/>
      <c r="P93" s="59"/>
      <c r="Q93" s="60"/>
      <c r="R93" s="60"/>
      <c r="S93" s="61"/>
      <c r="T93" s="57"/>
      <c r="U93" s="27"/>
    </row>
    <row r="94" spans="1:21" s="26" customFormat="1" ht="27.75" customHeight="1">
      <c r="A94" s="11"/>
      <c r="B94" s="45">
        <v>1</v>
      </c>
      <c r="C94" s="73">
        <v>3</v>
      </c>
      <c r="D94" s="72" t="s">
        <v>48</v>
      </c>
      <c r="E94" s="75"/>
      <c r="F94" s="39"/>
      <c r="G94" s="67" t="s">
        <v>31</v>
      </c>
      <c r="H94" s="43"/>
      <c r="I94" s="59">
        <f aca="true" t="shared" si="5" ref="I94:J97">SUM(I102)</f>
        <v>38896810</v>
      </c>
      <c r="J94" s="59">
        <f t="shared" si="5"/>
        <v>7928910</v>
      </c>
      <c r="K94" s="59"/>
      <c r="L94" s="59">
        <f>SUM(L102)</f>
        <v>1012458</v>
      </c>
      <c r="M94" s="60">
        <f>SUM(I94:L94)</f>
        <v>47838178</v>
      </c>
      <c r="N94" s="59"/>
      <c r="O94" s="59"/>
      <c r="P94" s="59"/>
      <c r="Q94" s="60"/>
      <c r="R94" s="60">
        <f>M94+Q94</f>
        <v>47838178</v>
      </c>
      <c r="S94" s="61">
        <f>M94/R94*100</f>
        <v>100</v>
      </c>
      <c r="T94" s="57">
        <f>Q94/R94*100</f>
        <v>0</v>
      </c>
      <c r="U94" s="27"/>
    </row>
    <row r="95" spans="1:21" s="26" customFormat="1" ht="27.75" customHeight="1">
      <c r="A95" s="11"/>
      <c r="B95" s="45">
        <v>1</v>
      </c>
      <c r="C95" s="73">
        <v>3</v>
      </c>
      <c r="D95" s="72" t="s">
        <v>48</v>
      </c>
      <c r="E95" s="75"/>
      <c r="F95" s="39"/>
      <c r="G95" s="67" t="s">
        <v>35</v>
      </c>
      <c r="H95" s="43"/>
      <c r="I95" s="59">
        <f t="shared" si="5"/>
        <v>38896810</v>
      </c>
      <c r="J95" s="59">
        <f t="shared" si="5"/>
        <v>7928910</v>
      </c>
      <c r="K95" s="59"/>
      <c r="L95" s="59">
        <f>SUM(L103)</f>
        <v>1012458</v>
      </c>
      <c r="M95" s="60">
        <f>SUM(I95:L95)</f>
        <v>47838178</v>
      </c>
      <c r="N95" s="59"/>
      <c r="O95" s="59"/>
      <c r="P95" s="59"/>
      <c r="Q95" s="60"/>
      <c r="R95" s="60">
        <f>M95+Q95</f>
        <v>47838178</v>
      </c>
      <c r="S95" s="61">
        <f>M95/R95*100</f>
        <v>100</v>
      </c>
      <c r="T95" s="57">
        <f>Q95/R95*100</f>
        <v>0</v>
      </c>
      <c r="U95" s="27"/>
    </row>
    <row r="96" spans="1:21" s="26" customFormat="1" ht="27.75" customHeight="1">
      <c r="A96" s="11"/>
      <c r="B96" s="45">
        <v>1</v>
      </c>
      <c r="C96" s="73">
        <v>3</v>
      </c>
      <c r="D96" s="72" t="s">
        <v>48</v>
      </c>
      <c r="E96" s="75"/>
      <c r="F96" s="39"/>
      <c r="G96" s="67" t="s">
        <v>36</v>
      </c>
      <c r="H96" s="43"/>
      <c r="I96" s="59">
        <f t="shared" si="5"/>
        <v>37821694</v>
      </c>
      <c r="J96" s="59">
        <f t="shared" si="5"/>
        <v>7729705</v>
      </c>
      <c r="K96" s="59"/>
      <c r="L96" s="59">
        <f>SUM(L104)</f>
        <v>42900</v>
      </c>
      <c r="M96" s="60">
        <f>SUM(I96:L96)</f>
        <v>45594299</v>
      </c>
      <c r="N96" s="59"/>
      <c r="O96" s="59"/>
      <c r="P96" s="59"/>
      <c r="Q96" s="60"/>
      <c r="R96" s="60">
        <f>M96+Q96</f>
        <v>45594299</v>
      </c>
      <c r="S96" s="61">
        <f>M96/R96*100</f>
        <v>100</v>
      </c>
      <c r="T96" s="57">
        <f>Q96/R96*100</f>
        <v>0</v>
      </c>
      <c r="U96" s="27"/>
    </row>
    <row r="97" spans="1:21" s="26" customFormat="1" ht="27.75" customHeight="1">
      <c r="A97" s="11"/>
      <c r="B97" s="45">
        <v>1</v>
      </c>
      <c r="C97" s="73">
        <v>3</v>
      </c>
      <c r="D97" s="72" t="s">
        <v>48</v>
      </c>
      <c r="E97" s="75"/>
      <c r="F97" s="39"/>
      <c r="G97" s="67" t="s">
        <v>37</v>
      </c>
      <c r="H97" s="43"/>
      <c r="I97" s="59">
        <f t="shared" si="5"/>
        <v>37821694</v>
      </c>
      <c r="J97" s="59">
        <f t="shared" si="5"/>
        <v>7729705</v>
      </c>
      <c r="K97" s="59"/>
      <c r="L97" s="59">
        <f>SUM(L105)</f>
        <v>42900</v>
      </c>
      <c r="M97" s="60">
        <f>SUM(I97:L97)</f>
        <v>45594299</v>
      </c>
      <c r="N97" s="59"/>
      <c r="O97" s="59"/>
      <c r="P97" s="59"/>
      <c r="Q97" s="60"/>
      <c r="R97" s="60">
        <f>M97+Q97</f>
        <v>45594299</v>
      </c>
      <c r="S97" s="61">
        <f>M97/R97*100</f>
        <v>100</v>
      </c>
      <c r="T97" s="57">
        <f>Q97/R97*100</f>
        <v>0</v>
      </c>
      <c r="U97" s="27"/>
    </row>
    <row r="98" spans="1:21" s="26" customFormat="1" ht="27.75" customHeight="1">
      <c r="A98" s="11"/>
      <c r="B98" s="45"/>
      <c r="C98" s="73"/>
      <c r="D98" s="72"/>
      <c r="E98" s="75"/>
      <c r="F98" s="39"/>
      <c r="G98" s="68" t="s">
        <v>30</v>
      </c>
      <c r="H98" s="43"/>
      <c r="I98" s="77">
        <f>I97/I94*100</f>
        <v>97.2359789915934</v>
      </c>
      <c r="J98" s="77">
        <f>J97/J94*100</f>
        <v>97.4876117902713</v>
      </c>
      <c r="K98" s="59"/>
      <c r="L98" s="77">
        <f>L97/L94*100</f>
        <v>4.237212802901453</v>
      </c>
      <c r="M98" s="77">
        <f>M97/M94*100</f>
        <v>95.30943883356092</v>
      </c>
      <c r="N98" s="59"/>
      <c r="O98" s="59"/>
      <c r="P98" s="59"/>
      <c r="Q98" s="60"/>
      <c r="R98" s="77">
        <f>R97/R94*100</f>
        <v>95.30943883356092</v>
      </c>
      <c r="S98" s="61"/>
      <c r="T98" s="57"/>
      <c r="U98" s="27"/>
    </row>
    <row r="99" spans="1:21" s="26" customFormat="1" ht="27.75" customHeight="1">
      <c r="A99" s="11"/>
      <c r="B99" s="45"/>
      <c r="C99" s="73"/>
      <c r="D99" s="72"/>
      <c r="E99" s="75"/>
      <c r="F99" s="39"/>
      <c r="G99" s="68" t="s">
        <v>32</v>
      </c>
      <c r="H99" s="43"/>
      <c r="I99" s="77">
        <f>I97/I95*100</f>
        <v>97.2359789915934</v>
      </c>
      <c r="J99" s="77">
        <f>J97/J95*100</f>
        <v>97.4876117902713</v>
      </c>
      <c r="K99" s="59"/>
      <c r="L99" s="77">
        <f>L97/L95*100</f>
        <v>4.237212802901453</v>
      </c>
      <c r="M99" s="77">
        <f>M97/M95*100</f>
        <v>95.30943883356092</v>
      </c>
      <c r="N99" s="59"/>
      <c r="O99" s="59"/>
      <c r="P99" s="59"/>
      <c r="Q99" s="60"/>
      <c r="R99" s="77">
        <f>R97/R95*100</f>
        <v>95.30943883356092</v>
      </c>
      <c r="S99" s="61"/>
      <c r="T99" s="57"/>
      <c r="U99" s="27"/>
    </row>
    <row r="100" spans="1:21" s="26" customFormat="1" ht="27.75" customHeight="1">
      <c r="A100" s="11"/>
      <c r="B100" s="45"/>
      <c r="C100" s="73"/>
      <c r="D100" s="72"/>
      <c r="E100" s="75"/>
      <c r="F100" s="39"/>
      <c r="G100" s="67"/>
      <c r="H100" s="43"/>
      <c r="I100" s="59"/>
      <c r="J100" s="59"/>
      <c r="K100" s="59"/>
      <c r="L100" s="59"/>
      <c r="M100" s="60"/>
      <c r="N100" s="59"/>
      <c r="O100" s="59"/>
      <c r="P100" s="59"/>
      <c r="Q100" s="60"/>
      <c r="R100" s="60"/>
      <c r="S100" s="61"/>
      <c r="T100" s="57"/>
      <c r="U100" s="27"/>
    </row>
    <row r="101" spans="1:21" s="26" customFormat="1" ht="53.25" customHeight="1">
      <c r="A101" s="11"/>
      <c r="B101" s="45">
        <v>1</v>
      </c>
      <c r="C101" s="73">
        <v>3</v>
      </c>
      <c r="D101" s="72" t="s">
        <v>48</v>
      </c>
      <c r="E101" s="75">
        <v>1</v>
      </c>
      <c r="F101" s="39"/>
      <c r="G101" s="76" t="s">
        <v>50</v>
      </c>
      <c r="H101" s="43"/>
      <c r="I101" s="59"/>
      <c r="J101" s="59"/>
      <c r="K101" s="59"/>
      <c r="L101" s="59"/>
      <c r="M101" s="60"/>
      <c r="N101" s="59"/>
      <c r="O101" s="59"/>
      <c r="P101" s="59"/>
      <c r="Q101" s="60"/>
      <c r="R101" s="60"/>
      <c r="S101" s="61"/>
      <c r="T101" s="57"/>
      <c r="U101" s="27"/>
    </row>
    <row r="102" spans="1:21" s="26" customFormat="1" ht="27.75" customHeight="1">
      <c r="A102" s="11"/>
      <c r="B102" s="45">
        <v>1</v>
      </c>
      <c r="C102" s="73">
        <v>3</v>
      </c>
      <c r="D102" s="72" t="s">
        <v>48</v>
      </c>
      <c r="E102" s="75">
        <v>1</v>
      </c>
      <c r="F102" s="39"/>
      <c r="G102" s="67" t="s">
        <v>31</v>
      </c>
      <c r="H102" s="43"/>
      <c r="I102" s="59">
        <v>38896810</v>
      </c>
      <c r="J102" s="59">
        <v>7928910</v>
      </c>
      <c r="K102" s="59"/>
      <c r="L102" s="59">
        <v>1012458</v>
      </c>
      <c r="M102" s="60">
        <f>SUM(I102:L102)</f>
        <v>47838178</v>
      </c>
      <c r="N102" s="59"/>
      <c r="O102" s="59"/>
      <c r="P102" s="59"/>
      <c r="Q102" s="60"/>
      <c r="R102" s="60">
        <f>M102+Q102</f>
        <v>47838178</v>
      </c>
      <c r="S102" s="61">
        <f>M102/R102*100</f>
        <v>100</v>
      </c>
      <c r="T102" s="57">
        <f>Q102/R102*100</f>
        <v>0</v>
      </c>
      <c r="U102" s="27"/>
    </row>
    <row r="103" spans="1:21" s="26" customFormat="1" ht="27.75" customHeight="1">
      <c r="A103" s="11"/>
      <c r="B103" s="45">
        <v>1</v>
      </c>
      <c r="C103" s="73">
        <v>3</v>
      </c>
      <c r="D103" s="72" t="s">
        <v>48</v>
      </c>
      <c r="E103" s="75">
        <v>1</v>
      </c>
      <c r="F103" s="39"/>
      <c r="G103" s="67" t="s">
        <v>35</v>
      </c>
      <c r="H103" s="43"/>
      <c r="I103" s="59">
        <v>38896810</v>
      </c>
      <c r="J103" s="59">
        <v>7928910</v>
      </c>
      <c r="K103" s="59"/>
      <c r="L103" s="59">
        <v>1012458</v>
      </c>
      <c r="M103" s="60">
        <f>SUM(I103:L103)</f>
        <v>47838178</v>
      </c>
      <c r="N103" s="59"/>
      <c r="O103" s="59"/>
      <c r="P103" s="59"/>
      <c r="Q103" s="60"/>
      <c r="R103" s="60">
        <f>M103+Q103</f>
        <v>47838178</v>
      </c>
      <c r="S103" s="61">
        <f>M103/R103*100</f>
        <v>100</v>
      </c>
      <c r="T103" s="57">
        <f>Q103/R103*100</f>
        <v>0</v>
      </c>
      <c r="U103" s="27"/>
    </row>
    <row r="104" spans="1:21" s="26" customFormat="1" ht="27.75" customHeight="1">
      <c r="A104" s="11"/>
      <c r="B104" s="45">
        <v>1</v>
      </c>
      <c r="C104" s="73">
        <v>3</v>
      </c>
      <c r="D104" s="72" t="s">
        <v>48</v>
      </c>
      <c r="E104" s="75">
        <v>1</v>
      </c>
      <c r="F104" s="39"/>
      <c r="G104" s="67" t="s">
        <v>36</v>
      </c>
      <c r="H104" s="43"/>
      <c r="I104" s="59">
        <v>37821694</v>
      </c>
      <c r="J104" s="59">
        <v>7729705</v>
      </c>
      <c r="K104" s="59"/>
      <c r="L104" s="59">
        <v>42900</v>
      </c>
      <c r="M104" s="60">
        <f>SUM(I104:L104)</f>
        <v>45594299</v>
      </c>
      <c r="N104" s="59"/>
      <c r="O104" s="59"/>
      <c r="P104" s="59"/>
      <c r="Q104" s="60"/>
      <c r="R104" s="60">
        <f>M104+Q104</f>
        <v>45594299</v>
      </c>
      <c r="S104" s="61">
        <f>M104/R104*100</f>
        <v>100</v>
      </c>
      <c r="T104" s="57">
        <f>Q104/R104*100</f>
        <v>0</v>
      </c>
      <c r="U104" s="27"/>
    </row>
    <row r="105" spans="1:21" s="26" customFormat="1" ht="27.75" customHeight="1">
      <c r="A105" s="11"/>
      <c r="B105" s="45">
        <v>1</v>
      </c>
      <c r="C105" s="73">
        <v>3</v>
      </c>
      <c r="D105" s="72" t="s">
        <v>48</v>
      </c>
      <c r="E105" s="75">
        <v>1</v>
      </c>
      <c r="F105" s="39"/>
      <c r="G105" s="67" t="s">
        <v>37</v>
      </c>
      <c r="H105" s="43"/>
      <c r="I105" s="59">
        <v>37821694</v>
      </c>
      <c r="J105" s="59">
        <v>7729705</v>
      </c>
      <c r="K105" s="62"/>
      <c r="L105" s="59">
        <v>42900</v>
      </c>
      <c r="M105" s="60">
        <f>SUM(I105:L105)</f>
        <v>45594299</v>
      </c>
      <c r="N105" s="62"/>
      <c r="O105" s="62"/>
      <c r="P105" s="62"/>
      <c r="Q105" s="62"/>
      <c r="R105" s="60">
        <f>M105+Q105</f>
        <v>45594299</v>
      </c>
      <c r="S105" s="61">
        <f>M105/R105*100</f>
        <v>100</v>
      </c>
      <c r="T105" s="57">
        <f>Q105/R105*100</f>
        <v>0</v>
      </c>
      <c r="U105" s="27"/>
    </row>
    <row r="106" spans="1:21" s="26" customFormat="1" ht="27.75" customHeight="1">
      <c r="A106" s="11"/>
      <c r="B106" s="45"/>
      <c r="C106" s="73"/>
      <c r="D106" s="72"/>
      <c r="E106" s="75"/>
      <c r="F106" s="39"/>
      <c r="G106" s="68" t="s">
        <v>30</v>
      </c>
      <c r="H106" s="43"/>
      <c r="I106" s="77">
        <f>I105/I102*100</f>
        <v>97.2359789915934</v>
      </c>
      <c r="J106" s="77">
        <f>J105/J102*100</f>
        <v>97.4876117902713</v>
      </c>
      <c r="K106" s="62"/>
      <c r="L106" s="77">
        <f>L105/L102*100</f>
        <v>4.237212802901453</v>
      </c>
      <c r="M106" s="77">
        <f>M105/M102*100</f>
        <v>95.30943883356092</v>
      </c>
      <c r="N106" s="62"/>
      <c r="O106" s="62"/>
      <c r="P106" s="62"/>
      <c r="Q106" s="62"/>
      <c r="R106" s="77">
        <f>R105/R102*100</f>
        <v>95.30943883356092</v>
      </c>
      <c r="S106" s="61"/>
      <c r="T106" s="61"/>
      <c r="U106" s="27"/>
    </row>
    <row r="107" spans="1:21" s="26" customFormat="1" ht="30" customHeight="1">
      <c r="A107" s="11"/>
      <c r="B107" s="45"/>
      <c r="C107" s="73"/>
      <c r="D107" s="72"/>
      <c r="E107" s="75"/>
      <c r="F107" s="39"/>
      <c r="G107" s="68" t="s">
        <v>32</v>
      </c>
      <c r="H107" s="43"/>
      <c r="I107" s="77">
        <f>I105/I103*100</f>
        <v>97.2359789915934</v>
      </c>
      <c r="J107" s="77">
        <f>J105/J103*100</f>
        <v>97.4876117902713</v>
      </c>
      <c r="K107" s="62"/>
      <c r="L107" s="77">
        <f>L105/L103*100</f>
        <v>4.237212802901453</v>
      </c>
      <c r="M107" s="77">
        <f>M105/M103*100</f>
        <v>95.30943883356092</v>
      </c>
      <c r="N107" s="62"/>
      <c r="O107" s="62"/>
      <c r="P107" s="62"/>
      <c r="Q107" s="62"/>
      <c r="R107" s="77">
        <f>R105/R103*100</f>
        <v>95.30943883356092</v>
      </c>
      <c r="S107" s="61"/>
      <c r="T107" s="61"/>
      <c r="U107" s="27"/>
    </row>
    <row r="108" spans="1:21" ht="27.75" customHeight="1">
      <c r="A108" s="11"/>
      <c r="B108" s="46"/>
      <c r="C108" s="46"/>
      <c r="D108" s="46"/>
      <c r="E108" s="47"/>
      <c r="F108" s="48"/>
      <c r="G108" s="49"/>
      <c r="H108" s="50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2"/>
      <c r="T108" s="53"/>
      <c r="U108" s="11"/>
    </row>
    <row r="109" spans="1:21" ht="34.5" customHeight="1">
      <c r="A109" s="19"/>
      <c r="B109" s="83" t="s">
        <v>51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27">
      <c r="A110" s="6"/>
      <c r="B110" s="84" t="s">
        <v>52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7"/>
      <c r="R110" s="7"/>
      <c r="S110" s="7"/>
      <c r="T110" s="7"/>
      <c r="U110" s="6"/>
    </row>
    <row r="111" spans="1:21" ht="25.5">
      <c r="A111" s="6"/>
      <c r="B111" s="85"/>
      <c r="C111" s="8"/>
      <c r="D111" s="8"/>
      <c r="E111" s="8"/>
      <c r="F111" s="6"/>
      <c r="G111" s="6"/>
      <c r="H111" s="6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6"/>
    </row>
    <row r="112" spans="1:21" ht="23.25">
      <c r="A112" s="6"/>
      <c r="B112" s="29"/>
      <c r="C112" s="29"/>
      <c r="D112" s="29"/>
      <c r="E112" s="29"/>
      <c r="F112" s="30"/>
      <c r="G112" s="29"/>
      <c r="H112" s="30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6"/>
    </row>
    <row r="113" spans="1:21" ht="23.25">
      <c r="A113" s="6"/>
      <c r="B113" s="9"/>
      <c r="C113" s="9"/>
      <c r="D113" s="9"/>
      <c r="E113" s="9"/>
      <c r="F113" s="9"/>
      <c r="G113" s="8"/>
      <c r="H113" s="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2"/>
      <c r="U113" s="6"/>
    </row>
    <row r="114" spans="1:21" ht="23.25">
      <c r="A114" s="6"/>
      <c r="B114" s="9"/>
      <c r="C114" s="9"/>
      <c r="D114" s="9"/>
      <c r="E114" s="9"/>
      <c r="F114" s="9"/>
      <c r="G114" s="9"/>
      <c r="H114" s="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6"/>
    </row>
    <row r="115" spans="1:21" ht="23.25">
      <c r="A115" s="6"/>
      <c r="B115" s="10"/>
      <c r="C115" s="10"/>
      <c r="D115" s="10"/>
      <c r="E115" s="10"/>
      <c r="F115" s="10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6"/>
    </row>
    <row r="116" spans="1:21" ht="23.25">
      <c r="A116" s="6"/>
      <c r="B116" s="10"/>
      <c r="C116" s="10"/>
      <c r="D116" s="10"/>
      <c r="E116" s="10"/>
      <c r="F116" s="10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6"/>
    </row>
    <row r="117" spans="1:21" ht="23.25">
      <c r="A117" s="6"/>
      <c r="B117" s="10"/>
      <c r="C117" s="10"/>
      <c r="D117" s="10"/>
      <c r="E117" s="10"/>
      <c r="F117" s="10"/>
      <c r="G117" s="4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6"/>
    </row>
    <row r="118" spans="1:21" ht="23.25">
      <c r="A118" s="6"/>
      <c r="B118" s="10"/>
      <c r="C118" s="10"/>
      <c r="D118" s="10"/>
      <c r="E118" s="10"/>
      <c r="F118" s="10"/>
      <c r="G118" s="4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6"/>
    </row>
    <row r="119" spans="1:21" ht="23.25">
      <c r="A119" s="6"/>
      <c r="B119" s="10"/>
      <c r="C119" s="10"/>
      <c r="D119" s="10"/>
      <c r="E119" s="10"/>
      <c r="F119" s="10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6"/>
    </row>
    <row r="120" spans="1:21" ht="23.25">
      <c r="A120" s="6"/>
      <c r="B120" s="10"/>
      <c r="C120" s="10"/>
      <c r="D120" s="10"/>
      <c r="E120" s="10"/>
      <c r="F120" s="10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6"/>
    </row>
    <row r="121" spans="1:21" ht="23.25">
      <c r="A121" s="6"/>
      <c r="B121" s="10"/>
      <c r="C121" s="10"/>
      <c r="D121" s="10"/>
      <c r="E121" s="10"/>
      <c r="F121" s="10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6"/>
    </row>
    <row r="122" spans="1:21" ht="23.25">
      <c r="A122" s="6"/>
      <c r="B122" s="10"/>
      <c r="C122" s="10"/>
      <c r="D122" s="10"/>
      <c r="E122" s="10"/>
      <c r="F122" s="10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6"/>
    </row>
    <row r="123" spans="1:21" ht="23.25">
      <c r="A123" s="6"/>
      <c r="B123" s="10"/>
      <c r="C123" s="10"/>
      <c r="D123" s="10"/>
      <c r="E123" s="10"/>
      <c r="F123" s="10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6"/>
    </row>
    <row r="124" spans="1:21" ht="23.25">
      <c r="A124" s="6"/>
      <c r="B124" s="10"/>
      <c r="C124" s="10"/>
      <c r="D124" s="10"/>
      <c r="E124" s="10"/>
      <c r="F124" s="10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6"/>
    </row>
    <row r="125" spans="1:21" ht="23.25">
      <c r="A125" s="6"/>
      <c r="B125" s="10"/>
      <c r="C125" s="10"/>
      <c r="D125" s="10"/>
      <c r="E125" s="10"/>
      <c r="F125" s="10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6"/>
    </row>
    <row r="126" spans="1:21" ht="23.25">
      <c r="A126" s="6"/>
      <c r="B126" s="10"/>
      <c r="C126" s="10"/>
      <c r="D126" s="10"/>
      <c r="E126" s="10"/>
      <c r="F126" s="10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6"/>
    </row>
    <row r="127" spans="1:21" ht="23.25">
      <c r="A127" s="6"/>
      <c r="B127" s="10"/>
      <c r="C127" s="10"/>
      <c r="D127" s="10"/>
      <c r="E127" s="10"/>
      <c r="F127" s="10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6"/>
    </row>
    <row r="128" spans="1:21" ht="23.25">
      <c r="A128" s="6"/>
      <c r="B128" s="10"/>
      <c r="C128" s="10"/>
      <c r="D128" s="10"/>
      <c r="E128" s="10"/>
      <c r="F128" s="10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6"/>
    </row>
    <row r="129" spans="1:21" ht="23.25">
      <c r="A129" s="6"/>
      <c r="B129" s="10"/>
      <c r="C129" s="10"/>
      <c r="D129" s="10"/>
      <c r="E129" s="10"/>
      <c r="F129" s="10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6"/>
    </row>
    <row r="130" spans="1:21" ht="23.25">
      <c r="A130" s="6"/>
      <c r="B130" s="10"/>
      <c r="C130" s="10"/>
      <c r="D130" s="10"/>
      <c r="E130" s="10"/>
      <c r="F130" s="10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6"/>
    </row>
    <row r="131" spans="1:21" ht="23.25">
      <c r="A131" s="6"/>
      <c r="B131" s="10"/>
      <c r="C131" s="10"/>
      <c r="D131" s="10"/>
      <c r="E131" s="10"/>
      <c r="F131" s="10"/>
      <c r="G131" s="3"/>
      <c r="H131" s="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23.25">
      <c r="A132" s="6"/>
      <c r="B132" s="10"/>
      <c r="C132" s="10"/>
      <c r="D132" s="10"/>
      <c r="E132" s="10"/>
      <c r="F132" s="10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6"/>
    </row>
    <row r="133" spans="1:21" ht="23.25">
      <c r="A133" s="6"/>
      <c r="B133" s="10"/>
      <c r="C133" s="10"/>
      <c r="D133" s="10"/>
      <c r="E133" s="10"/>
      <c r="F133" s="10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6"/>
    </row>
    <row r="134" spans="1:21" ht="23.25">
      <c r="A134" s="6"/>
      <c r="B134" s="10"/>
      <c r="C134" s="10"/>
      <c r="D134" s="10"/>
      <c r="E134" s="10"/>
      <c r="F134" s="10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6"/>
    </row>
    <row r="135" spans="1:21" ht="23.25">
      <c r="A135" s="6"/>
      <c r="B135" s="10"/>
      <c r="C135" s="10"/>
      <c r="D135" s="10"/>
      <c r="E135" s="10"/>
      <c r="F135" s="10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6"/>
    </row>
    <row r="136" spans="1:21" ht="23.25">
      <c r="A136" s="6"/>
      <c r="B136" s="10"/>
      <c r="C136" s="10"/>
      <c r="D136" s="10"/>
      <c r="E136" s="10"/>
      <c r="F136" s="10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6"/>
    </row>
    <row r="137" spans="1:21" ht="23.25">
      <c r="A137" s="6"/>
      <c r="B137" s="10"/>
      <c r="C137" s="10"/>
      <c r="D137" s="10"/>
      <c r="E137" s="10"/>
      <c r="F137" s="10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6"/>
    </row>
    <row r="138" spans="1:21" ht="23.25">
      <c r="A138" s="6"/>
      <c r="B138" s="10"/>
      <c r="C138" s="10"/>
      <c r="D138" s="10"/>
      <c r="E138" s="10"/>
      <c r="F138" s="10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6"/>
    </row>
    <row r="139" spans="1:21" ht="23.25">
      <c r="A139" s="6"/>
      <c r="B139" s="10"/>
      <c r="C139" s="10"/>
      <c r="D139" s="10"/>
      <c r="E139" s="10"/>
      <c r="F139" s="10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6"/>
    </row>
    <row r="140" spans="1:21" ht="23.25">
      <c r="A140" s="6"/>
      <c r="B140" s="10"/>
      <c r="C140" s="10"/>
      <c r="D140" s="10"/>
      <c r="E140" s="10"/>
      <c r="F140" s="10"/>
      <c r="G140" s="3"/>
      <c r="H140" s="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23.25">
      <c r="A141" s="6"/>
      <c r="B141" s="10"/>
      <c r="C141" s="10"/>
      <c r="D141" s="10"/>
      <c r="E141" s="10"/>
      <c r="F141" s="10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6"/>
    </row>
    <row r="142" spans="1:21" ht="23.25">
      <c r="A142" s="6"/>
      <c r="B142" s="10"/>
      <c r="C142" s="10"/>
      <c r="D142" s="10"/>
      <c r="E142" s="10"/>
      <c r="F142" s="10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6"/>
    </row>
    <row r="143" spans="1:21" ht="23.25">
      <c r="A143" s="6"/>
      <c r="B143" s="10"/>
      <c r="C143" s="10"/>
      <c r="D143" s="10"/>
      <c r="E143" s="10"/>
      <c r="F143" s="10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6"/>
    </row>
    <row r="144" spans="1:21" ht="23.25">
      <c r="A144" s="6"/>
      <c r="B144" s="10"/>
      <c r="C144" s="10"/>
      <c r="D144" s="10"/>
      <c r="E144" s="10"/>
      <c r="F144" s="10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6"/>
    </row>
    <row r="145" spans="1:21" ht="23.25">
      <c r="A145" s="6"/>
      <c r="B145" s="10"/>
      <c r="C145" s="10"/>
      <c r="D145" s="10"/>
      <c r="E145" s="10"/>
      <c r="F145" s="10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6"/>
    </row>
    <row r="146" spans="1:21" ht="23.25">
      <c r="A146" s="6"/>
      <c r="B146" s="10"/>
      <c r="C146" s="10"/>
      <c r="D146" s="10"/>
      <c r="E146" s="10"/>
      <c r="F146" s="10"/>
      <c r="G146" s="3"/>
      <c r="H146" s="3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23.25">
      <c r="A147" s="6"/>
      <c r="B147" s="10"/>
      <c r="C147" s="10"/>
      <c r="D147" s="10"/>
      <c r="E147" s="10"/>
      <c r="F147" s="10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6"/>
    </row>
    <row r="148" spans="1:21" ht="23.25">
      <c r="A148" s="6"/>
      <c r="B148" s="10"/>
      <c r="C148" s="10"/>
      <c r="D148" s="10"/>
      <c r="E148" s="10"/>
      <c r="F148" s="10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6"/>
    </row>
    <row r="149" spans="1:21" ht="23.25">
      <c r="A149" s="6"/>
      <c r="B149" s="10"/>
      <c r="C149" s="10"/>
      <c r="D149" s="10"/>
      <c r="E149" s="10"/>
      <c r="F149" s="10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6"/>
    </row>
    <row r="150" spans="1:21" ht="23.25">
      <c r="A150" s="6"/>
      <c r="B150" s="10"/>
      <c r="C150" s="10"/>
      <c r="D150" s="10"/>
      <c r="E150" s="10"/>
      <c r="F150" s="10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6"/>
    </row>
    <row r="151" spans="1:21" ht="23.25">
      <c r="A151" s="6"/>
      <c r="B151" s="10"/>
      <c r="C151" s="10"/>
      <c r="D151" s="10"/>
      <c r="E151" s="10"/>
      <c r="F151" s="10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6"/>
    </row>
    <row r="152" spans="1:21" ht="23.25">
      <c r="A152" s="6"/>
      <c r="B152" s="10"/>
      <c r="C152" s="10"/>
      <c r="D152" s="10"/>
      <c r="E152" s="10"/>
      <c r="F152" s="10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6"/>
    </row>
    <row r="153" spans="1:21" ht="23.25">
      <c r="A153" s="6"/>
      <c r="B153" s="10"/>
      <c r="C153" s="10"/>
      <c r="D153" s="10"/>
      <c r="E153" s="10"/>
      <c r="F153" s="10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6"/>
    </row>
    <row r="154" spans="2:21" ht="23.25">
      <c r="B154" s="6"/>
      <c r="C154" s="6"/>
      <c r="D154" s="6"/>
      <c r="E154" s="6"/>
      <c r="F154" s="9"/>
      <c r="G154" s="6"/>
      <c r="H154" s="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6"/>
    </row>
  </sheetData>
  <sheetProtection/>
  <mergeCells count="28"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O9:O12"/>
    <mergeCell ref="Q9:Q12"/>
    <mergeCell ref="R9:R12"/>
    <mergeCell ref="S9:T9"/>
    <mergeCell ref="S10:T10"/>
    <mergeCell ref="S11:S12"/>
    <mergeCell ref="T11:T12"/>
    <mergeCell ref="P9:P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paperSize="119" scale="24" r:id="rId3"/>
  <headerFooter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Categoría Programática</dc:title>
  <dc:subject/>
  <dc:creator>susana_escartin</dc:creator>
  <cp:keywords/>
  <dc:description/>
  <cp:lastModifiedBy>Carlos Lopez Zavala</cp:lastModifiedBy>
  <cp:lastPrinted>2014-04-09T02:20:53Z</cp:lastPrinted>
  <dcterms:created xsi:type="dcterms:W3CDTF">2014-02-18T18:42:36Z</dcterms:created>
  <dcterms:modified xsi:type="dcterms:W3CDTF">2014-04-09T02:21:00Z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