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32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<sst xmlns="http://schemas.openxmlformats.org/spreadsheetml/2006/main" count="194" uniqueCount="79">
  <si>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</si>
  <si>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</si>
  <si>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</si>
  <si>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</si>
  <si>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</si>
  <si>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</si>
  <si>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</si>
  <si>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</si>
  <si>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</si>
  <si>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</si>
  <si>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</si>
  <si>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</si>
  <si>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</si>
  <si>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</si>
  <si>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</si>
  <si>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</si>
  <si>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</si>
  <si>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</si>
  <si>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</si>
  <si>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</si>
  <si>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</si>
  <si>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</si>
  <si>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</si>
  <si>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</si>
  <si>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</si>
  <si>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</si>
  <si>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</si>
  <si>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</si>
  <si>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</si>
  <si>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</si>
  <si>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</si>
  <si>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</si>
  <si>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</si>
  <si>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</si>
  <si>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</si>
  <si>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</si>
  <si>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</si>
  <si>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</si>
  <si>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</si>
  <si>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</si>
  <si>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</si>
  <si>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</si>
  <si>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</si>
  <si>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</si>
  <si>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</si>
  <si>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</si>
  <si>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</si>
  <si>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</si>
  <si>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</si>
  <si>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</si>
  <si>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</si>
  <si>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</si>
  <si>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</si>
  <si>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</si>
  <si>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</si>
  <si>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</si>
  <si>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</si>
  <si>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</si>
  <si>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</si>
  <si>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</si>
  <si>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</si>
  <si>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</si>
  <si>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</si>
  <si>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</si>
  <si>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</si>
  <si>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</si>
  <si>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</si>
  <si>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</si>
  <si>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</si>
  <si>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</si>
  <si>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</si>
  <si>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</si>
  <si>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</si>
  <si>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</si>
  <si>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C.P. IGNACIO DIEGO MUÑOZ</t>
  </si>
  <si>
    <t>DIRECTOR GENERAL Y DELEGADO FIDUCIARIO ESPECIAL</t>
  </si>
  <si>
    <t>C.P. GREGORIO GONZÁLEZ MARTÍNEZ</t>
  </si>
  <si>
    <t>SUBGERENTE DE CONTABILIDAD</t>
  </si>
  <si>
    <t>FIDEICOMISO DE RIESGO COMPARTIDO (I6L)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</si>
</sst>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2.7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2.7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2.7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78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342049941</v>
      </c>
      <c r="J12" s="44">
        <f>SUM(J13:J15)</f>
        <v>349776519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232973308</v>
      </c>
      <c r="J13" s="48">
        <v>226994485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6513792</v>
      </c>
      <c r="J14" s="48">
        <v>9164140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102562841</v>
      </c>
      <c r="J15" s="48">
        <v>113617894</v>
      </c>
      <c r="K15" s="46"/>
    </row>
    <row r="16" spans="1:11" ht="12.7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2.7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1503391135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1503391135</v>
      </c>
      <c r="K20" s="46"/>
    </row>
    <row r="21" spans="1:11" ht="12.7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342171455</v>
      </c>
      <c r="E22" s="44">
        <f>SUM(E23:E24)</f>
        <v>1970919184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50">
        <v>342171455</v>
      </c>
      <c r="E24" s="50">
        <v>1970919184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2.7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2.75">
      <c r="A26" s="47"/>
      <c r="B26" s="78" t="s">
        <v>20</v>
      </c>
      <c r="C26" s="78"/>
      <c r="D26" s="44">
        <f>SUM(D27:D31)</f>
        <v>-1</v>
      </c>
      <c r="E26" s="44">
        <f>SUM(E27:E31)</f>
        <v>8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2.7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-1</v>
      </c>
      <c r="E31" s="48">
        <v>8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2.7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342171454</v>
      </c>
      <c r="E33" s="54">
        <f>E12+E22+E26</f>
        <v>1970919192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2326194</v>
      </c>
      <c r="J40" s="56">
        <f>SUM(J41:J46)</f>
        <v>3377568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2326194</v>
      </c>
      <c r="J41" s="48">
        <v>3377568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344376135</v>
      </c>
      <c r="J51" s="58">
        <f>J12+J17+J28+J33+J40+J48</f>
        <v>1856545222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-2204681</v>
      </c>
      <c r="J53" s="58">
        <f>E33-J51</f>
        <v>114373970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74</v>
      </c>
      <c r="D61" s="83"/>
      <c r="E61" s="21"/>
      <c r="F61" s="21"/>
      <c r="G61" s="83" t="s">
        <v>76</v>
      </c>
      <c r="H61" s="83"/>
      <c r="I61" s="25"/>
      <c r="J61" s="21"/>
    </row>
    <row r="62" spans="2:10" ht="13.5" customHeight="1">
      <c r="B62" s="26"/>
      <c r="C62" s="77" t="s">
        <v>75</v>
      </c>
      <c r="D62" s="77"/>
      <c r="E62" s="27"/>
      <c r="F62" s="27"/>
      <c r="G62" s="77" t="s">
        <v>77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FIDEICOMISO DE RIESGO COMPARTIDO (I6L)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0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0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342171455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342171455</v>
      </c>
    </row>
    <row r="18" spans="1:5" ht="24" customHeight="1">
      <c r="A18" s="92"/>
      <c r="B18" s="94"/>
      <c r="C18" s="85" t="s">
        <v>20</v>
      </c>
      <c r="D18" s="85"/>
      <c r="E18" s="4">
        <f>'EA'!D26</f>
        <v>-1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-1</v>
      </c>
    </row>
    <row r="24" spans="1:5" ht="24" customHeight="1">
      <c r="A24" s="92"/>
      <c r="B24" s="7"/>
      <c r="C24" s="88" t="s">
        <v>26</v>
      </c>
      <c r="D24" s="88"/>
      <c r="E24" s="4">
        <f>'EA'!D33</f>
        <v>342171454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342049941</v>
      </c>
    </row>
    <row r="26" spans="1:5" ht="24" customHeight="1">
      <c r="A26" s="92"/>
      <c r="B26" s="95"/>
      <c r="C26" s="86" t="s">
        <v>29</v>
      </c>
      <c r="D26" s="86"/>
      <c r="E26" s="5">
        <f>'EA'!I13</f>
        <v>232973308</v>
      </c>
    </row>
    <row r="27" spans="1:5" ht="24" customHeight="1">
      <c r="A27" s="92"/>
      <c r="B27" s="95"/>
      <c r="C27" s="86" t="s">
        <v>30</v>
      </c>
      <c r="D27" s="86"/>
      <c r="E27" s="5">
        <f>'EA'!I14</f>
        <v>6513792</v>
      </c>
    </row>
    <row r="28" spans="1:5" ht="24" customHeight="1">
      <c r="A28" s="92"/>
      <c r="B28" s="95"/>
      <c r="C28" s="86" t="s">
        <v>31</v>
      </c>
      <c r="D28" s="86"/>
      <c r="E28" s="5">
        <f>'EA'!I15</f>
        <v>102562841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2326194</v>
      </c>
    </row>
    <row r="50" spans="1:5" ht="24" customHeight="1">
      <c r="A50" s="92"/>
      <c r="B50" s="95"/>
      <c r="C50" s="86" t="s">
        <v>52</v>
      </c>
      <c r="D50" s="86"/>
      <c r="E50" s="5">
        <f>'EA'!I41</f>
        <v>2326194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344376135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-2204681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1970919184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1970919184</v>
      </c>
    </row>
    <row r="72" spans="1:5" ht="24" customHeight="1">
      <c r="A72" s="92"/>
      <c r="B72" s="94"/>
      <c r="C72" s="85" t="s">
        <v>20</v>
      </c>
      <c r="D72" s="85"/>
      <c r="E72" s="4">
        <f>'EA'!E26</f>
        <v>8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8</v>
      </c>
    </row>
    <row r="78" spans="1:5" ht="24" customHeight="1">
      <c r="A78" s="92"/>
      <c r="B78" s="7"/>
      <c r="C78" s="88" t="s">
        <v>26</v>
      </c>
      <c r="D78" s="88"/>
      <c r="E78" s="4">
        <f>'EA'!E33</f>
        <v>1970919192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349776519</v>
      </c>
    </row>
    <row r="80" spans="1:5" ht="24" customHeight="1">
      <c r="A80" s="92"/>
      <c r="B80" s="95"/>
      <c r="C80" s="86" t="s">
        <v>29</v>
      </c>
      <c r="D80" s="86"/>
      <c r="E80" s="5">
        <f>'EA'!J13</f>
        <v>226994485</v>
      </c>
    </row>
    <row r="81" spans="1:5" ht="24" customHeight="1">
      <c r="A81" s="92"/>
      <c r="B81" s="95"/>
      <c r="C81" s="86" t="s">
        <v>30</v>
      </c>
      <c r="D81" s="86"/>
      <c r="E81" s="5">
        <f>'EA'!J14</f>
        <v>9164140</v>
      </c>
    </row>
    <row r="82" spans="1:5" ht="24" customHeight="1">
      <c r="A82" s="92"/>
      <c r="B82" s="95"/>
      <c r="C82" s="86" t="s">
        <v>31</v>
      </c>
      <c r="D82" s="86"/>
      <c r="E82" s="5">
        <f>'EA'!J15</f>
        <v>113617894</v>
      </c>
    </row>
    <row r="83" spans="1:5" ht="24" customHeight="1">
      <c r="A83" s="92"/>
      <c r="B83" s="95"/>
      <c r="C83" s="85" t="s">
        <v>32</v>
      </c>
      <c r="D83" s="85"/>
      <c r="E83" s="4">
        <f>'EA'!J17</f>
        <v>1503391135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1503391135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3377568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3377568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1856545222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114373970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C.P. IGNACIO DIEGO MUÑOZ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 Y DELEGADO FIDUCIARIO ESPECIAL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GREGORIO GONZÁLEZ MARTÍNEZ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SUBGERENTE DE CONTABILIDAD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fernando_blanco</cp:lastModifiedBy>
  <cp:lastPrinted>2014-03-13T01:42:37Z</cp:lastPrinted>
  <dcterms:created xsi:type="dcterms:W3CDTF">2014-01-27T17:39:58Z</dcterms:created>
  <dcterms:modified xsi:type="dcterms:W3CDTF">2014-03-26T01:42:53Z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