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5480" windowHeight="11040" activeTab="0"/>
  </bookViews>
  <sheets>
    <sheet name="EAA" sheetId="1" r:id="rId1"/>
    <sheet name="PT_EAA" sheetId="2" state="hidden" r:id="rId2"/>
  </sheets>
  <externalReferences>
    <externalReference r:id="rId5"/>
  </externalReference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<sst xmlns="http://schemas.openxmlformats.org/spreadsheetml/2006/main" count="157" uniqueCount="53">
  <si>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</si>
  <si>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</si>
  <si>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</si>
  <si>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</si>
  <si>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</si>
  <si>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</si>
  <si>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</si>
  <si>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</si>
  <si>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</si>
  <si>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</si>
  <si>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</si>
  <si>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</si>
  <si>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</si>
  <si>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</si>
  <si>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</si>
  <si>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</si>
  <si>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</si>
  <si>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</si>
  <si>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</si>
  <si>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</si>
  <si>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</si>
  <si>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</si>
  <si>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</si>
  <si>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</si>
  <si>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</si>
  <si>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</si>
  <si>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</si>
  <si>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</si>
  <si>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</si>
  <si>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</si>
  <si>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</si>
  <si>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</si>
  <si>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</si>
  <si>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</si>
  <si>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</si>
  <si>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</si>
  <si>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</si>
  <si>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</si>
  <si>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</si>
  <si>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</si>
  <si>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</si>
  <si>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</si>
  <si>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</si>
  <si>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</si>
  <si>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</si>
  <si>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</si>
  <si>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</si>
  <si>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</si>
  <si>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C.P. IGNACIO DIEGO MUÑOZ</t>
  </si>
  <si>
    <t>DIRECTOR GENERAL Y DELEGADO FIDUCIARIO ESPECIAL</t>
  </si>
  <si>
    <t>C.P. GREGORIO GONZÁLEZ MARTÍNEZ</t>
  </si>
  <si>
    <t>SUBGERENTE DE CDONTABILIDAD</t>
  </si>
  <si>
    <t>Fideicomiso de Riesgo Compartido (I6L)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</si>
</sst>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52" fillId="34" borderId="0" xfId="0" applyFont="1" applyFill="1" applyBorder="1" applyAlignment="1">
      <alignment horizontal="left" vertical="top"/>
    </xf>
    <xf numFmtId="0" fontId="13" fillId="34" borderId="0" xfId="0" applyFont="1" applyFill="1" applyBorder="1" applyAlignment="1">
      <alignment horizontal="left" vertical="top" wrapText="1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4" fillId="34" borderId="0" xfId="0" applyFont="1" applyFill="1" applyBorder="1" applyAlignment="1">
      <alignment horizontal="left" vertical="top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vertical="top"/>
      <protection locked="0"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hacienda.gob.mx/cuenta_publica_2013/Documents/Tomo%20VII/7.2/7.2.1/7.2.1.16%20I6L/1%20Informaci&#243;n%20Contable/7%20Estado%20Anal&#237;tico%20del%20Activo/I6L.01.01.v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CSF"/>
      <sheetName val="PT_ESF_ECSF"/>
    </sheetNames>
    <sheetDataSet>
      <sheetData sheetId="0">
        <row r="18">
          <cell r="E18">
            <v>50219172</v>
          </cell>
        </row>
        <row r="19">
          <cell r="E19">
            <v>13143147</v>
          </cell>
        </row>
        <row r="21">
          <cell r="E21">
            <v>2094790</v>
          </cell>
        </row>
        <row r="33">
          <cell r="E33">
            <v>3019505</v>
          </cell>
        </row>
        <row r="34">
          <cell r="E34">
            <v>65965661</v>
          </cell>
        </row>
        <row r="36">
          <cell r="E36">
            <v>-60113137</v>
          </cell>
        </row>
        <row r="37">
          <cell r="E37">
            <v>10388089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0" zoomScaleNormal="110" zoomScalePageLayoutView="0" workbookViewId="0" topLeftCell="B1">
      <selection activeCell="B43" sqref="B43:C43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76"/>
      <c r="D1" s="76"/>
      <c r="E1" s="76"/>
      <c r="F1" s="75"/>
      <c r="G1" s="75"/>
      <c r="H1" s="75"/>
      <c r="I1" s="17"/>
      <c r="J1" s="75"/>
      <c r="K1" s="75"/>
    </row>
    <row r="2" s="15" customFormat="1" ht="6" customHeight="1">
      <c r="B2" s="16"/>
    </row>
    <row r="3" spans="2:11" s="15" customFormat="1" ht="13.5" customHeight="1">
      <c r="B3" s="47"/>
      <c r="C3" s="78" t="s">
        <v>36</v>
      </c>
      <c r="D3" s="78"/>
      <c r="E3" s="78"/>
      <c r="F3" s="78"/>
      <c r="G3" s="78"/>
      <c r="H3" s="47"/>
      <c r="I3" s="47"/>
      <c r="J3" s="20"/>
      <c r="K3" s="20"/>
    </row>
    <row r="4" spans="2:11" s="15" customFormat="1" ht="13.5" customHeight="1">
      <c r="B4" s="47"/>
      <c r="C4" s="78" t="s">
        <v>0</v>
      </c>
      <c r="D4" s="78"/>
      <c r="E4" s="78"/>
      <c r="F4" s="78"/>
      <c r="G4" s="78"/>
      <c r="H4" s="47"/>
      <c r="I4" s="47"/>
      <c r="J4" s="20"/>
      <c r="K4" s="20"/>
    </row>
    <row r="5" spans="2:11" s="15" customFormat="1" ht="13.5" customHeight="1">
      <c r="B5" s="47"/>
      <c r="C5" s="78" t="s">
        <v>1</v>
      </c>
      <c r="D5" s="78"/>
      <c r="E5" s="78"/>
      <c r="F5" s="78"/>
      <c r="G5" s="78"/>
      <c r="H5" s="47"/>
      <c r="I5" s="47"/>
      <c r="J5" s="20"/>
      <c r="K5" s="20"/>
    </row>
    <row r="6" spans="2:11" s="15" customFormat="1" ht="13.5" customHeight="1">
      <c r="B6" s="47"/>
      <c r="C6" s="78" t="s">
        <v>2</v>
      </c>
      <c r="D6" s="78"/>
      <c r="E6" s="78"/>
      <c r="F6" s="78"/>
      <c r="G6" s="78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77" t="s">
        <v>52</v>
      </c>
      <c r="D7" s="77"/>
      <c r="E7" s="77"/>
      <c r="F7" s="77"/>
      <c r="G7" s="77"/>
      <c r="H7" s="46"/>
      <c r="I7" s="14"/>
      <c r="J7" s="14"/>
      <c r="K7" s="14"/>
      <c r="L7" s="14"/>
      <c r="M7" s="14"/>
    </row>
    <row r="8" spans="1:9" s="15" customFormat="1" ht="6.75" customHeight="1">
      <c r="A8" s="61"/>
      <c r="B8" s="61"/>
      <c r="C8" s="61"/>
      <c r="D8" s="61"/>
      <c r="E8" s="61"/>
      <c r="F8" s="61"/>
      <c r="G8" s="61"/>
      <c r="H8" s="61"/>
      <c r="I8" s="61"/>
    </row>
    <row r="9" spans="1:9" s="15" customFormat="1" ht="3" customHeight="1">
      <c r="A9" s="61"/>
      <c r="B9" s="61"/>
      <c r="C9" s="61"/>
      <c r="D9" s="61"/>
      <c r="E9" s="61"/>
      <c r="F9" s="61"/>
      <c r="G9" s="61"/>
      <c r="H9" s="61"/>
      <c r="I9" s="61"/>
    </row>
    <row r="10" spans="1:9" s="25" customFormat="1" ht="27">
      <c r="A10" s="48"/>
      <c r="B10" s="62" t="s">
        <v>6</v>
      </c>
      <c r="C10" s="62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63"/>
      <c r="C11" s="63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64"/>
      <c r="B12" s="61"/>
      <c r="C12" s="61"/>
      <c r="D12" s="61"/>
      <c r="E12" s="61"/>
      <c r="F12" s="61"/>
      <c r="G12" s="61"/>
      <c r="H12" s="61"/>
      <c r="I12" s="65"/>
    </row>
    <row r="13" spans="1:11" s="15" customFormat="1" ht="3" customHeight="1">
      <c r="A13" s="72"/>
      <c r="B13" s="73"/>
      <c r="C13" s="73"/>
      <c r="D13" s="73"/>
      <c r="E13" s="73"/>
      <c r="F13" s="73"/>
      <c r="G13" s="73"/>
      <c r="H13" s="73"/>
      <c r="I13" s="74"/>
      <c r="J13" s="20"/>
      <c r="K13" s="20"/>
    </row>
    <row r="14" spans="1:11" s="15" customFormat="1" ht="12.75">
      <c r="A14" s="26"/>
      <c r="B14" s="66" t="s">
        <v>14</v>
      </c>
      <c r="C14" s="66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2.75">
      <c r="A16" s="30"/>
      <c r="B16" s="57" t="s">
        <v>15</v>
      </c>
      <c r="C16" s="57"/>
      <c r="D16" s="31">
        <f>SUM(D18:D24)</f>
        <v>65457109</v>
      </c>
      <c r="E16" s="31">
        <f>SUM(E18:E24)</f>
        <v>1303836868.48</v>
      </c>
      <c r="F16" s="31">
        <f>SUM(F18:F24)</f>
        <v>1293799445</v>
      </c>
      <c r="G16" s="31">
        <f>D16+E16-F16</f>
        <v>75494532.48000002</v>
      </c>
      <c r="H16" s="31">
        <f>G16-D16</f>
        <v>10037423.48000002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56" t="s">
        <v>16</v>
      </c>
      <c r="C18" s="56"/>
      <c r="D18" s="37">
        <f>SUM('[1]ESF'!$E$18)</f>
        <v>50219172</v>
      </c>
      <c r="E18" s="37">
        <v>1055749427</v>
      </c>
      <c r="F18" s="37">
        <v>1066093214</v>
      </c>
      <c r="G18" s="38">
        <f>D18+E18-F18</f>
        <v>39875385</v>
      </c>
      <c r="H18" s="38">
        <f>G18-D18</f>
        <v>-10343787</v>
      </c>
      <c r="I18" s="35"/>
      <c r="J18" s="20"/>
      <c r="K18" s="20"/>
    </row>
    <row r="19" spans="1:11" s="15" customFormat="1" ht="19.5" customHeight="1">
      <c r="A19" s="33"/>
      <c r="B19" s="56" t="s">
        <v>17</v>
      </c>
      <c r="C19" s="56"/>
      <c r="D19" s="37">
        <f>SUM('[1]ESF'!$E$19)</f>
        <v>13143147</v>
      </c>
      <c r="E19" s="37">
        <v>243550469</v>
      </c>
      <c r="F19" s="37">
        <v>223232397</v>
      </c>
      <c r="G19" s="38">
        <f aca="true" t="shared" si="0" ref="G19:G24">D19+E19-F19</f>
        <v>33461219</v>
      </c>
      <c r="H19" s="38">
        <f aca="true" t="shared" si="1" ref="H19:H24">G19-D19</f>
        <v>20318072</v>
      </c>
      <c r="I19" s="35"/>
      <c r="J19" s="20"/>
      <c r="K19" s="20"/>
    </row>
    <row r="20" spans="1:11" s="15" customFormat="1" ht="19.5" customHeight="1">
      <c r="A20" s="33"/>
      <c r="B20" s="56" t="s">
        <v>18</v>
      </c>
      <c r="C20" s="56"/>
      <c r="D20" s="37">
        <v>0</v>
      </c>
      <c r="E20" s="37">
        <v>0</v>
      </c>
      <c r="F20" s="37">
        <v>0</v>
      </c>
      <c r="G20" s="38">
        <f t="shared" si="0"/>
        <v>0</v>
      </c>
      <c r="H20" s="38">
        <f t="shared" si="1"/>
        <v>0</v>
      </c>
      <c r="I20" s="35"/>
      <c r="J20" s="20"/>
      <c r="K20" s="20"/>
    </row>
    <row r="21" spans="1:14" s="15" customFormat="1" ht="19.5" customHeight="1">
      <c r="A21" s="33"/>
      <c r="B21" s="56" t="s">
        <v>19</v>
      </c>
      <c r="C21" s="56"/>
      <c r="D21" s="37">
        <f>SUM('[1]ESF'!$E$21)</f>
        <v>2094790</v>
      </c>
      <c r="E21" s="37">
        <v>4536972.48</v>
      </c>
      <c r="F21" s="37">
        <v>4473834</v>
      </c>
      <c r="G21" s="38">
        <f t="shared" si="0"/>
        <v>2157928.4800000004</v>
      </c>
      <c r="H21" s="38">
        <f t="shared" si="1"/>
        <v>63138.48000000045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56" t="s">
        <v>20</v>
      </c>
      <c r="C22" s="56"/>
      <c r="D22" s="37">
        <v>0</v>
      </c>
      <c r="E22" s="37">
        <v>0</v>
      </c>
      <c r="F22" s="37">
        <v>0</v>
      </c>
      <c r="G22" s="38">
        <f t="shared" si="0"/>
        <v>0</v>
      </c>
      <c r="H22" s="38">
        <f t="shared" si="1"/>
        <v>0</v>
      </c>
      <c r="I22" s="35"/>
      <c r="J22" s="20"/>
      <c r="K22" s="20"/>
    </row>
    <row r="23" spans="1:12" s="15" customFormat="1" ht="19.5" customHeight="1">
      <c r="A23" s="33"/>
      <c r="B23" s="56" t="s">
        <v>21</v>
      </c>
      <c r="C23" s="56"/>
      <c r="D23" s="37">
        <v>0</v>
      </c>
      <c r="E23" s="37">
        <v>0</v>
      </c>
      <c r="F23" s="37">
        <v>0</v>
      </c>
      <c r="G23" s="38">
        <f t="shared" si="0"/>
        <v>0</v>
      </c>
      <c r="H23" s="38">
        <f t="shared" si="1"/>
        <v>0</v>
      </c>
      <c r="I23" s="35"/>
      <c r="J23" s="20"/>
      <c r="K23" s="20"/>
      <c r="L23" s="15" t="s">
        <v>46</v>
      </c>
    </row>
    <row r="24" spans="1:9" ht="19.5" customHeight="1">
      <c r="A24" s="33"/>
      <c r="B24" s="56" t="s">
        <v>22</v>
      </c>
      <c r="C24" s="56"/>
      <c r="D24" s="37">
        <v>0</v>
      </c>
      <c r="E24" s="37">
        <v>0</v>
      </c>
      <c r="F24" s="37">
        <v>0</v>
      </c>
      <c r="G24" s="38">
        <f t="shared" si="0"/>
        <v>0</v>
      </c>
      <c r="H24" s="38">
        <f t="shared" si="1"/>
        <v>0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2.75">
      <c r="A26" s="30"/>
      <c r="B26" s="57" t="s">
        <v>23</v>
      </c>
      <c r="C26" s="57"/>
      <c r="D26" s="31">
        <f>SUM(D28:D36)</f>
        <v>19260118</v>
      </c>
      <c r="E26" s="31">
        <f>SUM(E28:E36)</f>
        <v>1140563</v>
      </c>
      <c r="F26" s="31">
        <f>SUM(F28:F36)</f>
        <v>-91426572</v>
      </c>
      <c r="G26" s="31">
        <f>D26+E26-F26</f>
        <v>111827253</v>
      </c>
      <c r="H26" s="31">
        <f>G26-D26</f>
        <v>92567135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56" t="s">
        <v>24</v>
      </c>
      <c r="C28" s="56"/>
      <c r="D28" s="37">
        <v>0</v>
      </c>
      <c r="E28" s="37">
        <v>0</v>
      </c>
      <c r="F28" s="37">
        <v>0</v>
      </c>
      <c r="G28" s="38">
        <f>D28+E28-F28</f>
        <v>0</v>
      </c>
      <c r="H28" s="38">
        <f>G28-D28</f>
        <v>0</v>
      </c>
      <c r="I28" s="35"/>
    </row>
    <row r="29" spans="1:9" ht="19.5" customHeight="1">
      <c r="A29" s="33"/>
      <c r="B29" s="56" t="s">
        <v>25</v>
      </c>
      <c r="C29" s="56"/>
      <c r="D29" s="37">
        <v>0</v>
      </c>
      <c r="E29" s="37">
        <v>0</v>
      </c>
      <c r="F29" s="37">
        <v>0</v>
      </c>
      <c r="G29" s="38">
        <f aca="true" t="shared" si="2" ref="G29:G36">D29+E29-F29</f>
        <v>0</v>
      </c>
      <c r="H29" s="38">
        <f aca="true" t="shared" si="3" ref="H29:H36">G29-D29</f>
        <v>0</v>
      </c>
      <c r="I29" s="35"/>
    </row>
    <row r="30" spans="1:9" ht="19.5" customHeight="1">
      <c r="A30" s="33"/>
      <c r="B30" s="56" t="s">
        <v>26</v>
      </c>
      <c r="C30" s="56"/>
      <c r="D30" s="37">
        <f>SUM('[1]ESF'!$E$33)</f>
        <v>3019505</v>
      </c>
      <c r="E30" s="37">
        <v>0</v>
      </c>
      <c r="F30" s="37">
        <v>0</v>
      </c>
      <c r="G30" s="38">
        <f t="shared" si="2"/>
        <v>3019505</v>
      </c>
      <c r="H30" s="38">
        <f t="shared" si="3"/>
        <v>0</v>
      </c>
      <c r="I30" s="35"/>
    </row>
    <row r="31" spans="1:9" ht="19.5" customHeight="1">
      <c r="A31" s="33"/>
      <c r="B31" s="56" t="s">
        <v>27</v>
      </c>
      <c r="C31" s="56"/>
      <c r="D31" s="37">
        <f>SUM('[1]ESF'!$E$34)</f>
        <v>65965661</v>
      </c>
      <c r="E31" s="37">
        <v>79938</v>
      </c>
      <c r="F31" s="37">
        <v>2542439</v>
      </c>
      <c r="G31" s="38">
        <f t="shared" si="2"/>
        <v>63503160</v>
      </c>
      <c r="H31" s="38">
        <f t="shared" si="3"/>
        <v>-2462501</v>
      </c>
      <c r="I31" s="35"/>
    </row>
    <row r="32" spans="1:9" ht="19.5" customHeight="1">
      <c r="A32" s="33"/>
      <c r="B32" s="56" t="s">
        <v>28</v>
      </c>
      <c r="C32" s="56"/>
      <c r="D32" s="37">
        <v>0</v>
      </c>
      <c r="E32" s="37">
        <v>0</v>
      </c>
      <c r="F32" s="37">
        <v>0</v>
      </c>
      <c r="G32" s="38">
        <f t="shared" si="2"/>
        <v>0</v>
      </c>
      <c r="H32" s="38">
        <f t="shared" si="3"/>
        <v>0</v>
      </c>
      <c r="I32" s="35"/>
    </row>
    <row r="33" spans="1:9" ht="19.5" customHeight="1">
      <c r="A33" s="33"/>
      <c r="B33" s="56" t="s">
        <v>29</v>
      </c>
      <c r="C33" s="56"/>
      <c r="D33" s="37">
        <f>SUM('[1]ESF'!$E$36)</f>
        <v>-60113137</v>
      </c>
      <c r="E33" s="37">
        <v>2523240</v>
      </c>
      <c r="F33" s="37">
        <v>2330660</v>
      </c>
      <c r="G33" s="38">
        <f t="shared" si="2"/>
        <v>-59920557</v>
      </c>
      <c r="H33" s="38">
        <f t="shared" si="3"/>
        <v>192580</v>
      </c>
      <c r="I33" s="35"/>
    </row>
    <row r="34" spans="1:9" ht="19.5" customHeight="1">
      <c r="A34" s="33"/>
      <c r="B34" s="56" t="s">
        <v>30</v>
      </c>
      <c r="C34" s="56"/>
      <c r="D34" s="37">
        <f>SUM('[1]ESF'!$E$37)</f>
        <v>10388089</v>
      </c>
      <c r="E34" s="37">
        <v>-1462615</v>
      </c>
      <c r="F34" s="37">
        <v>-96299671</v>
      </c>
      <c r="G34" s="38">
        <f t="shared" si="2"/>
        <v>105225145</v>
      </c>
      <c r="H34" s="38">
        <f t="shared" si="3"/>
        <v>94837056</v>
      </c>
      <c r="I34" s="35"/>
    </row>
    <row r="35" spans="1:9" ht="19.5" customHeight="1">
      <c r="A35" s="33"/>
      <c r="B35" s="56" t="s">
        <v>31</v>
      </c>
      <c r="C35" s="56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56" t="s">
        <v>32</v>
      </c>
      <c r="C36" s="56"/>
      <c r="D36" s="37">
        <v>0</v>
      </c>
      <c r="E36" s="37">
        <v>0</v>
      </c>
      <c r="F36" s="37">
        <v>0</v>
      </c>
      <c r="G36" s="38">
        <f t="shared" si="2"/>
        <v>0</v>
      </c>
      <c r="H36" s="38">
        <f t="shared" si="3"/>
        <v>0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66" t="s">
        <v>33</v>
      </c>
      <c r="C38" s="66"/>
      <c r="D38" s="31">
        <f>D16+D26</f>
        <v>84717227</v>
      </c>
      <c r="E38" s="31">
        <f>E16+E26</f>
        <v>1304977431.48</v>
      </c>
      <c r="F38" s="31">
        <f>F16+F26</f>
        <v>1202372873</v>
      </c>
      <c r="G38" s="31">
        <f>G16+G26</f>
        <v>187321785.48000002</v>
      </c>
      <c r="H38" s="31">
        <f>H16+H26</f>
        <v>102604558.48000002</v>
      </c>
      <c r="I38" s="29"/>
    </row>
    <row r="39" spans="1:9" ht="6" customHeight="1">
      <c r="A39" s="58"/>
      <c r="B39" s="59"/>
      <c r="C39" s="59"/>
      <c r="D39" s="59"/>
      <c r="E39" s="59"/>
      <c r="F39" s="59"/>
      <c r="G39" s="59"/>
      <c r="H39" s="59"/>
      <c r="I39" s="60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9" t="s">
        <v>47</v>
      </c>
      <c r="C41" s="69"/>
      <c r="D41" s="69"/>
      <c r="E41" s="69"/>
      <c r="F41" s="69"/>
      <c r="G41" s="69"/>
      <c r="H41" s="69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71"/>
      <c r="C43" s="71"/>
      <c r="D43" s="22"/>
      <c r="E43" s="70"/>
      <c r="F43" s="70"/>
      <c r="G43" s="70"/>
      <c r="H43" s="70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8" t="s">
        <v>48</v>
      </c>
      <c r="C44" s="68"/>
      <c r="D44" s="13"/>
      <c r="E44" s="68" t="s">
        <v>50</v>
      </c>
      <c r="F44" s="68"/>
      <c r="G44" s="68"/>
      <c r="H44" s="68"/>
      <c r="I44" s="24"/>
      <c r="J44" s="15"/>
      <c r="P44" s="15"/>
      <c r="Q44" s="15"/>
    </row>
    <row r="45" spans="1:17" ht="13.5" customHeight="1">
      <c r="A45" s="15"/>
      <c r="B45" s="67" t="s">
        <v>49</v>
      </c>
      <c r="C45" s="67"/>
      <c r="D45" s="45"/>
      <c r="E45" s="67" t="s">
        <v>51</v>
      </c>
      <c r="F45" s="67"/>
      <c r="G45" s="67"/>
      <c r="H45" s="67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  <mergeCell ref="E45:H45"/>
    <mergeCell ref="E44:H44"/>
    <mergeCell ref="B41:H41"/>
    <mergeCell ref="B45:C45"/>
    <mergeCell ref="B44:C44"/>
    <mergeCell ref="E43:H43"/>
    <mergeCell ref="B43:C4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B34:C34"/>
    <mergeCell ref="B35:C35"/>
    <mergeCell ref="B36:C36"/>
    <mergeCell ref="B29:C29"/>
    <mergeCell ref="B30:C30"/>
    <mergeCell ref="B31:C31"/>
    <mergeCell ref="B32:C32"/>
    <mergeCell ref="B33:C33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0"/>
      <c r="C2" s="80"/>
      <c r="D2" s="8" t="s">
        <v>3</v>
      </c>
      <c r="E2" s="9" t="e">
        <f>EAA!#REF!</f>
        <v>#REF!</v>
      </c>
    </row>
    <row r="3" spans="2:5" ht="15">
      <c r="B3" s="80"/>
      <c r="C3" s="80"/>
      <c r="D3" s="8" t="s">
        <v>5</v>
      </c>
      <c r="E3" s="9" t="e">
        <f>EAA!#REF!</f>
        <v>#REF!</v>
      </c>
    </row>
    <row r="4" spans="2:5" ht="14.25">
      <c r="B4" s="80"/>
      <c r="C4" s="80"/>
      <c r="D4" s="8" t="s">
        <v>4</v>
      </c>
      <c r="E4" s="9">
        <f>EAA!F7</f>
        <v>0</v>
      </c>
    </row>
    <row r="5" spans="2:5" ht="15" customHeight="1">
      <c r="B5" s="83" t="s">
        <v>42</v>
      </c>
      <c r="C5" s="83"/>
      <c r="D5" s="83"/>
      <c r="E5" s="10" t="s">
        <v>43</v>
      </c>
    </row>
    <row r="6" spans="2:5" ht="15" customHeight="1">
      <c r="B6" s="81" t="s">
        <v>37</v>
      </c>
      <c r="C6" s="82" t="s">
        <v>14</v>
      </c>
      <c r="D6" s="7" t="s">
        <v>15</v>
      </c>
      <c r="E6" s="2">
        <f>EAA!D16</f>
        <v>65457109</v>
      </c>
    </row>
    <row r="7" spans="2:5" ht="15">
      <c r="B7" s="81"/>
      <c r="C7" s="82"/>
      <c r="D7" s="4" t="s">
        <v>16</v>
      </c>
      <c r="E7" s="5">
        <f>EAA!D18</f>
        <v>50219172</v>
      </c>
    </row>
    <row r="8" spans="2:5" ht="15">
      <c r="B8" s="81"/>
      <c r="C8" s="82"/>
      <c r="D8" s="4" t="s">
        <v>17</v>
      </c>
      <c r="E8" s="5">
        <f>EAA!D19</f>
        <v>13143147</v>
      </c>
    </row>
    <row r="9" spans="2:5" ht="15">
      <c r="B9" s="81"/>
      <c r="C9" s="82"/>
      <c r="D9" s="3" t="s">
        <v>18</v>
      </c>
      <c r="E9" s="5">
        <f>EAA!D20</f>
        <v>0</v>
      </c>
    </row>
    <row r="10" spans="2:5" ht="15">
      <c r="B10" s="81"/>
      <c r="C10" s="82"/>
      <c r="D10" s="3" t="s">
        <v>19</v>
      </c>
      <c r="E10" s="5">
        <f>EAA!D21</f>
        <v>2094790</v>
      </c>
    </row>
    <row r="11" spans="2:5" ht="15">
      <c r="B11" s="81"/>
      <c r="C11" s="82"/>
      <c r="D11" s="3" t="s">
        <v>20</v>
      </c>
      <c r="E11" s="5">
        <f>EAA!D22</f>
        <v>0</v>
      </c>
    </row>
    <row r="12" spans="2:5" ht="15">
      <c r="B12" s="81"/>
      <c r="C12" s="82"/>
      <c r="D12" s="3" t="s">
        <v>21</v>
      </c>
      <c r="E12" s="5">
        <f>EAA!D23</f>
        <v>0</v>
      </c>
    </row>
    <row r="13" spans="2:5" ht="15">
      <c r="B13" s="81"/>
      <c r="C13" s="82"/>
      <c r="D13" s="3" t="s">
        <v>22</v>
      </c>
      <c r="E13" s="5">
        <f>EAA!D24</f>
        <v>0</v>
      </c>
    </row>
    <row r="14" spans="2:5" ht="15" customHeight="1">
      <c r="B14" s="81"/>
      <c r="C14" s="82"/>
      <c r="D14" s="7" t="s">
        <v>23</v>
      </c>
      <c r="E14" s="2">
        <f>EAA!D26</f>
        <v>19260118</v>
      </c>
    </row>
    <row r="15" spans="2:5" ht="15">
      <c r="B15" s="81"/>
      <c r="C15" s="82"/>
      <c r="D15" s="4" t="s">
        <v>24</v>
      </c>
      <c r="E15" s="5">
        <f>EAA!D28</f>
        <v>0</v>
      </c>
    </row>
    <row r="16" spans="2:5" ht="15">
      <c r="B16" s="81"/>
      <c r="C16" s="82"/>
      <c r="D16" s="3" t="s">
        <v>25</v>
      </c>
      <c r="E16" s="5">
        <f>EAA!D29</f>
        <v>0</v>
      </c>
    </row>
    <row r="17" spans="2:5" ht="15">
      <c r="B17" s="81"/>
      <c r="C17" s="82"/>
      <c r="D17" s="3" t="s">
        <v>26</v>
      </c>
      <c r="E17" s="5">
        <f>EAA!D30</f>
        <v>3019505</v>
      </c>
    </row>
    <row r="18" spans="2:5" ht="15">
      <c r="B18" s="81"/>
      <c r="C18" s="82"/>
      <c r="D18" s="4" t="s">
        <v>27</v>
      </c>
      <c r="E18" s="5">
        <f>EAA!D31</f>
        <v>65965661</v>
      </c>
    </row>
    <row r="19" spans="2:5" ht="15">
      <c r="B19" s="81"/>
      <c r="C19" s="82"/>
      <c r="D19" s="4" t="s">
        <v>28</v>
      </c>
      <c r="E19" s="5">
        <f>EAA!D32</f>
        <v>0</v>
      </c>
    </row>
    <row r="20" spans="2:5" ht="15">
      <c r="B20" s="81"/>
      <c r="C20" s="82"/>
      <c r="D20" s="4" t="s">
        <v>29</v>
      </c>
      <c r="E20" s="5">
        <f>EAA!D33</f>
        <v>-60113137</v>
      </c>
    </row>
    <row r="21" spans="2:5" ht="15">
      <c r="B21" s="81"/>
      <c r="C21" s="82"/>
      <c r="D21" s="4" t="s">
        <v>30</v>
      </c>
      <c r="E21" s="5">
        <f>EAA!D34</f>
        <v>10388089</v>
      </c>
    </row>
    <row r="22" spans="2:5" ht="15">
      <c r="B22" s="81"/>
      <c r="C22" s="82"/>
      <c r="D22" s="4" t="s">
        <v>31</v>
      </c>
      <c r="E22" s="5">
        <f>EAA!D35</f>
        <v>0</v>
      </c>
    </row>
    <row r="23" spans="2:5" ht="15">
      <c r="B23" s="81"/>
      <c r="C23" s="82"/>
      <c r="D23" s="4" t="s">
        <v>32</v>
      </c>
      <c r="E23" s="5">
        <f>EAA!D36</f>
        <v>0</v>
      </c>
    </row>
    <row r="24" spans="2:5" ht="15">
      <c r="B24" s="81"/>
      <c r="C24" s="82"/>
      <c r="D24" s="1" t="s">
        <v>33</v>
      </c>
      <c r="E24" s="2">
        <f>EAA!D38</f>
        <v>84717227</v>
      </c>
    </row>
    <row r="25" spans="2:5" ht="15">
      <c r="B25" s="81" t="s">
        <v>38</v>
      </c>
      <c r="C25" s="82" t="s">
        <v>14</v>
      </c>
      <c r="D25" s="7" t="s">
        <v>15</v>
      </c>
      <c r="E25" s="2">
        <f>EAA!E16</f>
        <v>1303836868.48</v>
      </c>
    </row>
    <row r="26" spans="2:5" ht="15">
      <c r="B26" s="81"/>
      <c r="C26" s="82"/>
      <c r="D26" s="4" t="s">
        <v>16</v>
      </c>
      <c r="E26" s="5">
        <f>EAA!E18</f>
        <v>1055749427</v>
      </c>
    </row>
    <row r="27" spans="2:5" ht="15">
      <c r="B27" s="81"/>
      <c r="C27" s="82"/>
      <c r="D27" s="4" t="s">
        <v>17</v>
      </c>
      <c r="E27" s="5">
        <f>EAA!E19</f>
        <v>243550469</v>
      </c>
    </row>
    <row r="28" spans="2:5" ht="15">
      <c r="B28" s="81"/>
      <c r="C28" s="82"/>
      <c r="D28" s="3" t="s">
        <v>18</v>
      </c>
      <c r="E28" s="5">
        <f>EAA!E20</f>
        <v>0</v>
      </c>
    </row>
    <row r="29" spans="2:5" ht="15">
      <c r="B29" s="81"/>
      <c r="C29" s="82"/>
      <c r="D29" s="3" t="s">
        <v>19</v>
      </c>
      <c r="E29" s="5">
        <f>EAA!E21</f>
        <v>4536972.48</v>
      </c>
    </row>
    <row r="30" spans="2:5" ht="15">
      <c r="B30" s="81"/>
      <c r="C30" s="82"/>
      <c r="D30" s="3" t="s">
        <v>20</v>
      </c>
      <c r="E30" s="5">
        <f>EAA!E22</f>
        <v>0</v>
      </c>
    </row>
    <row r="31" spans="2:5" ht="15">
      <c r="B31" s="81"/>
      <c r="C31" s="82"/>
      <c r="D31" s="3" t="s">
        <v>21</v>
      </c>
      <c r="E31" s="5">
        <f>EAA!E23</f>
        <v>0</v>
      </c>
    </row>
    <row r="32" spans="2:5" ht="15">
      <c r="B32" s="81"/>
      <c r="C32" s="82"/>
      <c r="D32" s="3" t="s">
        <v>22</v>
      </c>
      <c r="E32" s="5">
        <f>EAA!E24</f>
        <v>0</v>
      </c>
    </row>
    <row r="33" spans="2:5" ht="15">
      <c r="B33" s="81"/>
      <c r="C33" s="82"/>
      <c r="D33" s="7" t="s">
        <v>23</v>
      </c>
      <c r="E33" s="2">
        <f>EAA!E26</f>
        <v>1140563</v>
      </c>
    </row>
    <row r="34" spans="2:5" ht="15">
      <c r="B34" s="81"/>
      <c r="C34" s="82"/>
      <c r="D34" s="4" t="s">
        <v>24</v>
      </c>
      <c r="E34" s="5">
        <f>EAA!E28</f>
        <v>0</v>
      </c>
    </row>
    <row r="35" spans="2:5" ht="15">
      <c r="B35" s="81"/>
      <c r="C35" s="82"/>
      <c r="D35" s="3" t="s">
        <v>25</v>
      </c>
      <c r="E35" s="5">
        <f>EAA!E29</f>
        <v>0</v>
      </c>
    </row>
    <row r="36" spans="2:5" ht="15">
      <c r="B36" s="81"/>
      <c r="C36" s="82"/>
      <c r="D36" s="3" t="s">
        <v>26</v>
      </c>
      <c r="E36" s="5">
        <f>EAA!E30</f>
        <v>0</v>
      </c>
    </row>
    <row r="37" spans="2:5" ht="15">
      <c r="B37" s="81"/>
      <c r="C37" s="82"/>
      <c r="D37" s="4" t="s">
        <v>27</v>
      </c>
      <c r="E37" s="5">
        <f>EAA!E31</f>
        <v>79938</v>
      </c>
    </row>
    <row r="38" spans="2:5" ht="15">
      <c r="B38" s="81"/>
      <c r="C38" s="82"/>
      <c r="D38" s="4" t="s">
        <v>28</v>
      </c>
      <c r="E38" s="5">
        <f>EAA!E32</f>
        <v>0</v>
      </c>
    </row>
    <row r="39" spans="2:5" ht="15">
      <c r="B39" s="81"/>
      <c r="C39" s="82"/>
      <c r="D39" s="4" t="s">
        <v>29</v>
      </c>
      <c r="E39" s="5">
        <f>EAA!E33</f>
        <v>2523240</v>
      </c>
    </row>
    <row r="40" spans="2:5" ht="15">
      <c r="B40" s="81"/>
      <c r="C40" s="82"/>
      <c r="D40" s="4" t="s">
        <v>30</v>
      </c>
      <c r="E40" s="5">
        <f>EAA!E34</f>
        <v>-1462615</v>
      </c>
    </row>
    <row r="41" spans="2:5" ht="15">
      <c r="B41" s="81"/>
      <c r="C41" s="82"/>
      <c r="D41" s="4" t="s">
        <v>31</v>
      </c>
      <c r="E41" s="5">
        <f>EAA!E35</f>
        <v>0</v>
      </c>
    </row>
    <row r="42" spans="2:5" ht="15">
      <c r="B42" s="81"/>
      <c r="C42" s="82"/>
      <c r="D42" s="4" t="s">
        <v>32</v>
      </c>
      <c r="E42" s="5">
        <f>EAA!E36</f>
        <v>0</v>
      </c>
    </row>
    <row r="43" spans="2:5" ht="15">
      <c r="B43" s="81"/>
      <c r="C43" s="82"/>
      <c r="D43" s="1" t="s">
        <v>33</v>
      </c>
      <c r="E43" s="2">
        <f>EAA!E38</f>
        <v>1304977431.48</v>
      </c>
    </row>
    <row r="44" spans="2:5" ht="38.25" customHeight="1">
      <c r="B44" s="81" t="s">
        <v>39</v>
      </c>
      <c r="C44" s="82" t="s">
        <v>14</v>
      </c>
      <c r="D44" s="7" t="s">
        <v>15</v>
      </c>
      <c r="E44" s="2">
        <f>EAA!F16</f>
        <v>1293799445</v>
      </c>
    </row>
    <row r="45" spans="2:5" ht="15">
      <c r="B45" s="81"/>
      <c r="C45" s="82"/>
      <c r="D45" s="4" t="s">
        <v>16</v>
      </c>
      <c r="E45" s="5">
        <f>EAA!F18</f>
        <v>1066093214</v>
      </c>
    </row>
    <row r="46" spans="2:5" ht="15">
      <c r="B46" s="81"/>
      <c r="C46" s="82"/>
      <c r="D46" s="4" t="s">
        <v>17</v>
      </c>
      <c r="E46" s="5">
        <f>EAA!F19</f>
        <v>223232397</v>
      </c>
    </row>
    <row r="47" spans="2:5" ht="15">
      <c r="B47" s="81"/>
      <c r="C47" s="82"/>
      <c r="D47" s="3" t="s">
        <v>18</v>
      </c>
      <c r="E47" s="5">
        <f>EAA!F20</f>
        <v>0</v>
      </c>
    </row>
    <row r="48" spans="2:5" ht="15">
      <c r="B48" s="81"/>
      <c r="C48" s="82"/>
      <c r="D48" s="3" t="s">
        <v>19</v>
      </c>
      <c r="E48" s="5">
        <f>EAA!F21</f>
        <v>4473834</v>
      </c>
    </row>
    <row r="49" spans="2:5" ht="15">
      <c r="B49" s="81"/>
      <c r="C49" s="82"/>
      <c r="D49" s="3" t="s">
        <v>20</v>
      </c>
      <c r="E49" s="5">
        <f>EAA!F22</f>
        <v>0</v>
      </c>
    </row>
    <row r="50" spans="2:5" ht="15">
      <c r="B50" s="81"/>
      <c r="C50" s="82"/>
      <c r="D50" s="3" t="s">
        <v>21</v>
      </c>
      <c r="E50" s="5">
        <f>EAA!F23</f>
        <v>0</v>
      </c>
    </row>
    <row r="51" spans="2:5" ht="15">
      <c r="B51" s="81"/>
      <c r="C51" s="82"/>
      <c r="D51" s="3" t="s">
        <v>22</v>
      </c>
      <c r="E51" s="5">
        <f>EAA!F24</f>
        <v>0</v>
      </c>
    </row>
    <row r="52" spans="2:5" ht="15">
      <c r="B52" s="81"/>
      <c r="C52" s="82"/>
      <c r="D52" s="7" t="s">
        <v>23</v>
      </c>
      <c r="E52" s="2">
        <f>EAA!F26</f>
        <v>-91426572</v>
      </c>
    </row>
    <row r="53" spans="2:5" ht="15">
      <c r="B53" s="81"/>
      <c r="C53" s="82"/>
      <c r="D53" s="4" t="s">
        <v>24</v>
      </c>
      <c r="E53" s="5">
        <f>EAA!F28</f>
        <v>0</v>
      </c>
    </row>
    <row r="54" spans="2:5" ht="15">
      <c r="B54" s="81"/>
      <c r="C54" s="82"/>
      <c r="D54" s="3" t="s">
        <v>25</v>
      </c>
      <c r="E54" s="5">
        <f>EAA!F29</f>
        <v>0</v>
      </c>
    </row>
    <row r="55" spans="2:5" ht="15">
      <c r="B55" s="81"/>
      <c r="C55" s="82"/>
      <c r="D55" s="3" t="s">
        <v>26</v>
      </c>
      <c r="E55" s="5">
        <f>EAA!F30</f>
        <v>0</v>
      </c>
    </row>
    <row r="56" spans="2:5" ht="15">
      <c r="B56" s="81"/>
      <c r="C56" s="82"/>
      <c r="D56" s="4" t="s">
        <v>27</v>
      </c>
      <c r="E56" s="5">
        <f>EAA!F31</f>
        <v>2542439</v>
      </c>
    </row>
    <row r="57" spans="2:5" ht="15">
      <c r="B57" s="81"/>
      <c r="C57" s="82"/>
      <c r="D57" s="4" t="s">
        <v>28</v>
      </c>
      <c r="E57" s="5">
        <f>EAA!F32</f>
        <v>0</v>
      </c>
    </row>
    <row r="58" spans="2:5" ht="15">
      <c r="B58" s="81"/>
      <c r="C58" s="82"/>
      <c r="D58" s="4" t="s">
        <v>29</v>
      </c>
      <c r="E58" s="5">
        <f>EAA!F33</f>
        <v>2330660</v>
      </c>
    </row>
    <row r="59" spans="2:5" ht="15">
      <c r="B59" s="81"/>
      <c r="C59" s="82"/>
      <c r="D59" s="4" t="s">
        <v>30</v>
      </c>
      <c r="E59" s="5">
        <f>EAA!F34</f>
        <v>-96299671</v>
      </c>
    </row>
    <row r="60" spans="2:5" ht="15">
      <c r="B60" s="81"/>
      <c r="C60" s="82"/>
      <c r="D60" s="4" t="s">
        <v>31</v>
      </c>
      <c r="E60" s="5">
        <f>EAA!F35</f>
        <v>0</v>
      </c>
    </row>
    <row r="61" spans="2:5" ht="15">
      <c r="B61" s="81"/>
      <c r="C61" s="82"/>
      <c r="D61" s="4" t="s">
        <v>32</v>
      </c>
      <c r="E61" s="5">
        <f>EAA!F36</f>
        <v>0</v>
      </c>
    </row>
    <row r="62" spans="2:5" ht="15">
      <c r="B62" s="81"/>
      <c r="C62" s="82"/>
      <c r="D62" s="1" t="s">
        <v>33</v>
      </c>
      <c r="E62" s="2">
        <f>EAA!F38</f>
        <v>1202372873</v>
      </c>
    </row>
    <row r="63" spans="2:5" ht="25.5" customHeight="1">
      <c r="B63" s="84" t="s">
        <v>40</v>
      </c>
      <c r="C63" s="82" t="s">
        <v>14</v>
      </c>
      <c r="D63" s="7" t="s">
        <v>15</v>
      </c>
      <c r="E63" s="2">
        <f>EAA!G16</f>
        <v>75494532.48000002</v>
      </c>
    </row>
    <row r="64" spans="2:5" ht="15">
      <c r="B64" s="84"/>
      <c r="C64" s="82"/>
      <c r="D64" s="4" t="s">
        <v>16</v>
      </c>
      <c r="E64" s="5">
        <f>EAA!G18</f>
        <v>39875385</v>
      </c>
    </row>
    <row r="65" spans="2:5" ht="15">
      <c r="B65" s="84"/>
      <c r="C65" s="82"/>
      <c r="D65" s="4" t="s">
        <v>17</v>
      </c>
      <c r="E65" s="5">
        <f>EAA!G19</f>
        <v>33461219</v>
      </c>
    </row>
    <row r="66" spans="2:5" ht="15">
      <c r="B66" s="84"/>
      <c r="C66" s="82"/>
      <c r="D66" s="3" t="s">
        <v>18</v>
      </c>
      <c r="E66" s="5">
        <f>EAA!G20</f>
        <v>0</v>
      </c>
    </row>
    <row r="67" spans="2:5" ht="15">
      <c r="B67" s="84"/>
      <c r="C67" s="82"/>
      <c r="D67" s="3" t="s">
        <v>19</v>
      </c>
      <c r="E67" s="5">
        <f>EAA!G21</f>
        <v>2157928.4800000004</v>
      </c>
    </row>
    <row r="68" spans="2:5" ht="15">
      <c r="B68" s="84"/>
      <c r="C68" s="82"/>
      <c r="D68" s="3" t="s">
        <v>20</v>
      </c>
      <c r="E68" s="5">
        <f>EAA!G22</f>
        <v>0</v>
      </c>
    </row>
    <row r="69" spans="2:5" ht="15">
      <c r="B69" s="84"/>
      <c r="C69" s="82"/>
      <c r="D69" s="3" t="s">
        <v>21</v>
      </c>
      <c r="E69" s="5">
        <f>EAA!G23</f>
        <v>0</v>
      </c>
    </row>
    <row r="70" spans="2:5" ht="15">
      <c r="B70" s="84"/>
      <c r="C70" s="82"/>
      <c r="D70" s="3" t="s">
        <v>22</v>
      </c>
      <c r="E70" s="5">
        <f>EAA!G24</f>
        <v>0</v>
      </c>
    </row>
    <row r="71" spans="2:5" ht="15">
      <c r="B71" s="84"/>
      <c r="C71" s="82"/>
      <c r="D71" s="7" t="s">
        <v>23</v>
      </c>
      <c r="E71" s="2">
        <f>EAA!G26</f>
        <v>111827253</v>
      </c>
    </row>
    <row r="72" spans="2:5" ht="15">
      <c r="B72" s="84"/>
      <c r="C72" s="82"/>
      <c r="D72" s="4" t="s">
        <v>24</v>
      </c>
      <c r="E72" s="5">
        <f>EAA!G28</f>
        <v>0</v>
      </c>
    </row>
    <row r="73" spans="2:5" ht="15">
      <c r="B73" s="84"/>
      <c r="C73" s="82"/>
      <c r="D73" s="3" t="s">
        <v>25</v>
      </c>
      <c r="E73" s="5">
        <f>EAA!G29</f>
        <v>0</v>
      </c>
    </row>
    <row r="74" spans="2:5" ht="15">
      <c r="B74" s="84"/>
      <c r="C74" s="82"/>
      <c r="D74" s="3" t="s">
        <v>26</v>
      </c>
      <c r="E74" s="5">
        <f>EAA!G30</f>
        <v>3019505</v>
      </c>
    </row>
    <row r="75" spans="2:5" ht="15">
      <c r="B75" s="84"/>
      <c r="C75" s="82"/>
      <c r="D75" s="4" t="s">
        <v>27</v>
      </c>
      <c r="E75" s="5">
        <f>EAA!G31</f>
        <v>63503160</v>
      </c>
    </row>
    <row r="76" spans="2:5" ht="15">
      <c r="B76" s="84"/>
      <c r="C76" s="82"/>
      <c r="D76" s="4" t="s">
        <v>28</v>
      </c>
      <c r="E76" s="5">
        <f>EAA!G32</f>
        <v>0</v>
      </c>
    </row>
    <row r="77" spans="2:5" ht="15">
      <c r="B77" s="84"/>
      <c r="C77" s="82"/>
      <c r="D77" s="4" t="s">
        <v>29</v>
      </c>
      <c r="E77" s="5">
        <f>EAA!G33</f>
        <v>-59920557</v>
      </c>
    </row>
    <row r="78" spans="2:5" ht="15">
      <c r="B78" s="84"/>
      <c r="C78" s="82"/>
      <c r="D78" s="4" t="s">
        <v>30</v>
      </c>
      <c r="E78" s="5">
        <f>EAA!G34</f>
        <v>105225145</v>
      </c>
    </row>
    <row r="79" spans="2:5" ht="15">
      <c r="B79" s="84"/>
      <c r="C79" s="82"/>
      <c r="D79" s="4" t="s">
        <v>31</v>
      </c>
      <c r="E79" s="5">
        <f>EAA!G35</f>
        <v>0</v>
      </c>
    </row>
    <row r="80" spans="2:5" ht="15">
      <c r="B80" s="84"/>
      <c r="C80" s="82"/>
      <c r="D80" s="4" t="s">
        <v>32</v>
      </c>
      <c r="E80" s="5">
        <f>EAA!G36</f>
        <v>0</v>
      </c>
    </row>
    <row r="81" spans="2:5" ht="15">
      <c r="B81" s="84"/>
      <c r="C81" s="82"/>
      <c r="D81" s="1" t="s">
        <v>33</v>
      </c>
      <c r="E81" s="2">
        <f>EAA!G38</f>
        <v>187321785.48000002</v>
      </c>
    </row>
    <row r="82" spans="2:5" ht="15">
      <c r="B82" s="84" t="s">
        <v>41</v>
      </c>
      <c r="C82" s="82" t="s">
        <v>14</v>
      </c>
      <c r="D82" s="7" t="s">
        <v>15</v>
      </c>
      <c r="E82" s="2">
        <f>EAA!H16</f>
        <v>10037423.48000002</v>
      </c>
    </row>
    <row r="83" spans="2:5" ht="15">
      <c r="B83" s="84"/>
      <c r="C83" s="82"/>
      <c r="D83" s="4" t="s">
        <v>16</v>
      </c>
      <c r="E83" s="5">
        <f>EAA!H18</f>
        <v>-10343787</v>
      </c>
    </row>
    <row r="84" spans="2:5" ht="15">
      <c r="B84" s="84"/>
      <c r="C84" s="82"/>
      <c r="D84" s="4" t="s">
        <v>17</v>
      </c>
      <c r="E84" s="5">
        <f>EAA!H19</f>
        <v>20318072</v>
      </c>
    </row>
    <row r="85" spans="2:5" ht="15">
      <c r="B85" s="84"/>
      <c r="C85" s="82"/>
      <c r="D85" s="3" t="s">
        <v>18</v>
      </c>
      <c r="E85" s="5">
        <f>EAA!H20</f>
        <v>0</v>
      </c>
    </row>
    <row r="86" spans="2:5" ht="15">
      <c r="B86" s="84"/>
      <c r="C86" s="82"/>
      <c r="D86" s="3" t="s">
        <v>19</v>
      </c>
      <c r="E86" s="5">
        <f>EAA!H21</f>
        <v>63138.48000000045</v>
      </c>
    </row>
    <row r="87" spans="2:5" ht="15">
      <c r="B87" s="84"/>
      <c r="C87" s="82"/>
      <c r="D87" s="3" t="s">
        <v>20</v>
      </c>
      <c r="E87" s="5">
        <f>EAA!H22</f>
        <v>0</v>
      </c>
    </row>
    <row r="88" spans="2:5" ht="15">
      <c r="B88" s="84"/>
      <c r="C88" s="82"/>
      <c r="D88" s="3" t="s">
        <v>21</v>
      </c>
      <c r="E88" s="5">
        <f>EAA!H23</f>
        <v>0</v>
      </c>
    </row>
    <row r="89" spans="2:5" ht="15">
      <c r="B89" s="84"/>
      <c r="C89" s="82"/>
      <c r="D89" s="3" t="s">
        <v>22</v>
      </c>
      <c r="E89" s="5">
        <f>EAA!H24</f>
        <v>0</v>
      </c>
    </row>
    <row r="90" spans="2:5" ht="15">
      <c r="B90" s="84"/>
      <c r="C90" s="82"/>
      <c r="D90" s="7" t="s">
        <v>23</v>
      </c>
      <c r="E90" s="2">
        <f>EAA!H26</f>
        <v>92567135</v>
      </c>
    </row>
    <row r="91" spans="2:5" ht="15">
      <c r="B91" s="84"/>
      <c r="C91" s="82"/>
      <c r="D91" s="4" t="s">
        <v>24</v>
      </c>
      <c r="E91" s="5">
        <f>EAA!H28</f>
        <v>0</v>
      </c>
    </row>
    <row r="92" spans="2:5" ht="15">
      <c r="B92" s="84"/>
      <c r="C92" s="82"/>
      <c r="D92" s="3" t="s">
        <v>25</v>
      </c>
      <c r="E92" s="5">
        <f>EAA!H29</f>
        <v>0</v>
      </c>
    </row>
    <row r="93" spans="2:5" ht="15">
      <c r="B93" s="84"/>
      <c r="C93" s="82"/>
      <c r="D93" s="3" t="s">
        <v>26</v>
      </c>
      <c r="E93" s="5">
        <f>EAA!H30</f>
        <v>0</v>
      </c>
    </row>
    <row r="94" spans="2:5" ht="15">
      <c r="B94" s="84"/>
      <c r="C94" s="82"/>
      <c r="D94" s="4" t="s">
        <v>27</v>
      </c>
      <c r="E94" s="5">
        <f>EAA!H31</f>
        <v>-2462501</v>
      </c>
    </row>
    <row r="95" spans="2:5" ht="15">
      <c r="B95" s="84"/>
      <c r="C95" s="82"/>
      <c r="D95" s="4" t="s">
        <v>28</v>
      </c>
      <c r="E95" s="5">
        <f>EAA!H32</f>
        <v>0</v>
      </c>
    </row>
    <row r="96" spans="2:5" ht="15">
      <c r="B96" s="84"/>
      <c r="C96" s="82"/>
      <c r="D96" s="4" t="s">
        <v>29</v>
      </c>
      <c r="E96" s="5">
        <f>EAA!H33</f>
        <v>192580</v>
      </c>
    </row>
    <row r="97" spans="2:5" ht="15">
      <c r="B97" s="84"/>
      <c r="C97" s="82"/>
      <c r="D97" s="4" t="s">
        <v>30</v>
      </c>
      <c r="E97" s="5">
        <f>EAA!H34</f>
        <v>94837056</v>
      </c>
    </row>
    <row r="98" spans="2:5" ht="15">
      <c r="B98" s="84"/>
      <c r="C98" s="82"/>
      <c r="D98" s="4" t="s">
        <v>31</v>
      </c>
      <c r="E98" s="5">
        <f>EAA!H35</f>
        <v>0</v>
      </c>
    </row>
    <row r="99" spans="2:5" ht="15">
      <c r="B99" s="84"/>
      <c r="C99" s="82"/>
      <c r="D99" s="4" t="s">
        <v>32</v>
      </c>
      <c r="E99" s="5">
        <f>EAA!H36</f>
        <v>0</v>
      </c>
    </row>
    <row r="100" spans="3:5" ht="15">
      <c r="C100" s="82"/>
      <c r="D100" s="1" t="s">
        <v>33</v>
      </c>
      <c r="E100" s="2">
        <f>EAA!H38</f>
        <v>102604558.48000002</v>
      </c>
    </row>
    <row r="101" spans="1:5" ht="15">
      <c r="A101" s="79" t="s">
        <v>44</v>
      </c>
      <c r="B101" s="79"/>
      <c r="C101" s="79"/>
      <c r="D101" s="6" t="s">
        <v>34</v>
      </c>
      <c r="E101" s="11" t="e">
        <f>EAA!#REF!</f>
        <v>#REF!</v>
      </c>
    </row>
    <row r="102" spans="1:5" ht="15">
      <c r="A102" s="79"/>
      <c r="B102" s="79"/>
      <c r="C102" s="79"/>
      <c r="D102" s="6" t="s">
        <v>35</v>
      </c>
      <c r="E102" s="11" t="e">
        <f>EAA!#REF!</f>
        <v>#REF!</v>
      </c>
    </row>
    <row r="103" spans="1:5" ht="15">
      <c r="A103" s="79" t="s">
        <v>45</v>
      </c>
      <c r="B103" s="79"/>
      <c r="C103" s="79"/>
      <c r="D103" s="6" t="s">
        <v>34</v>
      </c>
      <c r="E103" s="11" t="e">
        <f>EAA!#REF!</f>
        <v>#REF!</v>
      </c>
    </row>
    <row r="104" spans="1:5" ht="15">
      <c r="A104" s="79"/>
      <c r="B104" s="79"/>
      <c r="C104" s="79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Activo</dc:title>
  <dc:subject/>
  <dc:creator>teresita_quezada</dc:creator>
  <cp:keywords/>
  <dc:description/>
  <cp:lastModifiedBy>fernando_blanco</cp:lastModifiedBy>
  <cp:lastPrinted>2014-03-13T01:43:15Z</cp:lastPrinted>
  <dcterms:created xsi:type="dcterms:W3CDTF">2014-01-27T18:04:15Z</dcterms:created>
  <dcterms:modified xsi:type="dcterms:W3CDTF">2014-03-26T02:17:54Z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inicial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