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ECONÓMICO'!$A$1:$W$92</definedName>
    <definedName name="DIFERENCIAS">#N/A</definedName>
    <definedName name="FORM" localSheetId="0">'MASC RESUMEN ECONÓMICO'!$A$92</definedName>
    <definedName name="FORM">#REF!</definedName>
    <definedName name="MASCARILLA">#REF!</definedName>
    <definedName name="_xlnm.Print_Titles" localSheetId="0">'MASC RESUMEN ECONÓMICO'!$1:$10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<sst xmlns="http://schemas.openxmlformats.org/spreadsheetml/2006/main" count="148" uniqueCount="50">
  <si>
    <t>(Pesos)</t>
  </si>
  <si>
    <t>CATEGORÍAS</t>
  </si>
  <si>
    <t>G A S T O    C O R R I E N T E</t>
  </si>
  <si>
    <t>G A S T O   D E   I N V E R S I Ó N</t>
  </si>
  <si>
    <t>TOTAL</t>
  </si>
  <si>
    <t>PROGRAMÁTICAS</t>
  </si>
  <si>
    <t>Estructura Porcentual</t>
  </si>
  <si>
    <t>Servicios</t>
  </si>
  <si>
    <t>Otros de</t>
  </si>
  <si>
    <t>Suma</t>
  </si>
  <si>
    <t>Inversión</t>
  </si>
  <si>
    <t>F</t>
  </si>
  <si>
    <t>FN</t>
  </si>
  <si>
    <t>AI</t>
  </si>
  <si>
    <t>PP</t>
  </si>
  <si>
    <t>UR</t>
  </si>
  <si>
    <t>Personales</t>
  </si>
  <si>
    <t>Corriente</t>
  </si>
  <si>
    <t>Física</t>
  </si>
  <si>
    <t>*</t>
  </si>
  <si>
    <t>CUENTA DE LA HACIENDA PÚBLICA FEDERAL DE 2013</t>
  </si>
  <si>
    <t>Gasto de</t>
  </si>
  <si>
    <t>Subsidios</t>
  </si>
  <si>
    <t>SF</t>
  </si>
  <si>
    <t>Operación</t>
  </si>
  <si>
    <t xml:space="preserve">D E N O M I N A C I Ó N </t>
  </si>
  <si>
    <t xml:space="preserve">ESTADO ANALÍTICO DEL EJERCICIO DEL PRESUPUESTO DE EGRESOS EN CLASIFICACIÓN FUNCIONAL-PROGRAMÁTICA </t>
  </si>
  <si>
    <t>I6U FONDO DE EMPRESAS EXPROPIADAS DEL SECTOR AZUCARERO</t>
  </si>
  <si>
    <t>Desarrollo Económico</t>
  </si>
  <si>
    <t>Agropecuaria, silvicultura, pesca y caza</t>
  </si>
  <si>
    <t>Agropecuaria</t>
  </si>
  <si>
    <t>M001</t>
  </si>
  <si>
    <t>I6U</t>
  </si>
  <si>
    <t>Servicios de apoyo administrativo</t>
  </si>
  <si>
    <t>Actividades de apoyo administrativo</t>
  </si>
  <si>
    <t>Fondo de Empresas Expropiadas del Sector Azucarero</t>
  </si>
  <si>
    <t>P001</t>
  </si>
  <si>
    <t>Elevar el ingreso de los Productores y el Empleo Rural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</si>
  <si>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</si>
  <si>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</si>
  <si>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</si>
  <si>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</si>
  <si>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</si>
  <si>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</si>
  <si>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Aprobado</t>
  </si>
  <si>
    <t>Modificado</t>
  </si>
  <si>
    <t>Devengado</t>
  </si>
  <si>
    <t>Pagado</t>
  </si>
  <si>
    <t>Registro, Control y Seguimiento de los Programas Presupuestarios</t>
  </si>
  <si>
    <t>Fuente: La entidad paraestatal.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</si>
</sst>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54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18"/>
      <color indexed="8"/>
      <name val="Soberana Sans"/>
      <family val="3"/>
    </font>
    <font>
      <sz val="20"/>
      <name val="Soberana Sans"/>
      <family val="3"/>
    </font>
    <font>
      <sz val="19"/>
      <name val="Soberana Sans"/>
      <family val="3"/>
    </font>
    <font>
      <sz val="19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"/>
      <family val="3"/>
    </font>
    <font>
      <sz val="23.5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"/>
      <family val="3"/>
    </font>
    <font>
      <sz val="23.5"/>
      <color theme="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164" fontId="51" fillId="33" borderId="10" xfId="0" applyNumberFormat="1" applyFont="1" applyFill="1" applyBorder="1" applyAlignment="1">
      <alignment horizontal="centerContinuous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vertical="center"/>
    </xf>
    <xf numFmtId="164" fontId="51" fillId="33" borderId="12" xfId="0" applyNumberFormat="1" applyFont="1" applyFill="1" applyBorder="1" applyAlignment="1">
      <alignment horizontal="center" vertical="center"/>
    </xf>
    <xf numFmtId="164" fontId="51" fillId="33" borderId="13" xfId="0" applyNumberFormat="1" applyFont="1" applyFill="1" applyBorder="1" applyAlignment="1">
      <alignment horizontal="center" vertical="center"/>
    </xf>
    <xf numFmtId="164" fontId="51" fillId="33" borderId="14" xfId="0" applyNumberFormat="1" applyFont="1" applyFill="1" applyBorder="1" applyAlignment="1">
      <alignment horizontal="center" vertical="center"/>
    </xf>
    <xf numFmtId="164" fontId="51" fillId="33" borderId="15" xfId="0" applyNumberFormat="1" applyFont="1" applyFill="1" applyBorder="1" applyAlignment="1">
      <alignment horizontal="center" vertical="center"/>
    </xf>
    <xf numFmtId="164" fontId="51" fillId="33" borderId="16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0" fontId="51" fillId="33" borderId="12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5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horizontal="right" vertical="center"/>
    </xf>
    <xf numFmtId="164" fontId="52" fillId="33" borderId="17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horizontal="centerContinuous" vertical="center"/>
    </xf>
    <xf numFmtId="164" fontId="4" fillId="33" borderId="18" xfId="0" applyNumberFormat="1" applyFont="1" applyFill="1" applyBorder="1" applyAlignment="1">
      <alignment horizontal="centerContinuous" vertical="center"/>
    </xf>
    <xf numFmtId="164" fontId="4" fillId="33" borderId="19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vertical="center"/>
    </xf>
    <xf numFmtId="164" fontId="4" fillId="33" borderId="19" xfId="0" applyNumberFormat="1" applyFont="1" applyFill="1" applyBorder="1" applyAlignment="1">
      <alignment vertical="center"/>
    </xf>
    <xf numFmtId="164" fontId="52" fillId="33" borderId="10" xfId="0" applyNumberFormat="1" applyFont="1" applyFill="1" applyBorder="1" applyAlignment="1">
      <alignment horizontal="centerContinuous" vertical="center"/>
    </xf>
    <xf numFmtId="164" fontId="4" fillId="33" borderId="10" xfId="0" applyNumberFormat="1" applyFont="1" applyFill="1" applyBorder="1" applyAlignment="1">
      <alignment horizontal="centerContinuous" vertical="center"/>
    </xf>
    <xf numFmtId="164" fontId="52" fillId="33" borderId="20" xfId="0" applyNumberFormat="1" applyFont="1" applyFill="1" applyBorder="1" applyAlignment="1">
      <alignment horizontal="centerContinuous" vertical="center"/>
    </xf>
    <xf numFmtId="164" fontId="0" fillId="34" borderId="0" xfId="0" applyNumberFormat="1" applyFont="1" applyFill="1" applyAlignment="1">
      <alignment vertical="center"/>
    </xf>
    <xf numFmtId="164" fontId="52" fillId="33" borderId="21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horizontal="centerContinuous" vertical="center"/>
    </xf>
    <xf numFmtId="164" fontId="4" fillId="33" borderId="0" xfId="0" applyNumberFormat="1" applyFont="1" applyFill="1" applyBorder="1" applyAlignment="1">
      <alignment horizontal="centerContinuous" vertical="center"/>
    </xf>
    <xf numFmtId="164" fontId="4" fillId="33" borderId="22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vertical="center"/>
    </xf>
    <xf numFmtId="37" fontId="4" fillId="33" borderId="0" xfId="0" applyNumberFormat="1" applyFont="1" applyFill="1" applyBorder="1" applyAlignment="1">
      <alignment vertical="center"/>
    </xf>
    <xf numFmtId="164" fontId="4" fillId="33" borderId="23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vertical="center"/>
    </xf>
    <xf numFmtId="164" fontId="12" fillId="33" borderId="24" xfId="0" applyNumberFormat="1" applyFont="1" applyFill="1" applyBorder="1" applyAlignment="1">
      <alignment vertical="center"/>
    </xf>
    <xf numFmtId="164" fontId="12" fillId="33" borderId="25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horizontal="center" vertical="center"/>
    </xf>
    <xf numFmtId="164" fontId="12" fillId="33" borderId="21" xfId="0" applyNumberFormat="1" applyFont="1" applyFill="1" applyBorder="1" applyAlignment="1">
      <alignment vertical="center"/>
    </xf>
    <xf numFmtId="164" fontId="4" fillId="33" borderId="26" xfId="0" applyNumberFormat="1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/>
    </xf>
    <xf numFmtId="164" fontId="52" fillId="33" borderId="0" xfId="0" applyNumberFormat="1" applyFont="1" applyFill="1" applyBorder="1" applyAlignment="1">
      <alignment horizontal="centerContinuous" vertical="center"/>
    </xf>
    <xf numFmtId="164" fontId="52" fillId="33" borderId="0" xfId="0" applyNumberFormat="1" applyFont="1" applyFill="1" applyBorder="1" applyAlignment="1">
      <alignment horizontal="center" vertical="center"/>
    </xf>
    <xf numFmtId="164" fontId="52" fillId="33" borderId="24" xfId="0" applyNumberFormat="1" applyFont="1" applyFill="1" applyBorder="1" applyAlignment="1">
      <alignment horizontal="center" vertical="center"/>
    </xf>
    <xf numFmtId="164" fontId="52" fillId="33" borderId="25" xfId="0" applyNumberFormat="1" applyFont="1" applyFill="1" applyBorder="1" applyAlignment="1">
      <alignment horizontal="center" vertical="center"/>
    </xf>
    <xf numFmtId="164" fontId="52" fillId="33" borderId="21" xfId="0" applyNumberFormat="1" applyFont="1" applyFill="1" applyBorder="1" applyAlignment="1">
      <alignment horizontal="center" vertical="center"/>
    </xf>
    <xf numFmtId="164" fontId="52" fillId="33" borderId="12" xfId="0" applyNumberFormat="1" applyFont="1" applyFill="1" applyBorder="1" applyAlignment="1">
      <alignment horizontal="center" vertical="center"/>
    </xf>
    <xf numFmtId="164" fontId="52" fillId="33" borderId="13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 vertical="center"/>
    </xf>
    <xf numFmtId="164" fontId="4" fillId="33" borderId="22" xfId="0" applyNumberFormat="1" applyFont="1" applyFill="1" applyBorder="1" applyAlignment="1">
      <alignment vertical="center"/>
    </xf>
    <xf numFmtId="164" fontId="52" fillId="33" borderId="28" xfId="0" applyNumberFormat="1" applyFont="1" applyFill="1" applyBorder="1" applyAlignment="1">
      <alignment horizontal="center" vertical="center"/>
    </xf>
    <xf numFmtId="164" fontId="52" fillId="33" borderId="29" xfId="0" applyNumberFormat="1" applyFont="1" applyFill="1" applyBorder="1" applyAlignment="1">
      <alignment horizontal="center" vertical="center"/>
    </xf>
    <xf numFmtId="164" fontId="52" fillId="33" borderId="15" xfId="0" applyNumberFormat="1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164" fontId="52" fillId="33" borderId="1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6" fontId="13" fillId="0" borderId="26" xfId="0" applyNumberFormat="1" applyFont="1" applyFill="1" applyBorder="1" applyAlignment="1">
      <alignment horizontal="center" vertical="top"/>
    </xf>
    <xf numFmtId="167" fontId="13" fillId="0" borderId="26" xfId="0" applyNumberFormat="1" applyFont="1" applyFill="1" applyBorder="1" applyAlignment="1">
      <alignment horizontal="center" vertical="top"/>
    </xf>
    <xf numFmtId="0" fontId="13" fillId="0" borderId="2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4" xfId="0" applyFont="1" applyBorder="1" applyAlignment="1">
      <alignment horizontal="center" vertical="top"/>
    </xf>
    <xf numFmtId="166" fontId="13" fillId="0" borderId="21" xfId="0" applyNumberFormat="1" applyFont="1" applyFill="1" applyBorder="1" applyAlignment="1">
      <alignment horizontal="center" vertical="top"/>
    </xf>
    <xf numFmtId="167" fontId="13" fillId="0" borderId="21" xfId="0" applyNumberFormat="1" applyFont="1" applyFill="1" applyBorder="1" applyAlignment="1">
      <alignment horizontal="center" vertical="top"/>
    </xf>
    <xf numFmtId="0" fontId="13" fillId="0" borderId="23" xfId="0" applyFont="1" applyBorder="1" applyAlignment="1">
      <alignment/>
    </xf>
    <xf numFmtId="49" fontId="13" fillId="0" borderId="21" xfId="0" applyNumberFormat="1" applyFont="1" applyFill="1" applyBorder="1" applyAlignment="1">
      <alignment vertical="top"/>
    </xf>
    <xf numFmtId="49" fontId="13" fillId="0" borderId="22" xfId="0" applyNumberFormat="1" applyFont="1" applyFill="1" applyBorder="1" applyAlignment="1">
      <alignment vertical="top"/>
    </xf>
    <xf numFmtId="3" fontId="14" fillId="0" borderId="24" xfId="0" applyNumberFormat="1" applyFont="1" applyBorder="1" applyAlignment="1">
      <alignment/>
    </xf>
    <xf numFmtId="169" fontId="14" fillId="0" borderId="24" xfId="0" applyNumberFormat="1" applyFont="1" applyBorder="1" applyAlignment="1">
      <alignment/>
    </xf>
    <xf numFmtId="169" fontId="14" fillId="0" borderId="24" xfId="0" applyNumberFormat="1" applyFont="1" applyFill="1" applyBorder="1" applyAlignment="1">
      <alignment vertical="top"/>
    </xf>
    <xf numFmtId="0" fontId="14" fillId="0" borderId="29" xfId="0" applyNumberFormat="1" applyFont="1" applyFill="1" applyBorder="1" applyAlignment="1">
      <alignment vertical="top"/>
    </xf>
    <xf numFmtId="164" fontId="14" fillId="0" borderId="0" xfId="0" applyNumberFormat="1" applyFont="1" applyFill="1" applyAlignment="1">
      <alignment vertical="center"/>
    </xf>
    <xf numFmtId="3" fontId="14" fillId="0" borderId="29" xfId="0" applyNumberFormat="1" applyFont="1" applyFill="1" applyBorder="1" applyAlignment="1">
      <alignment vertical="top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3" fillId="0" borderId="3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164" fontId="0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 horizontal="left" wrapText="1"/>
    </xf>
    <xf numFmtId="176" fontId="14" fillId="0" borderId="24" xfId="0" applyNumberFormat="1" applyFont="1" applyBorder="1" applyAlignment="1">
      <alignment/>
    </xf>
    <xf numFmtId="0" fontId="13" fillId="0" borderId="32" xfId="0" applyFont="1" applyBorder="1" applyAlignment="1">
      <alignment horizontal="center" vertical="top"/>
    </xf>
    <xf numFmtId="166" fontId="13" fillId="0" borderId="33" xfId="0" applyNumberFormat="1" applyFont="1" applyFill="1" applyBorder="1" applyAlignment="1">
      <alignment horizontal="center" vertical="top"/>
    </xf>
    <xf numFmtId="167" fontId="13" fillId="0" borderId="33" xfId="0" applyNumberFormat="1" applyFont="1" applyFill="1" applyBorder="1" applyAlignment="1">
      <alignment horizontal="center" vertical="top"/>
    </xf>
    <xf numFmtId="0" fontId="13" fillId="0" borderId="34" xfId="0" applyFont="1" applyBorder="1" applyAlignment="1">
      <alignment wrapText="1"/>
    </xf>
    <xf numFmtId="3" fontId="14" fillId="0" borderId="24" xfId="0" applyNumberFormat="1" applyFont="1" applyFill="1" applyBorder="1" applyAlignment="1">
      <alignment vertical="top"/>
    </xf>
    <xf numFmtId="176" fontId="14" fillId="0" borderId="29" xfId="0" applyNumberFormat="1" applyFont="1" applyBorder="1" applyAlignment="1">
      <alignment/>
    </xf>
    <xf numFmtId="169" fontId="14" fillId="0" borderId="29" xfId="0" applyNumberFormat="1" applyFont="1" applyBorder="1" applyAlignment="1">
      <alignment/>
    </xf>
    <xf numFmtId="3" fontId="15" fillId="0" borderId="23" xfId="0" applyNumberFormat="1" applyFont="1" applyFill="1" applyBorder="1" applyAlignment="1">
      <alignment vertical="top"/>
    </xf>
    <xf numFmtId="3" fontId="15" fillId="0" borderId="22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2" fillId="33" borderId="35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137"/>
  <sheetViews>
    <sheetView showGridLines="0" showZeros="0" tabSelected="1" showOutlineSymbols="0" zoomScale="55" zoomScaleNormal="55" zoomScalePageLayoutView="0" workbookViewId="0" topLeftCell="A4">
      <pane xSplit="8" ySplit="7" topLeftCell="I11" activePane="bottomRight" state="frozen"/>
      <selection pane="topLeft" activeCell="A4" sqref="A4"/>
      <selection pane="topRight" activeCell="I4" sqref="I4"/>
      <selection pane="bottomLeft" activeCell="A11" sqref="A11"/>
      <selection pane="bottomRight" activeCell="A4" sqref="A4:IV4"/>
    </sheetView>
  </sheetViews>
  <sheetFormatPr defaultColWidth="0" defaultRowHeight="23.25"/>
  <cols>
    <col min="1" max="1" width="1.60546875" style="0" customWidth="1"/>
    <col min="2" max="4" width="5.69140625" style="92" customWidth="1"/>
    <col min="5" max="5" width="6.69140625" style="92" customWidth="1"/>
    <col min="6" max="6" width="7.69140625" style="92" customWidth="1"/>
    <col min="7" max="7" width="6.69140625" style="92" customWidth="1"/>
    <col min="8" max="8" width="0.453125" style="92" customWidth="1"/>
    <col min="9" max="9" width="43.69140625" style="95" customWidth="1"/>
    <col min="10" max="10" width="1.69140625" style="92" customWidth="1"/>
    <col min="11" max="20" width="18.69140625" style="93" customWidth="1"/>
    <col min="21" max="22" width="13.69140625" style="92" customWidth="1"/>
    <col min="23" max="23" width="0.453125" style="0" customWidth="1"/>
    <col min="24" max="16384" width="0" style="0" hidden="1" customWidth="1"/>
  </cols>
  <sheetData>
    <row r="1" spans="1:23" ht="26.25">
      <c r="A1" s="18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11"/>
      <c r="N1" s="112"/>
      <c r="O1" s="112"/>
      <c r="P1" s="16"/>
      <c r="Q1" s="16"/>
      <c r="R1" s="16"/>
      <c r="S1" s="16"/>
      <c r="T1" s="19"/>
      <c r="U1" s="19"/>
      <c r="V1" s="19"/>
      <c r="W1" s="18"/>
    </row>
    <row r="2" spans="1:23" ht="30">
      <c r="A2" s="18"/>
      <c r="B2" s="20" t="s">
        <v>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21"/>
      <c r="N2" s="16"/>
      <c r="O2" s="16"/>
      <c r="P2" s="16"/>
      <c r="Q2" s="16"/>
      <c r="R2" s="16"/>
      <c r="S2" s="16"/>
      <c r="T2" s="1"/>
      <c r="U2" s="1"/>
      <c r="V2" s="1"/>
      <c r="W2" s="18"/>
    </row>
    <row r="3" spans="1:23" ht="30">
      <c r="A3" s="18"/>
      <c r="B3" s="20" t="s">
        <v>26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22"/>
      <c r="U3" s="22"/>
      <c r="V3" s="22"/>
      <c r="W3" s="18"/>
    </row>
    <row r="4" spans="1:23" ht="30.75">
      <c r="A4" s="18"/>
      <c r="B4" s="20" t="s">
        <v>27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22"/>
      <c r="U4" s="22"/>
      <c r="V4" s="22"/>
      <c r="W4" s="18"/>
    </row>
    <row r="5" spans="1:23" ht="30.75">
      <c r="A5" s="18"/>
      <c r="B5" s="20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2"/>
      <c r="U5" s="22"/>
      <c r="V5" s="22"/>
      <c r="W5" s="18"/>
    </row>
    <row r="6" spans="1:23" ht="23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/>
      <c r="U6" s="23"/>
      <c r="V6" s="23"/>
      <c r="W6" s="18"/>
    </row>
    <row r="7" spans="1:23" ht="34.5" customHeight="1">
      <c r="A7" s="18"/>
      <c r="B7" s="24" t="s">
        <v>1</v>
      </c>
      <c r="C7" s="25"/>
      <c r="D7" s="26"/>
      <c r="E7" s="26"/>
      <c r="F7" s="26"/>
      <c r="G7" s="27"/>
      <c r="H7" s="28"/>
      <c r="I7" s="29"/>
      <c r="J7" s="30"/>
      <c r="K7" s="31" t="s">
        <v>2</v>
      </c>
      <c r="L7" s="32"/>
      <c r="M7" s="32"/>
      <c r="N7" s="32"/>
      <c r="O7" s="32"/>
      <c r="P7" s="33" t="s">
        <v>3</v>
      </c>
      <c r="Q7" s="2"/>
      <c r="R7" s="2"/>
      <c r="S7" s="2"/>
      <c r="T7" s="113" t="s">
        <v>4</v>
      </c>
      <c r="U7" s="114"/>
      <c r="V7" s="115"/>
      <c r="W7" s="34"/>
    </row>
    <row r="8" spans="1:23" ht="30.75">
      <c r="A8" s="18"/>
      <c r="B8" s="35" t="s">
        <v>5</v>
      </c>
      <c r="C8" s="36"/>
      <c r="D8" s="37"/>
      <c r="E8" s="37"/>
      <c r="F8" s="37"/>
      <c r="G8" s="38"/>
      <c r="H8" s="39"/>
      <c r="I8" s="40"/>
      <c r="J8" s="41"/>
      <c r="K8" s="42"/>
      <c r="L8" s="43"/>
      <c r="M8" s="44"/>
      <c r="N8" s="45"/>
      <c r="O8" s="46"/>
      <c r="P8" s="3"/>
      <c r="Q8" s="3"/>
      <c r="R8" s="3"/>
      <c r="S8" s="4"/>
      <c r="T8" s="5"/>
      <c r="U8" s="113" t="s">
        <v>6</v>
      </c>
      <c r="V8" s="116"/>
      <c r="W8" s="34"/>
    </row>
    <row r="9" spans="1:23" ht="30.75">
      <c r="A9" s="18"/>
      <c r="B9" s="47"/>
      <c r="C9" s="47"/>
      <c r="D9" s="47"/>
      <c r="E9" s="47"/>
      <c r="F9" s="47"/>
      <c r="G9" s="48"/>
      <c r="H9" s="39"/>
      <c r="I9" s="49" t="s">
        <v>25</v>
      </c>
      <c r="J9" s="41"/>
      <c r="K9" s="50" t="s">
        <v>7</v>
      </c>
      <c r="L9" s="51" t="s">
        <v>21</v>
      </c>
      <c r="M9" s="52" t="s">
        <v>22</v>
      </c>
      <c r="N9" s="50" t="s">
        <v>8</v>
      </c>
      <c r="O9" s="53" t="s">
        <v>9</v>
      </c>
      <c r="P9" s="54" t="s">
        <v>10</v>
      </c>
      <c r="Q9" s="52" t="s">
        <v>22</v>
      </c>
      <c r="R9" s="54" t="s">
        <v>8</v>
      </c>
      <c r="S9" s="54" t="s">
        <v>9</v>
      </c>
      <c r="T9" s="54" t="s">
        <v>4</v>
      </c>
      <c r="U9" s="17"/>
      <c r="V9" s="5"/>
      <c r="W9" s="34"/>
    </row>
    <row r="10" spans="1:23" ht="30.75">
      <c r="A10" s="18"/>
      <c r="B10" s="55" t="s">
        <v>11</v>
      </c>
      <c r="C10" s="55" t="s">
        <v>12</v>
      </c>
      <c r="D10" s="55" t="s">
        <v>23</v>
      </c>
      <c r="E10" s="55" t="s">
        <v>13</v>
      </c>
      <c r="F10" s="55" t="s">
        <v>14</v>
      </c>
      <c r="G10" s="55" t="s">
        <v>15</v>
      </c>
      <c r="H10" s="39"/>
      <c r="I10" s="56"/>
      <c r="J10" s="57"/>
      <c r="K10" s="58" t="s">
        <v>16</v>
      </c>
      <c r="L10" s="59" t="s">
        <v>24</v>
      </c>
      <c r="M10" s="7"/>
      <c r="N10" s="58" t="s">
        <v>17</v>
      </c>
      <c r="O10" s="6"/>
      <c r="P10" s="60" t="s">
        <v>18</v>
      </c>
      <c r="Q10" s="8"/>
      <c r="R10" s="60" t="s">
        <v>10</v>
      </c>
      <c r="S10" s="8"/>
      <c r="T10" s="9"/>
      <c r="U10" s="61" t="s">
        <v>17</v>
      </c>
      <c r="V10" s="62" t="s">
        <v>10</v>
      </c>
      <c r="W10" s="34"/>
    </row>
    <row r="11" spans="1:23" ht="27">
      <c r="A11" s="18"/>
      <c r="B11" s="70"/>
      <c r="C11" s="68"/>
      <c r="D11" s="69"/>
      <c r="E11" s="69"/>
      <c r="F11" s="70"/>
      <c r="G11" s="70"/>
      <c r="H11" s="71"/>
      <c r="I11" s="96"/>
      <c r="J11" s="72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  <c r="V11" s="81"/>
      <c r="W11" s="10"/>
    </row>
    <row r="12" spans="1:23" ht="27">
      <c r="A12" s="18"/>
      <c r="B12" s="70"/>
      <c r="C12" s="74"/>
      <c r="D12" s="75"/>
      <c r="E12" s="75"/>
      <c r="F12" s="70"/>
      <c r="G12" s="70"/>
      <c r="H12" s="71"/>
      <c r="I12" s="98" t="s">
        <v>38</v>
      </c>
      <c r="J12" s="76"/>
      <c r="K12" s="79">
        <f aca="true" t="shared" si="0" ref="K12:N15">+K62+K86</f>
        <v>7763160</v>
      </c>
      <c r="L12" s="79">
        <f t="shared" si="0"/>
        <v>1063640</v>
      </c>
      <c r="M12" s="79">
        <f t="shared" si="0"/>
        <v>0</v>
      </c>
      <c r="N12" s="79">
        <f t="shared" si="0"/>
        <v>0</v>
      </c>
      <c r="O12" s="79">
        <f>SUM(K12:N12)</f>
        <v>8826800</v>
      </c>
      <c r="P12" s="79">
        <f aca="true" t="shared" si="1" ref="P12:R15">+P62+P86</f>
        <v>0</v>
      </c>
      <c r="Q12" s="79">
        <f t="shared" si="1"/>
        <v>0</v>
      </c>
      <c r="R12" s="79">
        <f t="shared" si="1"/>
        <v>0</v>
      </c>
      <c r="S12" s="79">
        <f aca="true" t="shared" si="2" ref="S12:S17">SUM(P12:R12)</f>
        <v>0</v>
      </c>
      <c r="T12" s="79">
        <f>SUM(S12,O12)</f>
        <v>8826800</v>
      </c>
      <c r="U12" s="80">
        <v>100</v>
      </c>
      <c r="V12" s="81"/>
      <c r="W12" s="10"/>
    </row>
    <row r="13" spans="1:23" ht="27">
      <c r="A13" s="18"/>
      <c r="B13" s="70"/>
      <c r="C13" s="74"/>
      <c r="D13" s="75"/>
      <c r="E13" s="75"/>
      <c r="F13" s="70"/>
      <c r="G13" s="70"/>
      <c r="H13" s="71"/>
      <c r="I13" s="98" t="s">
        <v>39</v>
      </c>
      <c r="J13" s="76"/>
      <c r="K13" s="79">
        <f t="shared" si="0"/>
        <v>8187009</v>
      </c>
      <c r="L13" s="79">
        <f t="shared" si="0"/>
        <v>793191.25</v>
      </c>
      <c r="M13" s="79">
        <f t="shared" si="0"/>
        <v>0</v>
      </c>
      <c r="N13" s="79">
        <f t="shared" si="0"/>
        <v>351239620</v>
      </c>
      <c r="O13" s="79">
        <f>SUM(K13:N13)</f>
        <v>360219820.25</v>
      </c>
      <c r="P13" s="79">
        <f t="shared" si="1"/>
        <v>0</v>
      </c>
      <c r="Q13" s="79">
        <f t="shared" si="1"/>
        <v>0</v>
      </c>
      <c r="R13" s="79">
        <f t="shared" si="1"/>
        <v>0</v>
      </c>
      <c r="S13" s="79">
        <f t="shared" si="2"/>
        <v>0</v>
      </c>
      <c r="T13" s="79">
        <f>SUM(S13,O13)</f>
        <v>360219820.25</v>
      </c>
      <c r="U13" s="80">
        <v>100</v>
      </c>
      <c r="V13" s="81"/>
      <c r="W13" s="10"/>
    </row>
    <row r="14" spans="1:23" ht="27">
      <c r="A14" s="18"/>
      <c r="B14" s="70"/>
      <c r="C14" s="74"/>
      <c r="D14" s="75"/>
      <c r="E14" s="75"/>
      <c r="F14" s="70"/>
      <c r="G14" s="70"/>
      <c r="H14" s="71"/>
      <c r="I14" s="98" t="s">
        <v>40</v>
      </c>
      <c r="J14" s="76"/>
      <c r="K14" s="79">
        <f t="shared" si="0"/>
        <v>8187009</v>
      </c>
      <c r="L14" s="79">
        <f t="shared" si="0"/>
        <v>793191.25</v>
      </c>
      <c r="M14" s="79">
        <f t="shared" si="0"/>
        <v>0</v>
      </c>
      <c r="N14" s="79">
        <f t="shared" si="0"/>
        <v>351239620</v>
      </c>
      <c r="O14" s="79">
        <f>SUM(K14:N14)</f>
        <v>360219820.25</v>
      </c>
      <c r="P14" s="79">
        <f t="shared" si="1"/>
        <v>0</v>
      </c>
      <c r="Q14" s="79">
        <f t="shared" si="1"/>
        <v>0</v>
      </c>
      <c r="R14" s="79">
        <f t="shared" si="1"/>
        <v>0</v>
      </c>
      <c r="S14" s="79">
        <f t="shared" si="2"/>
        <v>0</v>
      </c>
      <c r="T14" s="79">
        <f>SUM(S14,O14)</f>
        <v>360219820.25</v>
      </c>
      <c r="U14" s="80">
        <v>100</v>
      </c>
      <c r="V14" s="81"/>
      <c r="W14" s="10"/>
    </row>
    <row r="15" spans="1:23" ht="27">
      <c r="A15" s="18"/>
      <c r="B15" s="70"/>
      <c r="C15" s="74"/>
      <c r="D15" s="75"/>
      <c r="E15" s="75"/>
      <c r="F15" s="70"/>
      <c r="G15" s="70"/>
      <c r="H15" s="71"/>
      <c r="I15" s="98" t="s">
        <v>41</v>
      </c>
      <c r="J15" s="76"/>
      <c r="K15" s="79">
        <f t="shared" si="0"/>
        <v>7394259.98</v>
      </c>
      <c r="L15" s="79">
        <f t="shared" si="0"/>
        <v>774340</v>
      </c>
      <c r="M15" s="79">
        <f t="shared" si="0"/>
        <v>0</v>
      </c>
      <c r="N15" s="79">
        <f t="shared" si="0"/>
        <v>351397846</v>
      </c>
      <c r="O15" s="79">
        <f>SUM(K15:N15)</f>
        <v>359566445.98</v>
      </c>
      <c r="P15" s="79">
        <f t="shared" si="1"/>
        <v>0</v>
      </c>
      <c r="Q15" s="79">
        <f t="shared" si="1"/>
        <v>0</v>
      </c>
      <c r="R15" s="79">
        <f t="shared" si="1"/>
        <v>0</v>
      </c>
      <c r="S15" s="79">
        <f t="shared" si="2"/>
        <v>0</v>
      </c>
      <c r="T15" s="79">
        <f>SUM(S15,O15)</f>
        <v>359566445.98</v>
      </c>
      <c r="U15" s="80">
        <v>100</v>
      </c>
      <c r="V15" s="81"/>
      <c r="W15" s="10"/>
    </row>
    <row r="16" spans="1:23" ht="27">
      <c r="A16" s="18"/>
      <c r="B16" s="70"/>
      <c r="C16" s="74"/>
      <c r="D16" s="75"/>
      <c r="E16" s="75"/>
      <c r="F16" s="70"/>
      <c r="G16" s="70"/>
      <c r="H16" s="71"/>
      <c r="I16" s="98" t="s">
        <v>42</v>
      </c>
      <c r="J16" s="76"/>
      <c r="K16" s="101">
        <f>+K15/K12*100</f>
        <v>95.24806882764236</v>
      </c>
      <c r="L16" s="101">
        <f>+L15/L12*100</f>
        <v>72.80094768906773</v>
      </c>
      <c r="M16" s="79"/>
      <c r="N16" s="101">
        <v>0</v>
      </c>
      <c r="O16" s="101">
        <f>+O15/O12*100</f>
        <v>4073.5764487696565</v>
      </c>
      <c r="P16" s="101">
        <v>0</v>
      </c>
      <c r="Q16" s="101">
        <v>0</v>
      </c>
      <c r="R16" s="101"/>
      <c r="S16" s="79">
        <f t="shared" si="2"/>
        <v>0</v>
      </c>
      <c r="T16" s="101">
        <f>+T15/T12*100</f>
        <v>4073.5764487696565</v>
      </c>
      <c r="U16" s="80"/>
      <c r="V16" s="81"/>
      <c r="W16" s="10"/>
    </row>
    <row r="17" spans="1:23" ht="27">
      <c r="A17" s="18"/>
      <c r="B17" s="70"/>
      <c r="C17" s="74"/>
      <c r="D17" s="75"/>
      <c r="E17" s="75"/>
      <c r="F17" s="70"/>
      <c r="G17" s="70"/>
      <c r="H17" s="71"/>
      <c r="I17" s="98" t="s">
        <v>43</v>
      </c>
      <c r="J17" s="76"/>
      <c r="K17" s="101">
        <f>+K15/K13*100</f>
        <v>90.3169885363507</v>
      </c>
      <c r="L17" s="101">
        <f>+L15/L13*100</f>
        <v>97.62336636971223</v>
      </c>
      <c r="M17" s="79"/>
      <c r="N17" s="101">
        <f>+N15/N13*100</f>
        <v>100.04504787927968</v>
      </c>
      <c r="O17" s="101">
        <f>+O15/O13*100</f>
        <v>99.81861790127302</v>
      </c>
      <c r="P17" s="101"/>
      <c r="Q17" s="101">
        <v>0</v>
      </c>
      <c r="R17" s="101">
        <v>0</v>
      </c>
      <c r="S17" s="79">
        <f t="shared" si="2"/>
        <v>0</v>
      </c>
      <c r="T17" s="101">
        <f>+T15/T13*100</f>
        <v>99.81861790127302</v>
      </c>
      <c r="U17" s="80"/>
      <c r="V17" s="81"/>
      <c r="W17" s="10"/>
    </row>
    <row r="18" spans="1:23" ht="27">
      <c r="A18" s="18"/>
      <c r="B18" s="70"/>
      <c r="C18" s="74"/>
      <c r="D18" s="75"/>
      <c r="E18" s="75"/>
      <c r="F18" s="70"/>
      <c r="G18" s="70"/>
      <c r="H18" s="71"/>
      <c r="I18" s="98"/>
      <c r="J18" s="76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0"/>
      <c r="V18" s="81"/>
      <c r="W18" s="10"/>
    </row>
    <row r="19" spans="1:23" ht="27">
      <c r="A19" s="18"/>
      <c r="B19" s="70"/>
      <c r="C19" s="74"/>
      <c r="D19" s="75"/>
      <c r="E19" s="75"/>
      <c r="F19" s="70"/>
      <c r="G19" s="70"/>
      <c r="H19" s="71"/>
      <c r="I19" s="98"/>
      <c r="J19" s="76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  <c r="V19" s="81"/>
      <c r="W19" s="10"/>
    </row>
    <row r="20" spans="1:23" ht="27">
      <c r="A20" s="18"/>
      <c r="B20" s="70"/>
      <c r="C20" s="74"/>
      <c r="D20" s="75"/>
      <c r="E20" s="75"/>
      <c r="F20" s="70"/>
      <c r="G20" s="70"/>
      <c r="H20" s="71"/>
      <c r="I20" s="98"/>
      <c r="J20" s="76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0"/>
      <c r="V20" s="81"/>
      <c r="W20" s="10"/>
    </row>
    <row r="21" spans="1:23" ht="27">
      <c r="A21" s="18"/>
      <c r="B21" s="73">
        <v>3</v>
      </c>
      <c r="C21" s="73"/>
      <c r="D21" s="74"/>
      <c r="E21" s="75"/>
      <c r="F21" s="73"/>
      <c r="G21" s="73"/>
      <c r="H21" s="71"/>
      <c r="I21" s="97" t="s">
        <v>28</v>
      </c>
      <c r="J21" s="76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/>
      <c r="V21" s="81"/>
      <c r="W21" s="10"/>
    </row>
    <row r="22" spans="1:23" ht="27">
      <c r="A22" s="18"/>
      <c r="B22" s="73">
        <v>3</v>
      </c>
      <c r="C22" s="73"/>
      <c r="D22" s="74"/>
      <c r="E22" s="75"/>
      <c r="F22" s="73"/>
      <c r="G22" s="73"/>
      <c r="H22" s="71"/>
      <c r="I22" s="98" t="s">
        <v>44</v>
      </c>
      <c r="J22" s="76"/>
      <c r="K22" s="79">
        <v>7763160</v>
      </c>
      <c r="L22" s="79">
        <v>1063640</v>
      </c>
      <c r="M22" s="79">
        <v>0</v>
      </c>
      <c r="N22" s="79">
        <v>0</v>
      </c>
      <c r="O22" s="79">
        <f>SUM(K22:N22)</f>
        <v>8826800</v>
      </c>
      <c r="P22" s="79">
        <v>0</v>
      </c>
      <c r="Q22" s="79">
        <v>0</v>
      </c>
      <c r="R22" s="79">
        <v>0</v>
      </c>
      <c r="S22" s="79">
        <f>SUM(P22:R22)</f>
        <v>0</v>
      </c>
      <c r="T22" s="79">
        <f>SUM(S22,O22)</f>
        <v>8826800</v>
      </c>
      <c r="U22" s="80">
        <v>100</v>
      </c>
      <c r="V22" s="81">
        <v>0</v>
      </c>
      <c r="W22" s="10"/>
    </row>
    <row r="23" spans="1:23" ht="27">
      <c r="A23" s="18"/>
      <c r="B23" s="73">
        <v>3</v>
      </c>
      <c r="C23" s="73"/>
      <c r="D23" s="74"/>
      <c r="E23" s="75"/>
      <c r="F23" s="73"/>
      <c r="G23" s="73"/>
      <c r="H23" s="71"/>
      <c r="I23" s="98" t="s">
        <v>45</v>
      </c>
      <c r="J23" s="76"/>
      <c r="K23" s="79">
        <v>8187009</v>
      </c>
      <c r="L23" s="79">
        <v>793191.25</v>
      </c>
      <c r="M23" s="79">
        <v>0</v>
      </c>
      <c r="N23" s="79">
        <v>351239620</v>
      </c>
      <c r="O23" s="79">
        <f>SUM(K23:N23)</f>
        <v>360219820.25</v>
      </c>
      <c r="P23" s="79"/>
      <c r="Q23" s="79"/>
      <c r="R23" s="79"/>
      <c r="S23" s="79"/>
      <c r="T23" s="79">
        <f>SUM(S23,O23)</f>
        <v>360219820.25</v>
      </c>
      <c r="U23" s="80">
        <v>100</v>
      </c>
      <c r="V23" s="81">
        <v>0</v>
      </c>
      <c r="W23" s="10"/>
    </row>
    <row r="24" spans="1:23" ht="27">
      <c r="A24" s="18"/>
      <c r="B24" s="73">
        <v>3</v>
      </c>
      <c r="C24" s="73"/>
      <c r="D24" s="74"/>
      <c r="E24" s="75"/>
      <c r="F24" s="73"/>
      <c r="G24" s="73"/>
      <c r="H24" s="71"/>
      <c r="I24" s="98" t="s">
        <v>46</v>
      </c>
      <c r="J24" s="76"/>
      <c r="K24" s="79">
        <v>8187009</v>
      </c>
      <c r="L24" s="79">
        <v>793191.25</v>
      </c>
      <c r="M24" s="79">
        <v>0</v>
      </c>
      <c r="N24" s="79">
        <v>351239620</v>
      </c>
      <c r="O24" s="79">
        <f>SUM(K24:N24)</f>
        <v>360219820.25</v>
      </c>
      <c r="P24" s="79"/>
      <c r="Q24" s="79"/>
      <c r="R24" s="79"/>
      <c r="S24" s="79"/>
      <c r="T24" s="79">
        <f>SUM(S24,O24)</f>
        <v>360219820.25</v>
      </c>
      <c r="U24" s="80">
        <v>100</v>
      </c>
      <c r="V24" s="81">
        <v>0</v>
      </c>
      <c r="W24" s="10"/>
    </row>
    <row r="25" spans="1:23" ht="27">
      <c r="A25" s="18"/>
      <c r="B25" s="73">
        <v>3</v>
      </c>
      <c r="C25" s="73"/>
      <c r="D25" s="74"/>
      <c r="E25" s="75"/>
      <c r="F25" s="73"/>
      <c r="G25" s="73"/>
      <c r="H25" s="71"/>
      <c r="I25" s="98" t="s">
        <v>47</v>
      </c>
      <c r="J25" s="76"/>
      <c r="K25" s="79">
        <v>7394259.98</v>
      </c>
      <c r="L25" s="79">
        <v>774340</v>
      </c>
      <c r="M25" s="79">
        <v>0</v>
      </c>
      <c r="N25" s="79">
        <v>351397846</v>
      </c>
      <c r="O25" s="79">
        <f>SUM(K25:N25)</f>
        <v>359566445.98</v>
      </c>
      <c r="P25" s="79"/>
      <c r="Q25" s="79"/>
      <c r="R25" s="79"/>
      <c r="S25" s="79"/>
      <c r="T25" s="79">
        <f>SUM(S25,O25)</f>
        <v>359566445.98</v>
      </c>
      <c r="U25" s="80">
        <v>100</v>
      </c>
      <c r="V25" s="81">
        <v>0</v>
      </c>
      <c r="W25" s="10"/>
    </row>
    <row r="26" spans="1:23" ht="27">
      <c r="A26" s="18"/>
      <c r="B26" s="73">
        <v>3</v>
      </c>
      <c r="C26" s="73"/>
      <c r="D26" s="74"/>
      <c r="E26" s="75"/>
      <c r="F26" s="73"/>
      <c r="G26" s="73"/>
      <c r="H26" s="71"/>
      <c r="I26" s="98" t="s">
        <v>42</v>
      </c>
      <c r="J26" s="76"/>
      <c r="K26" s="101">
        <f>+K25/K22*100</f>
        <v>95.24806882764236</v>
      </c>
      <c r="L26" s="101">
        <f>+L25/L22*100</f>
        <v>72.80094768906773</v>
      </c>
      <c r="M26" s="79"/>
      <c r="N26" s="101">
        <v>0</v>
      </c>
      <c r="O26" s="101">
        <f>+O25/O22*100</f>
        <v>4073.5764487696565</v>
      </c>
      <c r="P26" s="79"/>
      <c r="Q26" s="79"/>
      <c r="R26" s="79"/>
      <c r="S26" s="79"/>
      <c r="T26" s="101">
        <f>+T25/T22*100</f>
        <v>4073.5764487696565</v>
      </c>
      <c r="U26" s="80"/>
      <c r="V26" s="81">
        <v>0</v>
      </c>
      <c r="W26" s="10"/>
    </row>
    <row r="27" spans="1:23" ht="27">
      <c r="A27" s="18"/>
      <c r="B27" s="73">
        <v>3</v>
      </c>
      <c r="C27" s="73"/>
      <c r="D27" s="74"/>
      <c r="E27" s="75"/>
      <c r="F27" s="73"/>
      <c r="G27" s="73"/>
      <c r="H27" s="71"/>
      <c r="I27" s="98" t="s">
        <v>43</v>
      </c>
      <c r="J27" s="76"/>
      <c r="K27" s="101">
        <f>+K25/K23*100</f>
        <v>90.3169885363507</v>
      </c>
      <c r="L27" s="101">
        <f>+L25/L23*100</f>
        <v>97.62336636971223</v>
      </c>
      <c r="M27" s="79"/>
      <c r="N27" s="101">
        <f>+N25/N23*100</f>
        <v>100.04504787927968</v>
      </c>
      <c r="O27" s="101">
        <f>+O25/O23*100</f>
        <v>99.81861790127302</v>
      </c>
      <c r="P27" s="79"/>
      <c r="Q27" s="79"/>
      <c r="R27" s="79"/>
      <c r="S27" s="79"/>
      <c r="T27" s="101">
        <f>+T25/T23*100</f>
        <v>99.81861790127302</v>
      </c>
      <c r="U27" s="80"/>
      <c r="V27" s="81">
        <v>0</v>
      </c>
      <c r="W27" s="10"/>
    </row>
    <row r="28" spans="1:23" ht="27">
      <c r="A28" s="18"/>
      <c r="B28" s="73"/>
      <c r="C28" s="73"/>
      <c r="D28" s="74"/>
      <c r="E28" s="75"/>
      <c r="F28" s="73"/>
      <c r="G28" s="73"/>
      <c r="H28" s="71"/>
      <c r="I28" s="97"/>
      <c r="J28" s="76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80"/>
      <c r="V28" s="81"/>
      <c r="W28" s="10"/>
    </row>
    <row r="29" spans="1:23" ht="27">
      <c r="A29" s="18"/>
      <c r="B29" s="73">
        <v>3</v>
      </c>
      <c r="C29" s="73">
        <v>2</v>
      </c>
      <c r="D29" s="74"/>
      <c r="E29" s="75"/>
      <c r="F29" s="73"/>
      <c r="G29" s="73"/>
      <c r="H29" s="71"/>
      <c r="I29" s="100" t="s">
        <v>29</v>
      </c>
      <c r="J29" s="7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80"/>
      <c r="V29" s="81"/>
      <c r="W29" s="10"/>
    </row>
    <row r="30" spans="1:23" ht="27">
      <c r="A30" s="18"/>
      <c r="B30" s="73">
        <v>3</v>
      </c>
      <c r="C30" s="73">
        <v>2</v>
      </c>
      <c r="D30" s="74"/>
      <c r="E30" s="75"/>
      <c r="F30" s="73"/>
      <c r="G30" s="73"/>
      <c r="H30" s="71"/>
      <c r="I30" s="98" t="s">
        <v>44</v>
      </c>
      <c r="J30" s="76"/>
      <c r="K30" s="79">
        <v>7763160</v>
      </c>
      <c r="L30" s="79">
        <v>1063640</v>
      </c>
      <c r="M30" s="79">
        <v>0</v>
      </c>
      <c r="N30" s="79">
        <v>0</v>
      </c>
      <c r="O30" s="79">
        <f>SUM(K30:N30)</f>
        <v>8826800</v>
      </c>
      <c r="P30" s="79">
        <v>0</v>
      </c>
      <c r="Q30" s="79">
        <v>0</v>
      </c>
      <c r="R30" s="79">
        <v>0</v>
      </c>
      <c r="S30" s="79">
        <f>SUM(P30:R30)</f>
        <v>0</v>
      </c>
      <c r="T30" s="79">
        <f>SUM(S30,O30)</f>
        <v>8826800</v>
      </c>
      <c r="U30" s="80">
        <v>100</v>
      </c>
      <c r="V30" s="81">
        <v>0</v>
      </c>
      <c r="W30" s="10"/>
    </row>
    <row r="31" spans="1:23" ht="27">
      <c r="A31" s="18"/>
      <c r="B31" s="73">
        <v>3</v>
      </c>
      <c r="C31" s="73">
        <v>2</v>
      </c>
      <c r="D31" s="74"/>
      <c r="E31" s="75"/>
      <c r="F31" s="73"/>
      <c r="G31" s="73"/>
      <c r="H31" s="71"/>
      <c r="I31" s="98" t="s">
        <v>45</v>
      </c>
      <c r="J31" s="76"/>
      <c r="K31" s="79">
        <v>8187009</v>
      </c>
      <c r="L31" s="79">
        <v>793191.25</v>
      </c>
      <c r="M31" s="79">
        <v>0</v>
      </c>
      <c r="N31" s="79">
        <v>351239620</v>
      </c>
      <c r="O31" s="79">
        <f>SUM(K31:N31)</f>
        <v>360219820.25</v>
      </c>
      <c r="P31" s="79"/>
      <c r="Q31" s="79"/>
      <c r="R31" s="79"/>
      <c r="S31" s="79"/>
      <c r="T31" s="79">
        <f>SUM(S31,O31)</f>
        <v>360219820.25</v>
      </c>
      <c r="U31" s="80">
        <v>100</v>
      </c>
      <c r="V31" s="81">
        <v>0</v>
      </c>
      <c r="W31" s="10"/>
    </row>
    <row r="32" spans="1:23" ht="27">
      <c r="A32" s="18"/>
      <c r="B32" s="73">
        <v>3</v>
      </c>
      <c r="C32" s="73">
        <v>2</v>
      </c>
      <c r="D32" s="74"/>
      <c r="E32" s="75"/>
      <c r="F32" s="73"/>
      <c r="G32" s="73"/>
      <c r="H32" s="71"/>
      <c r="I32" s="98" t="s">
        <v>46</v>
      </c>
      <c r="J32" s="76"/>
      <c r="K32" s="79">
        <v>8187009</v>
      </c>
      <c r="L32" s="79">
        <v>793191.25</v>
      </c>
      <c r="M32" s="79">
        <v>0</v>
      </c>
      <c r="N32" s="79">
        <v>351239620</v>
      </c>
      <c r="O32" s="79">
        <f>SUM(K32:N32)</f>
        <v>360219820.25</v>
      </c>
      <c r="P32" s="79"/>
      <c r="Q32" s="79"/>
      <c r="R32" s="79"/>
      <c r="S32" s="79"/>
      <c r="T32" s="79">
        <f>SUM(S32,O32)</f>
        <v>360219820.25</v>
      </c>
      <c r="U32" s="80">
        <v>100</v>
      </c>
      <c r="V32" s="81">
        <v>0</v>
      </c>
      <c r="W32" s="10"/>
    </row>
    <row r="33" spans="1:23" ht="27">
      <c r="A33" s="18"/>
      <c r="B33" s="73">
        <v>3</v>
      </c>
      <c r="C33" s="73">
        <v>2</v>
      </c>
      <c r="D33" s="74"/>
      <c r="E33" s="75"/>
      <c r="F33" s="73"/>
      <c r="G33" s="73"/>
      <c r="H33" s="71"/>
      <c r="I33" s="98" t="s">
        <v>47</v>
      </c>
      <c r="J33" s="76"/>
      <c r="K33" s="79">
        <v>7394259.98</v>
      </c>
      <c r="L33" s="79">
        <v>774340</v>
      </c>
      <c r="M33" s="79">
        <v>0</v>
      </c>
      <c r="N33" s="79">
        <v>351397846</v>
      </c>
      <c r="O33" s="79">
        <f>SUM(K33:N33)</f>
        <v>359566445.98</v>
      </c>
      <c r="P33" s="79"/>
      <c r="Q33" s="79"/>
      <c r="R33" s="79"/>
      <c r="S33" s="79"/>
      <c r="T33" s="79">
        <f>SUM(S33,O33)</f>
        <v>359566445.98</v>
      </c>
      <c r="U33" s="80">
        <v>100</v>
      </c>
      <c r="V33" s="81">
        <v>0</v>
      </c>
      <c r="W33" s="10"/>
    </row>
    <row r="34" spans="1:23" ht="27">
      <c r="A34" s="18"/>
      <c r="B34" s="73">
        <v>3</v>
      </c>
      <c r="C34" s="73">
        <v>2</v>
      </c>
      <c r="D34" s="74"/>
      <c r="E34" s="75"/>
      <c r="F34" s="73"/>
      <c r="G34" s="73"/>
      <c r="H34" s="71"/>
      <c r="I34" s="98" t="s">
        <v>42</v>
      </c>
      <c r="J34" s="76"/>
      <c r="K34" s="101">
        <f>+K33/K30*100</f>
        <v>95.24806882764236</v>
      </c>
      <c r="L34" s="101">
        <f>+L33/L30*100</f>
        <v>72.80094768906773</v>
      </c>
      <c r="M34" s="79"/>
      <c r="N34" s="101">
        <v>0</v>
      </c>
      <c r="O34" s="101">
        <f>+O33/O30*100</f>
        <v>4073.5764487696565</v>
      </c>
      <c r="P34" s="79"/>
      <c r="Q34" s="79"/>
      <c r="R34" s="79"/>
      <c r="S34" s="79"/>
      <c r="T34" s="101">
        <f>+T33/T30*100</f>
        <v>4073.5764487696565</v>
      </c>
      <c r="U34" s="80"/>
      <c r="V34" s="81">
        <v>0</v>
      </c>
      <c r="W34" s="10"/>
    </row>
    <row r="35" spans="1:23" ht="27">
      <c r="A35" s="18"/>
      <c r="B35" s="73">
        <v>3</v>
      </c>
      <c r="C35" s="73">
        <v>2</v>
      </c>
      <c r="D35" s="74"/>
      <c r="E35" s="75"/>
      <c r="F35" s="73"/>
      <c r="G35" s="73"/>
      <c r="H35" s="71"/>
      <c r="I35" s="98" t="s">
        <v>43</v>
      </c>
      <c r="J35" s="76"/>
      <c r="K35" s="101">
        <f>+K33/K31*100</f>
        <v>90.3169885363507</v>
      </c>
      <c r="L35" s="101">
        <f>+L33/L31*100</f>
        <v>97.62336636971223</v>
      </c>
      <c r="M35" s="79"/>
      <c r="N35" s="101">
        <f>+N33/N31*100</f>
        <v>100.04504787927968</v>
      </c>
      <c r="O35" s="101">
        <f>+O33/O31*100</f>
        <v>99.81861790127302</v>
      </c>
      <c r="P35" s="79"/>
      <c r="Q35" s="79"/>
      <c r="R35" s="79"/>
      <c r="S35" s="79"/>
      <c r="T35" s="101">
        <f>+T33/T31*100</f>
        <v>99.81861790127302</v>
      </c>
      <c r="U35" s="80"/>
      <c r="V35" s="81">
        <v>0</v>
      </c>
      <c r="W35" s="10"/>
    </row>
    <row r="36" spans="1:23" ht="27">
      <c r="A36" s="18"/>
      <c r="B36" s="73"/>
      <c r="C36" s="73"/>
      <c r="D36" s="74"/>
      <c r="E36" s="75"/>
      <c r="F36" s="73"/>
      <c r="G36" s="73"/>
      <c r="H36" s="71"/>
      <c r="I36" s="100"/>
      <c r="J36" s="76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80"/>
      <c r="V36" s="81"/>
      <c r="W36" s="10"/>
    </row>
    <row r="37" spans="1:23" ht="27">
      <c r="A37" s="18"/>
      <c r="B37" s="73">
        <v>3</v>
      </c>
      <c r="C37" s="73">
        <v>2</v>
      </c>
      <c r="D37" s="74">
        <v>1</v>
      </c>
      <c r="E37" s="75"/>
      <c r="F37" s="73"/>
      <c r="G37" s="73"/>
      <c r="H37" s="71"/>
      <c r="I37" s="100" t="s">
        <v>30</v>
      </c>
      <c r="J37" s="76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80"/>
      <c r="V37" s="81"/>
      <c r="W37" s="10"/>
    </row>
    <row r="38" spans="1:23" ht="27">
      <c r="A38" s="18"/>
      <c r="B38" s="73">
        <v>3</v>
      </c>
      <c r="C38" s="73">
        <v>2</v>
      </c>
      <c r="D38" s="74">
        <v>1</v>
      </c>
      <c r="E38" s="75"/>
      <c r="F38" s="73"/>
      <c r="G38" s="73"/>
      <c r="H38" s="71"/>
      <c r="I38" s="98" t="s">
        <v>44</v>
      </c>
      <c r="J38" s="76"/>
      <c r="K38" s="79">
        <v>7763160</v>
      </c>
      <c r="L38" s="79">
        <v>1063640</v>
      </c>
      <c r="M38" s="79">
        <v>0</v>
      </c>
      <c r="N38" s="79">
        <v>0</v>
      </c>
      <c r="O38" s="79">
        <f>SUM(K38:N38)</f>
        <v>8826800</v>
      </c>
      <c r="P38" s="79">
        <v>0</v>
      </c>
      <c r="Q38" s="79">
        <v>0</v>
      </c>
      <c r="R38" s="79">
        <v>0</v>
      </c>
      <c r="S38" s="79">
        <f>SUM(P38:R38)</f>
        <v>0</v>
      </c>
      <c r="T38" s="79">
        <f>SUM(S38,O38)</f>
        <v>8826800</v>
      </c>
      <c r="U38" s="80">
        <v>100</v>
      </c>
      <c r="V38" s="81">
        <v>0</v>
      </c>
      <c r="W38" s="10"/>
    </row>
    <row r="39" spans="1:23" ht="27">
      <c r="A39" s="18"/>
      <c r="B39" s="73">
        <v>3</v>
      </c>
      <c r="C39" s="73">
        <v>2</v>
      </c>
      <c r="D39" s="74">
        <v>1</v>
      </c>
      <c r="E39" s="75"/>
      <c r="F39" s="73"/>
      <c r="G39" s="73"/>
      <c r="H39" s="71"/>
      <c r="I39" s="98" t="s">
        <v>45</v>
      </c>
      <c r="J39" s="76"/>
      <c r="K39" s="79">
        <v>8187009</v>
      </c>
      <c r="L39" s="79">
        <v>793191.25</v>
      </c>
      <c r="M39" s="79">
        <v>0</v>
      </c>
      <c r="N39" s="79">
        <v>351239620</v>
      </c>
      <c r="O39" s="79">
        <f>SUM(K39:N39)</f>
        <v>360219820.25</v>
      </c>
      <c r="P39" s="79"/>
      <c r="Q39" s="79"/>
      <c r="R39" s="79"/>
      <c r="S39" s="79"/>
      <c r="T39" s="79">
        <f>SUM(S39,O39)</f>
        <v>360219820.25</v>
      </c>
      <c r="U39" s="80">
        <v>100</v>
      </c>
      <c r="V39" s="81">
        <v>0</v>
      </c>
      <c r="W39" s="10"/>
    </row>
    <row r="40" spans="1:23" ht="27">
      <c r="A40" s="18"/>
      <c r="B40" s="73">
        <v>3</v>
      </c>
      <c r="C40" s="73">
        <v>2</v>
      </c>
      <c r="D40" s="74">
        <v>1</v>
      </c>
      <c r="E40" s="75"/>
      <c r="F40" s="73"/>
      <c r="G40" s="73"/>
      <c r="H40" s="71"/>
      <c r="I40" s="98" t="s">
        <v>46</v>
      </c>
      <c r="J40" s="76"/>
      <c r="K40" s="79">
        <v>8187009</v>
      </c>
      <c r="L40" s="79">
        <v>793191.25</v>
      </c>
      <c r="M40" s="79">
        <v>0</v>
      </c>
      <c r="N40" s="79">
        <v>351239620</v>
      </c>
      <c r="O40" s="79">
        <f>SUM(K40:N40)</f>
        <v>360219820.25</v>
      </c>
      <c r="P40" s="79"/>
      <c r="Q40" s="79"/>
      <c r="R40" s="79"/>
      <c r="S40" s="79"/>
      <c r="T40" s="79">
        <f>SUM(S40,O40)</f>
        <v>360219820.25</v>
      </c>
      <c r="U40" s="80">
        <v>100</v>
      </c>
      <c r="V40" s="81">
        <v>0</v>
      </c>
      <c r="W40" s="10"/>
    </row>
    <row r="41" spans="1:23" ht="27">
      <c r="A41" s="18"/>
      <c r="B41" s="73">
        <v>3</v>
      </c>
      <c r="C41" s="73">
        <v>2</v>
      </c>
      <c r="D41" s="74">
        <v>1</v>
      </c>
      <c r="E41" s="75"/>
      <c r="F41" s="73"/>
      <c r="G41" s="73"/>
      <c r="H41" s="71"/>
      <c r="I41" s="98" t="s">
        <v>47</v>
      </c>
      <c r="J41" s="76"/>
      <c r="K41" s="79">
        <v>7394259.98</v>
      </c>
      <c r="L41" s="79">
        <v>774340</v>
      </c>
      <c r="M41" s="79">
        <v>0</v>
      </c>
      <c r="N41" s="79">
        <v>351397846</v>
      </c>
      <c r="O41" s="79">
        <f>SUM(K41:N41)</f>
        <v>359566445.98</v>
      </c>
      <c r="P41" s="79"/>
      <c r="Q41" s="79"/>
      <c r="R41" s="79"/>
      <c r="S41" s="79"/>
      <c r="T41" s="79">
        <f>SUM(S41,O41)</f>
        <v>359566445.98</v>
      </c>
      <c r="U41" s="80">
        <v>100</v>
      </c>
      <c r="V41" s="81">
        <v>0</v>
      </c>
      <c r="W41" s="10"/>
    </row>
    <row r="42" spans="1:23" ht="27">
      <c r="A42" s="18"/>
      <c r="B42" s="73">
        <v>3</v>
      </c>
      <c r="C42" s="73">
        <v>2</v>
      </c>
      <c r="D42" s="74">
        <v>1</v>
      </c>
      <c r="E42" s="75"/>
      <c r="F42" s="73"/>
      <c r="G42" s="73"/>
      <c r="H42" s="71"/>
      <c r="I42" s="98" t="s">
        <v>42</v>
      </c>
      <c r="J42" s="76"/>
      <c r="K42" s="101">
        <f>+K41/K38*100</f>
        <v>95.24806882764236</v>
      </c>
      <c r="L42" s="101">
        <f>+L41/L38*100</f>
        <v>72.80094768906773</v>
      </c>
      <c r="M42" s="79"/>
      <c r="N42" s="101">
        <v>0</v>
      </c>
      <c r="O42" s="101">
        <f>+O41/O38*100</f>
        <v>4073.5764487696565</v>
      </c>
      <c r="P42" s="79"/>
      <c r="Q42" s="79"/>
      <c r="R42" s="79"/>
      <c r="S42" s="79"/>
      <c r="T42" s="101">
        <f>+T41/T38*100</f>
        <v>4073.5764487696565</v>
      </c>
      <c r="U42" s="80"/>
      <c r="V42" s="81">
        <v>0</v>
      </c>
      <c r="W42" s="10"/>
    </row>
    <row r="43" spans="1:23" ht="27">
      <c r="A43" s="18"/>
      <c r="B43" s="73">
        <v>3</v>
      </c>
      <c r="C43" s="73">
        <v>2</v>
      </c>
      <c r="D43" s="74">
        <v>1</v>
      </c>
      <c r="E43" s="75"/>
      <c r="F43" s="73"/>
      <c r="G43" s="73"/>
      <c r="H43" s="71"/>
      <c r="I43" s="98" t="s">
        <v>43</v>
      </c>
      <c r="J43" s="76"/>
      <c r="K43" s="101">
        <f>+K41/K39*100</f>
        <v>90.3169885363507</v>
      </c>
      <c r="L43" s="101">
        <f>+L41/L39*100</f>
        <v>97.62336636971223</v>
      </c>
      <c r="M43" s="79"/>
      <c r="N43" s="101">
        <f>+N41/N39*100</f>
        <v>100.04504787927968</v>
      </c>
      <c r="O43" s="101">
        <f>+O41/O39*100</f>
        <v>99.81861790127302</v>
      </c>
      <c r="P43" s="79"/>
      <c r="Q43" s="79"/>
      <c r="R43" s="79"/>
      <c r="S43" s="79"/>
      <c r="T43" s="101">
        <f>+T41/T39*100</f>
        <v>99.81861790127302</v>
      </c>
      <c r="U43" s="80"/>
      <c r="V43" s="81">
        <v>0</v>
      </c>
      <c r="W43" s="10"/>
    </row>
    <row r="44" spans="1:23" ht="27">
      <c r="A44" s="18"/>
      <c r="B44" s="73"/>
      <c r="C44" s="73"/>
      <c r="D44" s="74"/>
      <c r="E44" s="75"/>
      <c r="F44" s="73"/>
      <c r="G44" s="73"/>
      <c r="H44" s="71"/>
      <c r="I44" s="100"/>
      <c r="J44" s="76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80"/>
      <c r="V44" s="81"/>
      <c r="W44" s="10"/>
    </row>
    <row r="45" spans="1:23" ht="27">
      <c r="A45" s="18"/>
      <c r="B45" s="73">
        <v>3</v>
      </c>
      <c r="C45" s="73">
        <v>2</v>
      </c>
      <c r="D45" s="74">
        <v>1</v>
      </c>
      <c r="E45" s="75">
        <v>2</v>
      </c>
      <c r="F45" s="73"/>
      <c r="G45" s="73"/>
      <c r="H45" s="71"/>
      <c r="I45" s="100" t="s">
        <v>33</v>
      </c>
      <c r="J45" s="76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0"/>
      <c r="V45" s="81"/>
      <c r="W45" s="10"/>
    </row>
    <row r="46" spans="1:23" ht="27">
      <c r="A46" s="18"/>
      <c r="B46" s="73">
        <v>3</v>
      </c>
      <c r="C46" s="73">
        <v>2</v>
      </c>
      <c r="D46" s="74">
        <v>1</v>
      </c>
      <c r="E46" s="75">
        <v>2</v>
      </c>
      <c r="F46" s="73"/>
      <c r="G46" s="73"/>
      <c r="H46" s="71"/>
      <c r="I46" s="98" t="s">
        <v>44</v>
      </c>
      <c r="J46" s="76"/>
      <c r="K46" s="79">
        <v>830131</v>
      </c>
      <c r="L46" s="79">
        <v>83077</v>
      </c>
      <c r="M46" s="79">
        <v>0</v>
      </c>
      <c r="N46" s="79">
        <v>0</v>
      </c>
      <c r="O46" s="79">
        <f>SUM(K46:N46)</f>
        <v>913208</v>
      </c>
      <c r="P46" s="79">
        <v>0</v>
      </c>
      <c r="Q46" s="79">
        <v>0</v>
      </c>
      <c r="R46" s="79">
        <v>0</v>
      </c>
      <c r="S46" s="79">
        <f>SUM(P46:R46)</f>
        <v>0</v>
      </c>
      <c r="T46" s="79">
        <f>SUM(S46,O46)</f>
        <v>913208</v>
      </c>
      <c r="U46" s="80">
        <v>100</v>
      </c>
      <c r="V46" s="81">
        <v>0</v>
      </c>
      <c r="W46" s="10"/>
    </row>
    <row r="47" spans="1:23" ht="27">
      <c r="A47" s="18"/>
      <c r="B47" s="73">
        <v>3</v>
      </c>
      <c r="C47" s="73">
        <v>2</v>
      </c>
      <c r="D47" s="74">
        <v>1</v>
      </c>
      <c r="E47" s="75">
        <v>2</v>
      </c>
      <c r="F47" s="73"/>
      <c r="G47" s="73"/>
      <c r="H47" s="71"/>
      <c r="I47" s="98" t="s">
        <v>45</v>
      </c>
      <c r="J47" s="76"/>
      <c r="K47" s="79">
        <v>629661</v>
      </c>
      <c r="L47" s="79">
        <v>80304</v>
      </c>
      <c r="M47" s="79"/>
      <c r="N47" s="79">
        <v>350000000</v>
      </c>
      <c r="O47" s="79">
        <f>SUM(K47:N47)</f>
        <v>350709965</v>
      </c>
      <c r="P47" s="79"/>
      <c r="Q47" s="79"/>
      <c r="R47" s="79"/>
      <c r="S47" s="79"/>
      <c r="T47" s="79">
        <f>SUM(S47,O47)</f>
        <v>350709965</v>
      </c>
      <c r="U47" s="80">
        <v>100</v>
      </c>
      <c r="V47" s="81">
        <v>0</v>
      </c>
      <c r="W47" s="10"/>
    </row>
    <row r="48" spans="1:23" ht="27">
      <c r="A48" s="18"/>
      <c r="B48" s="73">
        <v>3</v>
      </c>
      <c r="C48" s="73">
        <v>2</v>
      </c>
      <c r="D48" s="74">
        <v>1</v>
      </c>
      <c r="E48" s="75">
        <v>2</v>
      </c>
      <c r="F48" s="73"/>
      <c r="G48" s="73"/>
      <c r="H48" s="71"/>
      <c r="I48" s="98" t="s">
        <v>46</v>
      </c>
      <c r="J48" s="76"/>
      <c r="K48" s="79">
        <v>629661</v>
      </c>
      <c r="L48" s="79">
        <v>80304</v>
      </c>
      <c r="M48" s="79"/>
      <c r="N48" s="79">
        <v>350000000</v>
      </c>
      <c r="O48" s="79">
        <f>SUM(K48:N48)</f>
        <v>350709965</v>
      </c>
      <c r="P48" s="79"/>
      <c r="Q48" s="79"/>
      <c r="R48" s="79"/>
      <c r="S48" s="79"/>
      <c r="T48" s="79">
        <f>SUM(S48,O48)</f>
        <v>350709965</v>
      </c>
      <c r="U48" s="80">
        <v>100</v>
      </c>
      <c r="V48" s="81">
        <v>0</v>
      </c>
      <c r="W48" s="10"/>
    </row>
    <row r="49" spans="1:23" ht="27">
      <c r="A49" s="18"/>
      <c r="B49" s="73">
        <v>3</v>
      </c>
      <c r="C49" s="73">
        <v>2</v>
      </c>
      <c r="D49" s="74">
        <v>1</v>
      </c>
      <c r="E49" s="75">
        <v>2</v>
      </c>
      <c r="F49" s="73"/>
      <c r="G49" s="73"/>
      <c r="H49" s="71"/>
      <c r="I49" s="98" t="s">
        <v>47</v>
      </c>
      <c r="J49" s="76"/>
      <c r="K49" s="79">
        <v>629661</v>
      </c>
      <c r="L49" s="79">
        <v>80304</v>
      </c>
      <c r="M49" s="79"/>
      <c r="N49" s="79">
        <v>350158226</v>
      </c>
      <c r="O49" s="79">
        <f>SUM(K49:N49)</f>
        <v>350868191</v>
      </c>
      <c r="P49" s="79"/>
      <c r="Q49" s="79"/>
      <c r="R49" s="79"/>
      <c r="S49" s="79"/>
      <c r="T49" s="79">
        <f>SUM(S49,O49)</f>
        <v>350868191</v>
      </c>
      <c r="U49" s="80">
        <v>100</v>
      </c>
      <c r="V49" s="81">
        <v>0</v>
      </c>
      <c r="W49" s="10"/>
    </row>
    <row r="50" spans="1:23" ht="27">
      <c r="A50" s="18"/>
      <c r="B50" s="73">
        <v>3</v>
      </c>
      <c r="C50" s="73">
        <v>2</v>
      </c>
      <c r="D50" s="74">
        <v>1</v>
      </c>
      <c r="E50" s="75">
        <v>2</v>
      </c>
      <c r="F50" s="73"/>
      <c r="G50" s="73"/>
      <c r="H50" s="71"/>
      <c r="I50" s="98" t="s">
        <v>42</v>
      </c>
      <c r="J50" s="76"/>
      <c r="K50" s="101">
        <f>+K49/K46*100</f>
        <v>75.85079945213467</v>
      </c>
      <c r="L50" s="101">
        <f>+L49/L46*100</f>
        <v>96.66213272024748</v>
      </c>
      <c r="M50" s="79"/>
      <c r="N50" s="101">
        <v>0</v>
      </c>
      <c r="O50" s="101">
        <f>+O49/O46*100</f>
        <v>38421.497731075506</v>
      </c>
      <c r="P50" s="79"/>
      <c r="Q50" s="79"/>
      <c r="R50" s="79"/>
      <c r="S50" s="79"/>
      <c r="T50" s="101">
        <f>+T49/T46*100</f>
        <v>38421.497731075506</v>
      </c>
      <c r="U50" s="80"/>
      <c r="V50" s="81">
        <v>0</v>
      </c>
      <c r="W50" s="10"/>
    </row>
    <row r="51" spans="1:23" ht="27">
      <c r="A51" s="18"/>
      <c r="B51" s="73">
        <v>3</v>
      </c>
      <c r="C51" s="73">
        <v>2</v>
      </c>
      <c r="D51" s="74">
        <v>1</v>
      </c>
      <c r="E51" s="75">
        <v>2</v>
      </c>
      <c r="F51" s="73"/>
      <c r="G51" s="73"/>
      <c r="H51" s="71"/>
      <c r="I51" s="98" t="s">
        <v>43</v>
      </c>
      <c r="J51" s="76"/>
      <c r="K51" s="101">
        <f>+K49/K47*100</f>
        <v>100</v>
      </c>
      <c r="L51" s="101">
        <f>+L49/L47*100</f>
        <v>100</v>
      </c>
      <c r="M51" s="79"/>
      <c r="N51" s="101">
        <f>+N49/N47*100</f>
        <v>100.04520742857143</v>
      </c>
      <c r="O51" s="101">
        <f>+O49/O47*100</f>
        <v>100.04511591223249</v>
      </c>
      <c r="P51" s="79"/>
      <c r="Q51" s="79"/>
      <c r="R51" s="79"/>
      <c r="S51" s="79"/>
      <c r="T51" s="101">
        <f>+T49/T47*100</f>
        <v>100.04511591223249</v>
      </c>
      <c r="U51" s="80"/>
      <c r="V51" s="81">
        <v>0</v>
      </c>
      <c r="W51" s="10"/>
    </row>
    <row r="52" spans="1:23" ht="27">
      <c r="A52" s="18"/>
      <c r="B52" s="73"/>
      <c r="C52" s="73"/>
      <c r="D52" s="74"/>
      <c r="E52" s="75"/>
      <c r="F52" s="73"/>
      <c r="G52" s="73"/>
      <c r="H52" s="71"/>
      <c r="I52" s="100"/>
      <c r="J52" s="76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80"/>
      <c r="V52" s="81"/>
      <c r="W52" s="10"/>
    </row>
    <row r="53" spans="1:23" ht="27">
      <c r="A53" s="18"/>
      <c r="B53" s="73">
        <v>3</v>
      </c>
      <c r="C53" s="73">
        <v>2</v>
      </c>
      <c r="D53" s="74">
        <v>1</v>
      </c>
      <c r="E53" s="75">
        <v>2</v>
      </c>
      <c r="F53" s="73" t="s">
        <v>31</v>
      </c>
      <c r="G53" s="73"/>
      <c r="H53" s="71"/>
      <c r="I53" s="97" t="s">
        <v>34</v>
      </c>
      <c r="J53" s="76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80"/>
      <c r="V53" s="81"/>
      <c r="W53" s="10"/>
    </row>
    <row r="54" spans="1:23" ht="27">
      <c r="A54" s="18"/>
      <c r="B54" s="73">
        <v>3</v>
      </c>
      <c r="C54" s="73">
        <v>2</v>
      </c>
      <c r="D54" s="74">
        <v>1</v>
      </c>
      <c r="E54" s="75">
        <v>2</v>
      </c>
      <c r="F54" s="73" t="s">
        <v>31</v>
      </c>
      <c r="G54" s="73"/>
      <c r="H54" s="71"/>
      <c r="I54" s="98" t="s">
        <v>44</v>
      </c>
      <c r="J54" s="76"/>
      <c r="K54" s="79">
        <v>830131</v>
      </c>
      <c r="L54" s="79">
        <v>83077</v>
      </c>
      <c r="M54" s="79">
        <v>0</v>
      </c>
      <c r="N54" s="79">
        <v>0</v>
      </c>
      <c r="O54" s="79">
        <f>SUM(K54:N54)</f>
        <v>913208</v>
      </c>
      <c r="P54" s="79">
        <v>0</v>
      </c>
      <c r="Q54" s="79">
        <v>0</v>
      </c>
      <c r="R54" s="79">
        <v>0</v>
      </c>
      <c r="S54" s="79">
        <f>SUM(P54:R54)</f>
        <v>0</v>
      </c>
      <c r="T54" s="79">
        <f>SUM(S54,O54)</f>
        <v>913208</v>
      </c>
      <c r="U54" s="80">
        <v>100</v>
      </c>
      <c r="V54" s="81">
        <v>0</v>
      </c>
      <c r="W54" s="10"/>
    </row>
    <row r="55" spans="1:23" ht="27">
      <c r="A55" s="18"/>
      <c r="B55" s="73">
        <v>3</v>
      </c>
      <c r="C55" s="73">
        <v>2</v>
      </c>
      <c r="D55" s="74">
        <v>1</v>
      </c>
      <c r="E55" s="75">
        <v>2</v>
      </c>
      <c r="F55" s="73" t="s">
        <v>31</v>
      </c>
      <c r="G55" s="73"/>
      <c r="H55" s="71"/>
      <c r="I55" s="98" t="s">
        <v>45</v>
      </c>
      <c r="J55" s="76"/>
      <c r="K55" s="79">
        <v>629661</v>
      </c>
      <c r="L55" s="79">
        <v>80304</v>
      </c>
      <c r="M55" s="79"/>
      <c r="N55" s="79">
        <v>350000000</v>
      </c>
      <c r="O55" s="79">
        <f>SUM(K55:N55)</f>
        <v>350709965</v>
      </c>
      <c r="P55" s="79"/>
      <c r="Q55" s="79"/>
      <c r="R55" s="79"/>
      <c r="S55" s="79">
        <f>SUM(P55:R55)</f>
        <v>0</v>
      </c>
      <c r="T55" s="79">
        <f>SUM(S55,O55)</f>
        <v>350709965</v>
      </c>
      <c r="U55" s="80">
        <v>100</v>
      </c>
      <c r="V55" s="81">
        <v>0</v>
      </c>
      <c r="W55" s="10"/>
    </row>
    <row r="56" spans="1:23" ht="27">
      <c r="A56" s="18"/>
      <c r="B56" s="73">
        <v>3</v>
      </c>
      <c r="C56" s="73">
        <v>2</v>
      </c>
      <c r="D56" s="74">
        <v>1</v>
      </c>
      <c r="E56" s="75">
        <v>2</v>
      </c>
      <c r="F56" s="73" t="s">
        <v>31</v>
      </c>
      <c r="G56" s="73"/>
      <c r="H56" s="71"/>
      <c r="I56" s="98" t="s">
        <v>46</v>
      </c>
      <c r="J56" s="76"/>
      <c r="K56" s="79">
        <v>629661</v>
      </c>
      <c r="L56" s="79">
        <v>80304</v>
      </c>
      <c r="M56" s="79"/>
      <c r="N56" s="79">
        <v>350000000</v>
      </c>
      <c r="O56" s="79">
        <f>SUM(K56:N56)</f>
        <v>350709965</v>
      </c>
      <c r="P56" s="79"/>
      <c r="Q56" s="79"/>
      <c r="R56" s="79"/>
      <c r="S56" s="79">
        <f>SUM(P56:R56)</f>
        <v>0</v>
      </c>
      <c r="T56" s="79">
        <f>SUM(S56,O56)</f>
        <v>350709965</v>
      </c>
      <c r="U56" s="80">
        <v>100</v>
      </c>
      <c r="V56" s="81">
        <v>0</v>
      </c>
      <c r="W56" s="10"/>
    </row>
    <row r="57" spans="1:23" ht="27">
      <c r="A57" s="18"/>
      <c r="B57" s="73">
        <v>3</v>
      </c>
      <c r="C57" s="73">
        <v>2</v>
      </c>
      <c r="D57" s="74">
        <v>1</v>
      </c>
      <c r="E57" s="75">
        <v>2</v>
      </c>
      <c r="F57" s="73" t="s">
        <v>31</v>
      </c>
      <c r="G57" s="73"/>
      <c r="H57" s="71"/>
      <c r="I57" s="98" t="s">
        <v>47</v>
      </c>
      <c r="J57" s="76"/>
      <c r="K57" s="79">
        <v>629661</v>
      </c>
      <c r="L57" s="79">
        <v>80304</v>
      </c>
      <c r="M57" s="79"/>
      <c r="N57" s="79">
        <v>350158226</v>
      </c>
      <c r="O57" s="79">
        <f>SUM(K57:N57)</f>
        <v>350868191</v>
      </c>
      <c r="P57" s="79"/>
      <c r="Q57" s="79"/>
      <c r="R57" s="79"/>
      <c r="S57" s="79">
        <f>SUM(P57:R57)</f>
        <v>0</v>
      </c>
      <c r="T57" s="79">
        <f>SUM(S57,O57)</f>
        <v>350868191</v>
      </c>
      <c r="U57" s="80">
        <v>100</v>
      </c>
      <c r="V57" s="81">
        <v>0</v>
      </c>
      <c r="W57" s="10"/>
    </row>
    <row r="58" spans="1:23" ht="27">
      <c r="A58" s="18"/>
      <c r="B58" s="73">
        <v>3</v>
      </c>
      <c r="C58" s="73">
        <v>2</v>
      </c>
      <c r="D58" s="74">
        <v>1</v>
      </c>
      <c r="E58" s="75">
        <v>2</v>
      </c>
      <c r="F58" s="73" t="s">
        <v>31</v>
      </c>
      <c r="G58" s="73"/>
      <c r="H58" s="71"/>
      <c r="I58" s="98" t="s">
        <v>42</v>
      </c>
      <c r="J58" s="76"/>
      <c r="K58" s="101">
        <f>+K57/K54*100</f>
        <v>75.85079945213467</v>
      </c>
      <c r="L58" s="101">
        <f>+L57/L54*100</f>
        <v>96.66213272024748</v>
      </c>
      <c r="M58" s="79"/>
      <c r="N58" s="101">
        <v>0</v>
      </c>
      <c r="O58" s="101">
        <f>+O57/O54*100</f>
        <v>38421.497731075506</v>
      </c>
      <c r="P58" s="79"/>
      <c r="Q58" s="79"/>
      <c r="R58" s="79"/>
      <c r="S58" s="101">
        <v>0</v>
      </c>
      <c r="T58" s="101">
        <f>+T57/T54*100</f>
        <v>38421.497731075506</v>
      </c>
      <c r="U58" s="80"/>
      <c r="V58" s="81">
        <v>0</v>
      </c>
      <c r="W58" s="10"/>
    </row>
    <row r="59" spans="1:23" ht="27">
      <c r="A59" s="18"/>
      <c r="B59" s="73">
        <v>3</v>
      </c>
      <c r="C59" s="73">
        <v>2</v>
      </c>
      <c r="D59" s="74">
        <v>1</v>
      </c>
      <c r="E59" s="75">
        <v>2</v>
      </c>
      <c r="F59" s="73" t="s">
        <v>31</v>
      </c>
      <c r="G59" s="73"/>
      <c r="H59" s="71"/>
      <c r="I59" s="98" t="s">
        <v>43</v>
      </c>
      <c r="J59" s="76"/>
      <c r="K59" s="101">
        <f>+K57/K55*100</f>
        <v>100</v>
      </c>
      <c r="L59" s="101">
        <f>+L57/L55*100</f>
        <v>100</v>
      </c>
      <c r="M59" s="79"/>
      <c r="N59" s="101">
        <f>+N57/N55*100</f>
        <v>100.04520742857143</v>
      </c>
      <c r="O59" s="101">
        <f>+O57/O55*100</f>
        <v>100.04511591223249</v>
      </c>
      <c r="P59" s="79"/>
      <c r="Q59" s="79"/>
      <c r="R59" s="79"/>
      <c r="S59" s="101">
        <v>0</v>
      </c>
      <c r="T59" s="101">
        <f>+T57/T55*100</f>
        <v>100.04511591223249</v>
      </c>
      <c r="U59" s="80"/>
      <c r="V59" s="81">
        <v>0</v>
      </c>
      <c r="W59" s="10"/>
    </row>
    <row r="60" spans="1:23" ht="27">
      <c r="A60" s="18"/>
      <c r="B60" s="73"/>
      <c r="C60" s="73"/>
      <c r="D60" s="74"/>
      <c r="E60" s="75"/>
      <c r="F60" s="73"/>
      <c r="G60" s="73"/>
      <c r="H60" s="71"/>
      <c r="I60" s="97"/>
      <c r="J60" s="76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80"/>
      <c r="V60" s="81"/>
      <c r="W60" s="10"/>
    </row>
    <row r="61" spans="1:23" ht="54">
      <c r="A61" s="18"/>
      <c r="B61" s="73">
        <v>3</v>
      </c>
      <c r="C61" s="73">
        <v>2</v>
      </c>
      <c r="D61" s="74">
        <v>1</v>
      </c>
      <c r="E61" s="75">
        <v>2</v>
      </c>
      <c r="F61" s="73" t="s">
        <v>31</v>
      </c>
      <c r="G61" s="73" t="s">
        <v>32</v>
      </c>
      <c r="H61" s="71"/>
      <c r="I61" s="97" t="s">
        <v>35</v>
      </c>
      <c r="J61" s="76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80"/>
      <c r="V61" s="81"/>
      <c r="W61" s="10"/>
    </row>
    <row r="62" spans="1:23" ht="27">
      <c r="A62" s="18"/>
      <c r="B62" s="73">
        <v>3</v>
      </c>
      <c r="C62" s="73">
        <v>2</v>
      </c>
      <c r="D62" s="74">
        <v>1</v>
      </c>
      <c r="E62" s="75">
        <v>2</v>
      </c>
      <c r="F62" s="73" t="s">
        <v>31</v>
      </c>
      <c r="G62" s="73" t="s">
        <v>32</v>
      </c>
      <c r="H62" s="71"/>
      <c r="I62" s="98" t="s">
        <v>44</v>
      </c>
      <c r="J62" s="76"/>
      <c r="K62" s="79">
        <v>830131</v>
      </c>
      <c r="L62" s="79">
        <v>83077</v>
      </c>
      <c r="M62" s="79">
        <v>0</v>
      </c>
      <c r="N62" s="79">
        <v>0</v>
      </c>
      <c r="O62" s="79">
        <f>SUM(K62:N62)</f>
        <v>913208</v>
      </c>
      <c r="P62" s="79">
        <v>0</v>
      </c>
      <c r="Q62" s="79">
        <v>0</v>
      </c>
      <c r="R62" s="79">
        <v>0</v>
      </c>
      <c r="S62" s="79">
        <f>SUM(P62:R62)</f>
        <v>0</v>
      </c>
      <c r="T62" s="79">
        <f>SUM(S62,O62)</f>
        <v>913208</v>
      </c>
      <c r="U62" s="80">
        <v>100</v>
      </c>
      <c r="V62" s="81"/>
      <c r="W62" s="10"/>
    </row>
    <row r="63" spans="1:23" ht="27">
      <c r="A63" s="18"/>
      <c r="B63" s="73">
        <v>3</v>
      </c>
      <c r="C63" s="73">
        <v>2</v>
      </c>
      <c r="D63" s="74">
        <v>1</v>
      </c>
      <c r="E63" s="75">
        <v>2</v>
      </c>
      <c r="F63" s="73" t="s">
        <v>31</v>
      </c>
      <c r="G63" s="73" t="s">
        <v>32</v>
      </c>
      <c r="H63" s="71"/>
      <c r="I63" s="98" t="s">
        <v>45</v>
      </c>
      <c r="J63" s="76"/>
      <c r="K63" s="79">
        <v>629661</v>
      </c>
      <c r="L63" s="79">
        <v>80304</v>
      </c>
      <c r="M63" s="79"/>
      <c r="N63" s="79">
        <v>350000000</v>
      </c>
      <c r="O63" s="79">
        <f>SUM(K63:N63)</f>
        <v>350709965</v>
      </c>
      <c r="P63" s="79"/>
      <c r="Q63" s="79"/>
      <c r="R63" s="79"/>
      <c r="S63" s="79">
        <f>SUM(P63:R63)</f>
        <v>0</v>
      </c>
      <c r="T63" s="79">
        <f>SUM(S63,O63)</f>
        <v>350709965</v>
      </c>
      <c r="U63" s="80">
        <v>100</v>
      </c>
      <c r="V63" s="81"/>
      <c r="W63" s="10"/>
    </row>
    <row r="64" spans="1:23" ht="27">
      <c r="A64" s="18"/>
      <c r="B64" s="73">
        <v>3</v>
      </c>
      <c r="C64" s="73">
        <v>2</v>
      </c>
      <c r="D64" s="74">
        <v>1</v>
      </c>
      <c r="E64" s="75">
        <v>2</v>
      </c>
      <c r="F64" s="73" t="s">
        <v>31</v>
      </c>
      <c r="G64" s="73" t="s">
        <v>32</v>
      </c>
      <c r="H64" s="71"/>
      <c r="I64" s="98" t="s">
        <v>46</v>
      </c>
      <c r="J64" s="76"/>
      <c r="K64" s="79">
        <v>629661</v>
      </c>
      <c r="L64" s="79">
        <v>80304</v>
      </c>
      <c r="M64" s="79"/>
      <c r="N64" s="79">
        <v>350000000</v>
      </c>
      <c r="O64" s="79">
        <f>SUM(K64:N64)</f>
        <v>350709965</v>
      </c>
      <c r="P64" s="79"/>
      <c r="Q64" s="79"/>
      <c r="R64" s="79"/>
      <c r="S64" s="79">
        <f>SUM(P64:R64)</f>
        <v>0</v>
      </c>
      <c r="T64" s="79">
        <f>SUM(S64,O64)</f>
        <v>350709965</v>
      </c>
      <c r="U64" s="80">
        <v>100</v>
      </c>
      <c r="V64" s="81"/>
      <c r="W64" s="10"/>
    </row>
    <row r="65" spans="1:23" ht="27">
      <c r="A65" s="18"/>
      <c r="B65" s="73">
        <v>3</v>
      </c>
      <c r="C65" s="73">
        <v>2</v>
      </c>
      <c r="D65" s="74">
        <v>1</v>
      </c>
      <c r="E65" s="75">
        <v>2</v>
      </c>
      <c r="F65" s="73" t="s">
        <v>31</v>
      </c>
      <c r="G65" s="73" t="s">
        <v>32</v>
      </c>
      <c r="H65" s="71"/>
      <c r="I65" s="98" t="s">
        <v>47</v>
      </c>
      <c r="J65" s="76"/>
      <c r="K65" s="79">
        <v>629661</v>
      </c>
      <c r="L65" s="79">
        <v>80304</v>
      </c>
      <c r="M65" s="79"/>
      <c r="N65" s="79">
        <v>350158226</v>
      </c>
      <c r="O65" s="79">
        <f>SUM(K65:N65)</f>
        <v>350868191</v>
      </c>
      <c r="P65" s="79"/>
      <c r="Q65" s="79"/>
      <c r="R65" s="79"/>
      <c r="S65" s="79">
        <f>SUM(P65:R65)</f>
        <v>0</v>
      </c>
      <c r="T65" s="79">
        <f>SUM(S65,O65)</f>
        <v>350868191</v>
      </c>
      <c r="U65" s="80">
        <v>100</v>
      </c>
      <c r="V65" s="81"/>
      <c r="W65" s="10"/>
    </row>
    <row r="66" spans="1:23" ht="27">
      <c r="A66" s="18"/>
      <c r="B66" s="73">
        <v>3</v>
      </c>
      <c r="C66" s="73">
        <v>2</v>
      </c>
      <c r="D66" s="74">
        <v>1</v>
      </c>
      <c r="E66" s="75">
        <v>2</v>
      </c>
      <c r="F66" s="73" t="s">
        <v>31</v>
      </c>
      <c r="G66" s="73" t="s">
        <v>32</v>
      </c>
      <c r="H66" s="71"/>
      <c r="I66" s="98" t="s">
        <v>42</v>
      </c>
      <c r="J66" s="76"/>
      <c r="K66" s="101">
        <f>+K65/K62*100</f>
        <v>75.85079945213467</v>
      </c>
      <c r="L66" s="101">
        <f>+L65/L62*100</f>
        <v>96.66213272024748</v>
      </c>
      <c r="M66" s="79"/>
      <c r="N66" s="101">
        <v>0</v>
      </c>
      <c r="O66" s="101">
        <f>+O65/O62*100</f>
        <v>38421.497731075506</v>
      </c>
      <c r="P66" s="79"/>
      <c r="Q66" s="79"/>
      <c r="R66" s="79"/>
      <c r="S66" s="101">
        <v>0</v>
      </c>
      <c r="T66" s="101">
        <f>+T65/T62*100</f>
        <v>38421.497731075506</v>
      </c>
      <c r="U66" s="80"/>
      <c r="V66" s="81"/>
      <c r="W66" s="10"/>
    </row>
    <row r="67" spans="1:23" ht="27">
      <c r="A67" s="18"/>
      <c r="B67" s="73">
        <v>3</v>
      </c>
      <c r="C67" s="73">
        <v>2</v>
      </c>
      <c r="D67" s="74">
        <v>1</v>
      </c>
      <c r="E67" s="75">
        <v>2</v>
      </c>
      <c r="F67" s="73" t="s">
        <v>31</v>
      </c>
      <c r="G67" s="73" t="s">
        <v>32</v>
      </c>
      <c r="H67" s="71"/>
      <c r="I67" s="98" t="s">
        <v>43</v>
      </c>
      <c r="J67" s="76"/>
      <c r="K67" s="101">
        <f>+K65/K63*100</f>
        <v>100</v>
      </c>
      <c r="L67" s="101">
        <f>+L65/L63*100</f>
        <v>100</v>
      </c>
      <c r="M67" s="79"/>
      <c r="N67" s="101">
        <f>+N65/N63*100</f>
        <v>100.04520742857143</v>
      </c>
      <c r="O67" s="101">
        <f>+O65/O63*100</f>
        <v>100.04511591223249</v>
      </c>
      <c r="P67" s="79"/>
      <c r="Q67" s="79"/>
      <c r="R67" s="79"/>
      <c r="S67" s="101">
        <v>0</v>
      </c>
      <c r="T67" s="101">
        <f>+T65/T63*100</f>
        <v>100.04511591223249</v>
      </c>
      <c r="U67" s="80"/>
      <c r="V67" s="81"/>
      <c r="W67" s="10"/>
    </row>
    <row r="68" spans="1:23" ht="27">
      <c r="A68" s="18"/>
      <c r="B68" s="73"/>
      <c r="C68" s="73"/>
      <c r="D68" s="74"/>
      <c r="E68" s="75"/>
      <c r="F68" s="73"/>
      <c r="G68" s="73"/>
      <c r="H68" s="71"/>
      <c r="I68" s="97"/>
      <c r="J68" s="76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0"/>
      <c r="V68" s="81"/>
      <c r="W68" s="10"/>
    </row>
    <row r="69" spans="1:23" ht="54">
      <c r="A69" s="18"/>
      <c r="B69" s="73">
        <v>3</v>
      </c>
      <c r="C69" s="73">
        <v>2</v>
      </c>
      <c r="D69" s="74">
        <v>1</v>
      </c>
      <c r="E69" s="75">
        <v>6</v>
      </c>
      <c r="F69" s="73"/>
      <c r="G69" s="73"/>
      <c r="H69" s="71"/>
      <c r="I69" s="100" t="s">
        <v>37</v>
      </c>
      <c r="J69" s="76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80"/>
      <c r="V69" s="81"/>
      <c r="W69" s="10"/>
    </row>
    <row r="70" spans="1:23" ht="27">
      <c r="A70" s="18"/>
      <c r="B70" s="73">
        <v>3</v>
      </c>
      <c r="C70" s="73">
        <v>2</v>
      </c>
      <c r="D70" s="74">
        <v>1</v>
      </c>
      <c r="E70" s="75">
        <v>6</v>
      </c>
      <c r="F70" s="73"/>
      <c r="G70" s="73"/>
      <c r="H70" s="71"/>
      <c r="I70" s="98" t="s">
        <v>44</v>
      </c>
      <c r="J70" s="76"/>
      <c r="K70" s="79">
        <v>6933029</v>
      </c>
      <c r="L70" s="79">
        <f>49500+931063</f>
        <v>980563</v>
      </c>
      <c r="M70" s="109"/>
      <c r="N70" s="109"/>
      <c r="O70" s="79">
        <f>SUM(K70:N70)</f>
        <v>7913592</v>
      </c>
      <c r="P70" s="79"/>
      <c r="Q70" s="79"/>
      <c r="R70" s="79"/>
      <c r="S70" s="79">
        <f>SUM(P70:R70)</f>
        <v>0</v>
      </c>
      <c r="T70" s="79">
        <f>SUM(S70,O70)</f>
        <v>7913592</v>
      </c>
      <c r="U70" s="80">
        <v>100</v>
      </c>
      <c r="V70" s="81"/>
      <c r="W70" s="10"/>
    </row>
    <row r="71" spans="1:23" ht="27">
      <c r="A71" s="18"/>
      <c r="B71" s="73">
        <v>3</v>
      </c>
      <c r="C71" s="73">
        <v>2</v>
      </c>
      <c r="D71" s="74">
        <v>1</v>
      </c>
      <c r="E71" s="75">
        <v>6</v>
      </c>
      <c r="F71" s="73"/>
      <c r="G71" s="73"/>
      <c r="H71" s="71"/>
      <c r="I71" s="98" t="s">
        <v>45</v>
      </c>
      <c r="J71" s="76"/>
      <c r="K71" s="79">
        <f>7557348</f>
        <v>7557348</v>
      </c>
      <c r="L71" s="79">
        <f>48048.1+664838.15+1</f>
        <v>712887.25</v>
      </c>
      <c r="M71" s="109"/>
      <c r="N71" s="109">
        <v>1239620</v>
      </c>
      <c r="O71" s="79">
        <f>SUM(K71:N71)</f>
        <v>9509855.25</v>
      </c>
      <c r="P71" s="79"/>
      <c r="Q71" s="79"/>
      <c r="R71" s="79"/>
      <c r="S71" s="79">
        <f>SUM(P71:R71)</f>
        <v>0</v>
      </c>
      <c r="T71" s="79">
        <f>SUM(S71,O71)</f>
        <v>9509855.25</v>
      </c>
      <c r="U71" s="80">
        <v>100</v>
      </c>
      <c r="V71" s="81"/>
      <c r="W71" s="10"/>
    </row>
    <row r="72" spans="1:23" ht="27">
      <c r="A72" s="18"/>
      <c r="B72" s="73">
        <v>3</v>
      </c>
      <c r="C72" s="73">
        <v>2</v>
      </c>
      <c r="D72" s="74">
        <v>1</v>
      </c>
      <c r="E72" s="75">
        <v>6</v>
      </c>
      <c r="F72" s="73"/>
      <c r="G72" s="73"/>
      <c r="H72" s="71"/>
      <c r="I72" s="98" t="s">
        <v>46</v>
      </c>
      <c r="J72" s="76"/>
      <c r="K72" s="79">
        <v>7557348</v>
      </c>
      <c r="L72" s="79">
        <f>48048.1+664838.15+1</f>
        <v>712887.25</v>
      </c>
      <c r="M72" s="109"/>
      <c r="N72" s="109">
        <v>1239620</v>
      </c>
      <c r="O72" s="79">
        <f>SUM(K72:N72)</f>
        <v>9509855.25</v>
      </c>
      <c r="P72" s="79"/>
      <c r="Q72" s="79"/>
      <c r="R72" s="79"/>
      <c r="S72" s="79">
        <f>SUM(P72:R72)</f>
        <v>0</v>
      </c>
      <c r="T72" s="79">
        <f>SUM(S72,O72)</f>
        <v>9509855.25</v>
      </c>
      <c r="U72" s="80">
        <v>100</v>
      </c>
      <c r="V72" s="81"/>
      <c r="W72" s="10"/>
    </row>
    <row r="73" spans="1:23" ht="27">
      <c r="A73" s="18"/>
      <c r="B73" s="73">
        <v>3</v>
      </c>
      <c r="C73" s="73">
        <v>2</v>
      </c>
      <c r="D73" s="74">
        <v>1</v>
      </c>
      <c r="E73" s="75">
        <v>6</v>
      </c>
      <c r="F73" s="73"/>
      <c r="G73" s="73"/>
      <c r="H73" s="71"/>
      <c r="I73" s="98" t="s">
        <v>47</v>
      </c>
      <c r="J73" s="76"/>
      <c r="K73" s="79">
        <f>6764598.48+0.5</f>
        <v>6764598.98</v>
      </c>
      <c r="L73" s="79">
        <f>48048+1885608-1239620</f>
        <v>694036</v>
      </c>
      <c r="M73" s="109"/>
      <c r="N73" s="109">
        <v>1239620</v>
      </c>
      <c r="O73" s="79">
        <f>SUM(K73:N73)</f>
        <v>8698254.98</v>
      </c>
      <c r="P73" s="79"/>
      <c r="Q73" s="79"/>
      <c r="R73" s="79"/>
      <c r="S73" s="79">
        <f>SUM(P73:R73)</f>
        <v>0</v>
      </c>
      <c r="T73" s="79">
        <f>SUM(S73,O73)</f>
        <v>8698254.98</v>
      </c>
      <c r="U73" s="80">
        <v>100</v>
      </c>
      <c r="V73" s="81"/>
      <c r="W73" s="10"/>
    </row>
    <row r="74" spans="1:23" ht="27">
      <c r="A74" s="18"/>
      <c r="B74" s="73">
        <v>3</v>
      </c>
      <c r="C74" s="73">
        <v>2</v>
      </c>
      <c r="D74" s="74">
        <v>1</v>
      </c>
      <c r="E74" s="75">
        <v>6</v>
      </c>
      <c r="F74" s="73"/>
      <c r="G74" s="73"/>
      <c r="H74" s="71"/>
      <c r="I74" s="98" t="s">
        <v>42</v>
      </c>
      <c r="J74" s="76"/>
      <c r="K74" s="101">
        <f>+K73/K70*100</f>
        <v>97.57061422936498</v>
      </c>
      <c r="L74" s="101">
        <f>+L73/L70*100</f>
        <v>70.77933799256142</v>
      </c>
      <c r="M74" s="109"/>
      <c r="N74" s="101"/>
      <c r="O74" s="101">
        <f>+O73/O70*100</f>
        <v>109.91538330507815</v>
      </c>
      <c r="P74" s="79"/>
      <c r="Q74" s="79"/>
      <c r="R74" s="79"/>
      <c r="S74" s="101">
        <v>0</v>
      </c>
      <c r="T74" s="101">
        <f>+T73/T70*100</f>
        <v>109.91538330507815</v>
      </c>
      <c r="U74" s="80"/>
      <c r="V74" s="81"/>
      <c r="W74" s="10"/>
    </row>
    <row r="75" spans="1:23" ht="27">
      <c r="A75" s="18"/>
      <c r="B75" s="73">
        <v>3</v>
      </c>
      <c r="C75" s="73">
        <v>2</v>
      </c>
      <c r="D75" s="74">
        <v>1</v>
      </c>
      <c r="E75" s="75">
        <v>6</v>
      </c>
      <c r="F75" s="73"/>
      <c r="G75" s="73"/>
      <c r="H75" s="71"/>
      <c r="I75" s="98" t="s">
        <v>43</v>
      </c>
      <c r="J75" s="76"/>
      <c r="K75" s="101">
        <f>+K73/K71*100</f>
        <v>89.51022210436783</v>
      </c>
      <c r="L75" s="101">
        <f>+L73/L71*100</f>
        <v>97.35564775495705</v>
      </c>
      <c r="M75" s="109"/>
      <c r="N75" s="101">
        <f>+N73/N71*100</f>
        <v>100</v>
      </c>
      <c r="O75" s="101">
        <f>+O73/O71*100</f>
        <v>91.46569270862457</v>
      </c>
      <c r="P75" s="106"/>
      <c r="Q75" s="106"/>
      <c r="R75" s="106"/>
      <c r="S75" s="101">
        <v>0</v>
      </c>
      <c r="T75" s="101">
        <f>+T73/T71*100</f>
        <v>91.46569270862457</v>
      </c>
      <c r="U75" s="80"/>
      <c r="V75" s="81"/>
      <c r="W75" s="10"/>
    </row>
    <row r="76" spans="1:23" ht="27">
      <c r="A76" s="18"/>
      <c r="B76" s="73"/>
      <c r="C76" s="73"/>
      <c r="D76" s="74"/>
      <c r="E76" s="75"/>
      <c r="F76" s="73"/>
      <c r="G76" s="73"/>
      <c r="H76" s="71"/>
      <c r="I76" s="100"/>
      <c r="J76" s="76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80"/>
      <c r="V76" s="81"/>
      <c r="W76" s="10"/>
    </row>
    <row r="77" spans="1:23" ht="54">
      <c r="A77" s="18"/>
      <c r="B77" s="73">
        <v>3</v>
      </c>
      <c r="C77" s="73">
        <v>2</v>
      </c>
      <c r="D77" s="74">
        <v>1</v>
      </c>
      <c r="E77" s="75">
        <v>6</v>
      </c>
      <c r="F77" s="73" t="s">
        <v>36</v>
      </c>
      <c r="G77" s="73"/>
      <c r="H77" s="71"/>
      <c r="I77" s="97" t="s">
        <v>48</v>
      </c>
      <c r="J77" s="76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80"/>
      <c r="V77" s="81"/>
      <c r="W77" s="10"/>
    </row>
    <row r="78" spans="1:23" ht="27">
      <c r="A78" s="18"/>
      <c r="B78" s="73">
        <v>3</v>
      </c>
      <c r="C78" s="73">
        <v>2</v>
      </c>
      <c r="D78" s="74">
        <v>1</v>
      </c>
      <c r="E78" s="75">
        <v>6</v>
      </c>
      <c r="F78" s="73" t="s">
        <v>36</v>
      </c>
      <c r="G78" s="73"/>
      <c r="H78" s="71"/>
      <c r="I78" s="98" t="s">
        <v>44</v>
      </c>
      <c r="J78" s="76"/>
      <c r="K78" s="79">
        <v>6933029</v>
      </c>
      <c r="L78" s="79">
        <f>49500+931063</f>
        <v>980563</v>
      </c>
      <c r="M78" s="109"/>
      <c r="N78" s="109"/>
      <c r="O78" s="79">
        <f>SUM(K78:N78)</f>
        <v>7913592</v>
      </c>
      <c r="P78" s="79"/>
      <c r="Q78" s="79"/>
      <c r="R78" s="79"/>
      <c r="S78" s="79">
        <f>SUM(P78:R78)</f>
        <v>0</v>
      </c>
      <c r="T78" s="79">
        <f>SUM(S78,O78)</f>
        <v>7913592</v>
      </c>
      <c r="U78" s="80">
        <v>100</v>
      </c>
      <c r="V78" s="81"/>
      <c r="W78" s="10"/>
    </row>
    <row r="79" spans="1:23" ht="27">
      <c r="A79" s="18"/>
      <c r="B79" s="73">
        <v>3</v>
      </c>
      <c r="C79" s="73">
        <v>2</v>
      </c>
      <c r="D79" s="74">
        <v>1</v>
      </c>
      <c r="E79" s="75">
        <v>6</v>
      </c>
      <c r="F79" s="73" t="s">
        <v>36</v>
      </c>
      <c r="G79" s="73"/>
      <c r="H79" s="71"/>
      <c r="I79" s="98" t="s">
        <v>45</v>
      </c>
      <c r="J79" s="76"/>
      <c r="K79" s="79">
        <f>7557348</f>
        <v>7557348</v>
      </c>
      <c r="L79" s="79">
        <f>48048.1+664838.15+1</f>
        <v>712887.25</v>
      </c>
      <c r="M79" s="109"/>
      <c r="N79" s="109">
        <v>1239620</v>
      </c>
      <c r="O79" s="79">
        <f>SUM(K79:N79)</f>
        <v>9509855.25</v>
      </c>
      <c r="P79" s="79"/>
      <c r="Q79" s="79"/>
      <c r="R79" s="79"/>
      <c r="S79" s="79">
        <f>SUM(P79:R79)</f>
        <v>0</v>
      </c>
      <c r="T79" s="79">
        <f>SUM(S79,O79)</f>
        <v>9509855.25</v>
      </c>
      <c r="U79" s="80">
        <v>100</v>
      </c>
      <c r="V79" s="81"/>
      <c r="W79" s="10"/>
    </row>
    <row r="80" spans="1:23" ht="27">
      <c r="A80" s="18"/>
      <c r="B80" s="73">
        <v>3</v>
      </c>
      <c r="C80" s="73">
        <v>2</v>
      </c>
      <c r="D80" s="74">
        <v>1</v>
      </c>
      <c r="E80" s="75">
        <v>6</v>
      </c>
      <c r="F80" s="73" t="s">
        <v>36</v>
      </c>
      <c r="G80" s="73"/>
      <c r="H80" s="71"/>
      <c r="I80" s="98" t="s">
        <v>46</v>
      </c>
      <c r="J80" s="76"/>
      <c r="K80" s="79">
        <v>7557348</v>
      </c>
      <c r="L80" s="79">
        <f>48048.1+664838.15+1</f>
        <v>712887.25</v>
      </c>
      <c r="M80" s="109"/>
      <c r="N80" s="109">
        <v>1239620</v>
      </c>
      <c r="O80" s="79">
        <f>SUM(K80:N80)</f>
        <v>9509855.25</v>
      </c>
      <c r="P80" s="79"/>
      <c r="Q80" s="79"/>
      <c r="R80" s="79"/>
      <c r="S80" s="79">
        <f>SUM(P80:R80)</f>
        <v>0</v>
      </c>
      <c r="T80" s="79">
        <f>SUM(S80,O80)</f>
        <v>9509855.25</v>
      </c>
      <c r="U80" s="80">
        <v>100</v>
      </c>
      <c r="V80" s="81"/>
      <c r="W80" s="10"/>
    </row>
    <row r="81" spans="1:23" ht="27">
      <c r="A81" s="18"/>
      <c r="B81" s="73">
        <v>3</v>
      </c>
      <c r="C81" s="73">
        <v>2</v>
      </c>
      <c r="D81" s="74">
        <v>1</v>
      </c>
      <c r="E81" s="75">
        <v>6</v>
      </c>
      <c r="F81" s="73" t="s">
        <v>36</v>
      </c>
      <c r="G81" s="73"/>
      <c r="H81" s="71"/>
      <c r="I81" s="98" t="s">
        <v>47</v>
      </c>
      <c r="J81" s="76"/>
      <c r="K81" s="79">
        <f>6764598.48+0.5</f>
        <v>6764598.98</v>
      </c>
      <c r="L81" s="79">
        <f>48048+1885608-1239620</f>
        <v>694036</v>
      </c>
      <c r="M81" s="109"/>
      <c r="N81" s="109">
        <v>1239620</v>
      </c>
      <c r="O81" s="79">
        <f>SUM(K81:N81)</f>
        <v>8698254.98</v>
      </c>
      <c r="P81" s="79"/>
      <c r="Q81" s="79"/>
      <c r="R81" s="79"/>
      <c r="S81" s="79">
        <f>SUM(P81:R81)</f>
        <v>0</v>
      </c>
      <c r="T81" s="79">
        <f>SUM(S81,O81)</f>
        <v>8698254.98</v>
      </c>
      <c r="U81" s="80">
        <v>100</v>
      </c>
      <c r="V81" s="81"/>
      <c r="W81" s="10"/>
    </row>
    <row r="82" spans="1:23" ht="27">
      <c r="A82" s="18"/>
      <c r="B82" s="73">
        <v>3</v>
      </c>
      <c r="C82" s="73">
        <v>2</v>
      </c>
      <c r="D82" s="74">
        <v>1</v>
      </c>
      <c r="E82" s="75">
        <v>6</v>
      </c>
      <c r="F82" s="73" t="s">
        <v>36</v>
      </c>
      <c r="G82" s="73"/>
      <c r="H82" s="71"/>
      <c r="I82" s="98" t="s">
        <v>42</v>
      </c>
      <c r="J82" s="76"/>
      <c r="K82" s="101">
        <f>+K81/K78*100</f>
        <v>97.57061422936498</v>
      </c>
      <c r="L82" s="101">
        <f>+L81/L78*100</f>
        <v>70.77933799256142</v>
      </c>
      <c r="M82" s="109"/>
      <c r="N82" s="101"/>
      <c r="O82" s="101">
        <f>+O81/O78*100</f>
        <v>109.91538330507815</v>
      </c>
      <c r="P82" s="79"/>
      <c r="Q82" s="79"/>
      <c r="R82" s="79"/>
      <c r="S82" s="101">
        <v>0</v>
      </c>
      <c r="T82" s="101">
        <f>+T81/T78*100</f>
        <v>109.91538330507815</v>
      </c>
      <c r="U82" s="80"/>
      <c r="V82" s="81"/>
      <c r="W82" s="10"/>
    </row>
    <row r="83" spans="1:23" ht="27">
      <c r="A83" s="18"/>
      <c r="B83" s="73">
        <v>3</v>
      </c>
      <c r="C83" s="73">
        <v>2</v>
      </c>
      <c r="D83" s="74">
        <v>1</v>
      </c>
      <c r="E83" s="75">
        <v>6</v>
      </c>
      <c r="F83" s="73" t="s">
        <v>36</v>
      </c>
      <c r="G83" s="73"/>
      <c r="H83" s="71"/>
      <c r="I83" s="98" t="s">
        <v>43</v>
      </c>
      <c r="J83" s="76"/>
      <c r="K83" s="101">
        <f>+K81/K79*100</f>
        <v>89.51022210436783</v>
      </c>
      <c r="L83" s="101">
        <f>+L81/L79*100</f>
        <v>97.35564775495705</v>
      </c>
      <c r="M83" s="109"/>
      <c r="N83" s="101">
        <f>+N81/N79*100</f>
        <v>100</v>
      </c>
      <c r="O83" s="101">
        <f>+O81/O79*100</f>
        <v>91.46569270862457</v>
      </c>
      <c r="P83" s="106"/>
      <c r="Q83" s="106"/>
      <c r="R83" s="106"/>
      <c r="S83" s="101">
        <v>0</v>
      </c>
      <c r="T83" s="101">
        <f>+T81/T79*100</f>
        <v>91.46569270862457</v>
      </c>
      <c r="U83" s="80"/>
      <c r="V83" s="81"/>
      <c r="W83" s="10"/>
    </row>
    <row r="84" spans="1:23" ht="27">
      <c r="A84" s="18"/>
      <c r="B84" s="73"/>
      <c r="C84" s="73"/>
      <c r="D84" s="74"/>
      <c r="E84" s="75"/>
      <c r="F84" s="73"/>
      <c r="G84" s="73"/>
      <c r="H84" s="71"/>
      <c r="I84" s="97"/>
      <c r="J84" s="76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80"/>
      <c r="V84" s="81"/>
      <c r="W84" s="10"/>
    </row>
    <row r="85" spans="1:23" ht="54">
      <c r="A85" s="18"/>
      <c r="B85" s="73">
        <v>3</v>
      </c>
      <c r="C85" s="73">
        <v>2</v>
      </c>
      <c r="D85" s="74">
        <v>1</v>
      </c>
      <c r="E85" s="75">
        <v>6</v>
      </c>
      <c r="F85" s="73" t="s">
        <v>36</v>
      </c>
      <c r="G85" s="73" t="s">
        <v>32</v>
      </c>
      <c r="H85" s="71"/>
      <c r="I85" s="97" t="s">
        <v>35</v>
      </c>
      <c r="J85" s="76"/>
      <c r="K85" s="79"/>
      <c r="L85" s="79"/>
      <c r="M85" s="79"/>
      <c r="N85" s="79"/>
      <c r="O85" s="79">
        <f>SUM(K85:N85)</f>
        <v>0</v>
      </c>
      <c r="P85" s="79"/>
      <c r="Q85" s="79"/>
      <c r="R85" s="79"/>
      <c r="S85" s="79"/>
      <c r="T85" s="79">
        <f>+O85+S85</f>
        <v>0</v>
      </c>
      <c r="U85" s="80"/>
      <c r="V85" s="81">
        <v>0</v>
      </c>
      <c r="W85" s="10"/>
    </row>
    <row r="86" spans="1:23" ht="27">
      <c r="A86" s="18"/>
      <c r="B86" s="73">
        <v>3</v>
      </c>
      <c r="C86" s="73">
        <v>2</v>
      </c>
      <c r="D86" s="74">
        <v>1</v>
      </c>
      <c r="E86" s="75">
        <v>6</v>
      </c>
      <c r="F86" s="73" t="s">
        <v>36</v>
      </c>
      <c r="G86" s="73" t="s">
        <v>32</v>
      </c>
      <c r="H86" s="71"/>
      <c r="I86" s="98" t="s">
        <v>44</v>
      </c>
      <c r="J86" s="76"/>
      <c r="K86" s="79">
        <v>6933029</v>
      </c>
      <c r="L86" s="79">
        <f>49500+931063</f>
        <v>980563</v>
      </c>
      <c r="M86" s="109"/>
      <c r="N86" s="109"/>
      <c r="O86" s="79">
        <f>SUM(K86:N86)</f>
        <v>7913592</v>
      </c>
      <c r="P86" s="79"/>
      <c r="Q86" s="79"/>
      <c r="R86" s="79"/>
      <c r="S86" s="79">
        <f>SUM(P86:R86)</f>
        <v>0</v>
      </c>
      <c r="T86" s="79">
        <f>SUM(S86,O86)</f>
        <v>7913592</v>
      </c>
      <c r="U86" s="80">
        <v>100</v>
      </c>
      <c r="V86" s="80"/>
      <c r="W86" s="10"/>
    </row>
    <row r="87" spans="1:23" ht="27">
      <c r="A87" s="18"/>
      <c r="B87" s="73">
        <v>3</v>
      </c>
      <c r="C87" s="73">
        <v>2</v>
      </c>
      <c r="D87" s="74">
        <v>1</v>
      </c>
      <c r="E87" s="75">
        <v>6</v>
      </c>
      <c r="F87" s="73" t="s">
        <v>36</v>
      </c>
      <c r="G87" s="73" t="s">
        <v>32</v>
      </c>
      <c r="H87" s="71"/>
      <c r="I87" s="98" t="s">
        <v>45</v>
      </c>
      <c r="J87" s="76"/>
      <c r="K87" s="79">
        <f>7557348</f>
        <v>7557348</v>
      </c>
      <c r="L87" s="79">
        <f>48048.1+664838.15+1</f>
        <v>712887.25</v>
      </c>
      <c r="M87" s="109"/>
      <c r="N87" s="109">
        <v>1239620</v>
      </c>
      <c r="O87" s="79">
        <f>SUM(K87:N87)</f>
        <v>9509855.25</v>
      </c>
      <c r="P87" s="79"/>
      <c r="Q87" s="79"/>
      <c r="R87" s="79"/>
      <c r="S87" s="79">
        <f>SUM(P87:R87)</f>
        <v>0</v>
      </c>
      <c r="T87" s="79">
        <f>SUM(S87,O87)</f>
        <v>9509855.25</v>
      </c>
      <c r="U87" s="80">
        <v>100</v>
      </c>
      <c r="V87" s="80"/>
      <c r="W87" s="10"/>
    </row>
    <row r="88" spans="1:23" ht="27">
      <c r="A88" s="18"/>
      <c r="B88" s="73">
        <v>3</v>
      </c>
      <c r="C88" s="73">
        <v>2</v>
      </c>
      <c r="D88" s="74">
        <v>1</v>
      </c>
      <c r="E88" s="75">
        <v>6</v>
      </c>
      <c r="F88" s="73" t="s">
        <v>36</v>
      </c>
      <c r="G88" s="73" t="s">
        <v>32</v>
      </c>
      <c r="H88" s="71"/>
      <c r="I88" s="98" t="s">
        <v>46</v>
      </c>
      <c r="J88" s="76"/>
      <c r="K88" s="79">
        <v>7557348</v>
      </c>
      <c r="L88" s="79">
        <f>48048.1+664838.15+1</f>
        <v>712887.25</v>
      </c>
      <c r="M88" s="109"/>
      <c r="N88" s="109">
        <v>1239620</v>
      </c>
      <c r="O88" s="79">
        <f>SUM(K88:N88)</f>
        <v>9509855.25</v>
      </c>
      <c r="P88" s="79"/>
      <c r="Q88" s="79"/>
      <c r="R88" s="79"/>
      <c r="S88" s="79">
        <f>SUM(P88:R88)</f>
        <v>0</v>
      </c>
      <c r="T88" s="79">
        <f>SUM(S88,O88)</f>
        <v>9509855.25</v>
      </c>
      <c r="U88" s="80">
        <v>100</v>
      </c>
      <c r="V88" s="80"/>
      <c r="W88" s="10"/>
    </row>
    <row r="89" spans="1:23" ht="27">
      <c r="A89" s="18"/>
      <c r="B89" s="73">
        <v>3</v>
      </c>
      <c r="C89" s="73">
        <v>2</v>
      </c>
      <c r="D89" s="74">
        <v>1</v>
      </c>
      <c r="E89" s="75">
        <v>6</v>
      </c>
      <c r="F89" s="73" t="s">
        <v>36</v>
      </c>
      <c r="G89" s="73" t="s">
        <v>32</v>
      </c>
      <c r="H89" s="71"/>
      <c r="I89" s="98" t="s">
        <v>47</v>
      </c>
      <c r="J89" s="76"/>
      <c r="K89" s="79">
        <f>6764598.48+0.5</f>
        <v>6764598.98</v>
      </c>
      <c r="L89" s="79">
        <f>48048+1885608-1239620</f>
        <v>694036</v>
      </c>
      <c r="M89" s="109"/>
      <c r="N89" s="109">
        <v>1239620</v>
      </c>
      <c r="O89" s="79">
        <f>SUM(K89:N89)</f>
        <v>8698254.98</v>
      </c>
      <c r="P89" s="79"/>
      <c r="Q89" s="79"/>
      <c r="R89" s="79"/>
      <c r="S89" s="79">
        <f>SUM(P89:R89)</f>
        <v>0</v>
      </c>
      <c r="T89" s="79">
        <f>SUM(S89,O89)</f>
        <v>8698254.98</v>
      </c>
      <c r="U89" s="80">
        <v>100</v>
      </c>
      <c r="V89" s="80"/>
      <c r="W89" s="10"/>
    </row>
    <row r="90" spans="1:23" ht="27">
      <c r="A90" s="18"/>
      <c r="B90" s="73">
        <v>3</v>
      </c>
      <c r="C90" s="73">
        <v>2</v>
      </c>
      <c r="D90" s="74">
        <v>1</v>
      </c>
      <c r="E90" s="75">
        <v>6</v>
      </c>
      <c r="F90" s="73" t="s">
        <v>36</v>
      </c>
      <c r="G90" s="73" t="s">
        <v>32</v>
      </c>
      <c r="H90" s="71"/>
      <c r="I90" s="98" t="s">
        <v>42</v>
      </c>
      <c r="J90" s="76"/>
      <c r="K90" s="101">
        <f>+K89/K86*100</f>
        <v>97.57061422936498</v>
      </c>
      <c r="L90" s="101">
        <f>+L89/L86*100</f>
        <v>70.77933799256142</v>
      </c>
      <c r="M90" s="109"/>
      <c r="N90" s="101"/>
      <c r="O90" s="101">
        <f>+O89/O86*100</f>
        <v>109.91538330507815</v>
      </c>
      <c r="P90" s="79"/>
      <c r="Q90" s="79"/>
      <c r="R90" s="79"/>
      <c r="S90" s="101">
        <v>0</v>
      </c>
      <c r="T90" s="101">
        <f>+T89/T86*100</f>
        <v>109.91538330507815</v>
      </c>
      <c r="U90" s="80"/>
      <c r="V90" s="80"/>
      <c r="W90" s="10"/>
    </row>
    <row r="91" spans="1:23" ht="27">
      <c r="A91" s="18"/>
      <c r="B91" s="102">
        <v>3</v>
      </c>
      <c r="C91" s="102">
        <v>2</v>
      </c>
      <c r="D91" s="103">
        <v>1</v>
      </c>
      <c r="E91" s="104">
        <v>6</v>
      </c>
      <c r="F91" s="102" t="s">
        <v>36</v>
      </c>
      <c r="G91" s="102" t="s">
        <v>32</v>
      </c>
      <c r="H91" s="77"/>
      <c r="I91" s="105" t="s">
        <v>43</v>
      </c>
      <c r="J91" s="78"/>
      <c r="K91" s="107">
        <f>+K89/K87*100</f>
        <v>89.51022210436783</v>
      </c>
      <c r="L91" s="107">
        <f>+L89/L87*100</f>
        <v>97.35564775495705</v>
      </c>
      <c r="M91" s="110"/>
      <c r="N91" s="107">
        <f>+N89/N87*100</f>
        <v>100</v>
      </c>
      <c r="O91" s="107">
        <f>+O89/O87*100</f>
        <v>91.46569270862457</v>
      </c>
      <c r="P91" s="84"/>
      <c r="Q91" s="84"/>
      <c r="R91" s="84"/>
      <c r="S91" s="107">
        <v>0</v>
      </c>
      <c r="T91" s="107">
        <f>+T89/T87*100</f>
        <v>91.46569270862457</v>
      </c>
      <c r="U91" s="108"/>
      <c r="V91" s="82"/>
      <c r="W91" s="18"/>
    </row>
    <row r="92" spans="1:23" ht="25.5">
      <c r="A92" s="63" t="s">
        <v>19</v>
      </c>
      <c r="B92" s="83" t="s">
        <v>49</v>
      </c>
      <c r="C92" s="18"/>
      <c r="D92" s="18"/>
      <c r="E92" s="18"/>
      <c r="F92" s="18"/>
      <c r="G92" s="18"/>
      <c r="H92" s="18"/>
      <c r="I92" s="99"/>
      <c r="J92" s="18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18"/>
      <c r="V92" s="18"/>
      <c r="W92" s="18" t="s">
        <v>19</v>
      </c>
    </row>
    <row r="93" spans="1:23" ht="23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86"/>
      <c r="L93" s="86"/>
      <c r="M93" s="86"/>
      <c r="N93" s="86"/>
      <c r="O93" s="86"/>
      <c r="P93" s="86"/>
      <c r="Q93" s="86"/>
      <c r="R93" s="86"/>
      <c r="S93" s="87"/>
      <c r="T93" s="87"/>
      <c r="U93" s="64"/>
      <c r="V93" s="64"/>
      <c r="W93" s="63"/>
    </row>
    <row r="94" spans="1:23" ht="23.25">
      <c r="A94" s="63"/>
      <c r="B94" s="65"/>
      <c r="C94" s="65"/>
      <c r="D94" s="65"/>
      <c r="E94" s="65"/>
      <c r="F94" s="65"/>
      <c r="G94" s="63"/>
      <c r="H94" s="63"/>
      <c r="I94" s="63"/>
      <c r="J94" s="63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65"/>
      <c r="V94" s="65"/>
      <c r="W94" s="63"/>
    </row>
    <row r="95" spans="1:23" ht="23.25">
      <c r="A95" s="63"/>
      <c r="B95" s="65"/>
      <c r="C95" s="65"/>
      <c r="D95" s="65"/>
      <c r="E95" s="65"/>
      <c r="F95" s="65"/>
      <c r="G95" s="63"/>
      <c r="H95" s="63"/>
      <c r="I95" s="94"/>
      <c r="J95" s="63"/>
      <c r="K95" s="89"/>
      <c r="L95" s="89"/>
      <c r="M95" s="89"/>
      <c r="N95" s="89"/>
      <c r="O95" s="89"/>
      <c r="P95" s="90"/>
      <c r="Q95" s="90"/>
      <c r="R95" s="90"/>
      <c r="S95" s="89"/>
      <c r="T95" s="91"/>
      <c r="U95" s="13"/>
      <c r="V95" s="13"/>
      <c r="W95" s="63"/>
    </row>
    <row r="96" spans="1:23" ht="23.25">
      <c r="A96" s="63"/>
      <c r="B96" s="66"/>
      <c r="C96" s="66"/>
      <c r="D96" s="66"/>
      <c r="E96" s="66"/>
      <c r="F96" s="66"/>
      <c r="G96" s="66"/>
      <c r="H96" s="63"/>
      <c r="I96" s="66"/>
      <c r="J96" s="63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12"/>
      <c r="V96" s="12"/>
      <c r="W96" s="63"/>
    </row>
    <row r="97" spans="1:23" ht="23.25">
      <c r="A97" s="63"/>
      <c r="B97" s="66"/>
      <c r="C97" s="66"/>
      <c r="D97" s="66"/>
      <c r="E97" s="66"/>
      <c r="F97" s="66"/>
      <c r="G97" s="66"/>
      <c r="H97" s="63"/>
      <c r="I97" s="66"/>
      <c r="J97" s="63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12"/>
      <c r="V97" s="12"/>
      <c r="W97" s="63"/>
    </row>
    <row r="98" spans="1:23" ht="23.25">
      <c r="A98" s="63"/>
      <c r="B98" s="67"/>
      <c r="C98" s="67"/>
      <c r="D98" s="67"/>
      <c r="E98" s="67"/>
      <c r="F98" s="67"/>
      <c r="G98" s="67"/>
      <c r="H98" s="14"/>
      <c r="I98" s="14"/>
      <c r="J98" s="14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11"/>
      <c r="V98" s="11"/>
      <c r="W98" s="63"/>
    </row>
    <row r="99" spans="1:23" ht="23.25">
      <c r="A99" s="63"/>
      <c r="B99" s="67"/>
      <c r="C99" s="67"/>
      <c r="D99" s="67"/>
      <c r="E99" s="67"/>
      <c r="F99" s="67"/>
      <c r="G99" s="67"/>
      <c r="H99" s="14"/>
      <c r="I99" s="14"/>
      <c r="J99" s="14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11"/>
      <c r="V99" s="11"/>
      <c r="W99" s="63"/>
    </row>
    <row r="100" spans="1:23" ht="23.25">
      <c r="A100" s="63"/>
      <c r="B100" s="67"/>
      <c r="C100" s="67"/>
      <c r="D100" s="67"/>
      <c r="E100" s="67"/>
      <c r="F100" s="67"/>
      <c r="G100" s="67"/>
      <c r="H100" s="14"/>
      <c r="I100" s="15"/>
      <c r="J100" s="15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11"/>
      <c r="V100" s="11"/>
      <c r="W100" s="63"/>
    </row>
    <row r="101" spans="1:23" ht="23.25">
      <c r="A101" s="63"/>
      <c r="B101" s="67"/>
      <c r="C101" s="67"/>
      <c r="D101" s="67"/>
      <c r="E101" s="67"/>
      <c r="F101" s="67"/>
      <c r="G101" s="67"/>
      <c r="H101" s="14"/>
      <c r="I101" s="15"/>
      <c r="J101" s="15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11"/>
      <c r="V101" s="11"/>
      <c r="W101" s="63"/>
    </row>
    <row r="102" spans="1:23" ht="23.25">
      <c r="A102" s="63"/>
      <c r="B102" s="67"/>
      <c r="C102" s="67"/>
      <c r="D102" s="67"/>
      <c r="E102" s="67"/>
      <c r="F102" s="67"/>
      <c r="G102" s="67"/>
      <c r="H102" s="14"/>
      <c r="I102" s="14"/>
      <c r="J102" s="14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11"/>
      <c r="V102" s="11"/>
      <c r="W102" s="63"/>
    </row>
    <row r="103" spans="1:23" ht="23.25">
      <c r="A103" s="63"/>
      <c r="B103" s="67"/>
      <c r="C103" s="67"/>
      <c r="D103" s="67"/>
      <c r="E103" s="67"/>
      <c r="F103" s="67"/>
      <c r="G103" s="67"/>
      <c r="H103" s="14"/>
      <c r="I103" s="14"/>
      <c r="J103" s="14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11"/>
      <c r="V103" s="11"/>
      <c r="W103" s="63"/>
    </row>
    <row r="104" spans="1:23" ht="23.25">
      <c r="A104" s="63"/>
      <c r="B104" s="67"/>
      <c r="C104" s="67"/>
      <c r="D104" s="67"/>
      <c r="E104" s="67"/>
      <c r="F104" s="67"/>
      <c r="G104" s="67"/>
      <c r="H104" s="14"/>
      <c r="I104" s="14"/>
      <c r="J104" s="14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11"/>
      <c r="V104" s="11"/>
      <c r="W104" s="63"/>
    </row>
    <row r="105" spans="1:23" ht="23.25">
      <c r="A105" s="63"/>
      <c r="B105" s="67"/>
      <c r="C105" s="67"/>
      <c r="D105" s="67"/>
      <c r="E105" s="67"/>
      <c r="F105" s="67"/>
      <c r="G105" s="67"/>
      <c r="H105" s="14"/>
      <c r="I105" s="14"/>
      <c r="J105" s="14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11"/>
      <c r="V105" s="11"/>
      <c r="W105" s="63"/>
    </row>
    <row r="106" spans="1:23" ht="23.25">
      <c r="A106" s="63"/>
      <c r="B106" s="67"/>
      <c r="C106" s="67"/>
      <c r="D106" s="67"/>
      <c r="E106" s="67"/>
      <c r="F106" s="67"/>
      <c r="G106" s="67"/>
      <c r="H106" s="14"/>
      <c r="I106" s="14"/>
      <c r="J106" s="14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11"/>
      <c r="V106" s="11"/>
      <c r="W106" s="63"/>
    </row>
    <row r="107" spans="1:23" ht="23.25">
      <c r="A107" s="63"/>
      <c r="B107" s="67"/>
      <c r="C107" s="67"/>
      <c r="D107" s="67"/>
      <c r="E107" s="67"/>
      <c r="F107" s="67"/>
      <c r="G107" s="67"/>
      <c r="H107" s="14"/>
      <c r="I107" s="14"/>
      <c r="J107" s="14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11"/>
      <c r="V107" s="11"/>
      <c r="W107" s="63"/>
    </row>
    <row r="108" spans="1:23" ht="23.25">
      <c r="A108" s="63"/>
      <c r="B108" s="67"/>
      <c r="C108" s="67"/>
      <c r="D108" s="67"/>
      <c r="E108" s="67"/>
      <c r="F108" s="67"/>
      <c r="G108" s="67"/>
      <c r="H108" s="14"/>
      <c r="I108" s="14"/>
      <c r="J108" s="14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11"/>
      <c r="V108" s="11"/>
      <c r="W108" s="63"/>
    </row>
    <row r="109" spans="1:23" ht="23.25">
      <c r="A109" s="63"/>
      <c r="B109" s="67"/>
      <c r="C109" s="67"/>
      <c r="D109" s="67"/>
      <c r="E109" s="67"/>
      <c r="F109" s="67"/>
      <c r="G109" s="67"/>
      <c r="H109" s="14"/>
      <c r="I109" s="14"/>
      <c r="J109" s="14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11"/>
      <c r="V109" s="11"/>
      <c r="W109" s="63"/>
    </row>
    <row r="110" spans="1:23" ht="23.25">
      <c r="A110" s="63"/>
      <c r="B110" s="67"/>
      <c r="C110" s="67"/>
      <c r="D110" s="67"/>
      <c r="E110" s="67"/>
      <c r="F110" s="67"/>
      <c r="G110" s="67"/>
      <c r="H110" s="14"/>
      <c r="I110" s="14"/>
      <c r="J110" s="14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11"/>
      <c r="V110" s="11"/>
      <c r="W110" s="63"/>
    </row>
    <row r="111" spans="1:23" ht="23.25">
      <c r="A111" s="63"/>
      <c r="B111" s="67"/>
      <c r="C111" s="67"/>
      <c r="D111" s="67"/>
      <c r="E111" s="67"/>
      <c r="F111" s="67"/>
      <c r="G111" s="67"/>
      <c r="H111" s="14"/>
      <c r="I111" s="14"/>
      <c r="J111" s="14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11"/>
      <c r="V111" s="11"/>
      <c r="W111" s="63"/>
    </row>
    <row r="112" spans="1:23" ht="23.25">
      <c r="A112" s="63"/>
      <c r="B112" s="67"/>
      <c r="C112" s="67"/>
      <c r="D112" s="67"/>
      <c r="E112" s="67"/>
      <c r="F112" s="67"/>
      <c r="G112" s="67"/>
      <c r="H112" s="14"/>
      <c r="I112" s="14"/>
      <c r="J112" s="14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11"/>
      <c r="V112" s="11"/>
      <c r="W112" s="63"/>
    </row>
    <row r="113" spans="1:23" ht="23.25">
      <c r="A113" s="63"/>
      <c r="B113" s="67"/>
      <c r="C113" s="67"/>
      <c r="D113" s="67"/>
      <c r="E113" s="67"/>
      <c r="F113" s="67"/>
      <c r="G113" s="67"/>
      <c r="H113" s="14"/>
      <c r="I113" s="14"/>
      <c r="J113" s="14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11"/>
      <c r="V113" s="11"/>
      <c r="W113" s="63"/>
    </row>
    <row r="114" spans="1:23" ht="23.25">
      <c r="A114" s="63"/>
      <c r="B114" s="67"/>
      <c r="C114" s="67"/>
      <c r="D114" s="67"/>
      <c r="E114" s="67"/>
      <c r="F114" s="67"/>
      <c r="G114" s="67"/>
      <c r="H114" s="14"/>
      <c r="I114" s="14"/>
      <c r="J114" s="14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63"/>
      <c r="V114" s="63"/>
      <c r="W114" s="63"/>
    </row>
    <row r="115" spans="1:23" ht="23.25">
      <c r="A115" s="63"/>
      <c r="B115" s="67"/>
      <c r="C115" s="67"/>
      <c r="D115" s="67"/>
      <c r="E115" s="67"/>
      <c r="F115" s="67"/>
      <c r="G115" s="67"/>
      <c r="H115" s="14"/>
      <c r="I115" s="14"/>
      <c r="J115" s="14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11"/>
      <c r="V115" s="11"/>
      <c r="W115" s="63"/>
    </row>
    <row r="116" spans="1:23" ht="23.25">
      <c r="A116" s="63"/>
      <c r="B116" s="67"/>
      <c r="C116" s="67"/>
      <c r="D116" s="67"/>
      <c r="E116" s="67"/>
      <c r="F116" s="67"/>
      <c r="G116" s="67"/>
      <c r="H116" s="14"/>
      <c r="I116" s="14"/>
      <c r="J116" s="14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11"/>
      <c r="V116" s="11"/>
      <c r="W116" s="63"/>
    </row>
    <row r="117" spans="1:23" ht="23.25">
      <c r="A117" s="63"/>
      <c r="B117" s="67"/>
      <c r="C117" s="67"/>
      <c r="D117" s="67"/>
      <c r="E117" s="67"/>
      <c r="F117" s="67"/>
      <c r="G117" s="67"/>
      <c r="H117" s="14"/>
      <c r="I117" s="14"/>
      <c r="J117" s="14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11"/>
      <c r="V117" s="11"/>
      <c r="W117" s="63"/>
    </row>
    <row r="118" spans="1:23" ht="23.25">
      <c r="A118" s="63"/>
      <c r="B118" s="67"/>
      <c r="C118" s="67"/>
      <c r="D118" s="67"/>
      <c r="E118" s="67"/>
      <c r="F118" s="67"/>
      <c r="G118" s="67"/>
      <c r="H118" s="14"/>
      <c r="I118" s="14"/>
      <c r="J118" s="14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11"/>
      <c r="V118" s="11"/>
      <c r="W118" s="63"/>
    </row>
    <row r="119" spans="1:23" ht="23.25">
      <c r="A119" s="63"/>
      <c r="B119" s="67"/>
      <c r="C119" s="67"/>
      <c r="D119" s="67"/>
      <c r="E119" s="67"/>
      <c r="F119" s="67"/>
      <c r="G119" s="67"/>
      <c r="H119" s="14"/>
      <c r="I119" s="14"/>
      <c r="J119" s="14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11"/>
      <c r="V119" s="11"/>
      <c r="W119" s="63"/>
    </row>
    <row r="120" spans="1:23" ht="23.25">
      <c r="A120" s="63"/>
      <c r="B120" s="67"/>
      <c r="C120" s="67"/>
      <c r="D120" s="67"/>
      <c r="E120" s="67"/>
      <c r="F120" s="67"/>
      <c r="G120" s="67"/>
      <c r="H120" s="14"/>
      <c r="I120" s="14"/>
      <c r="J120" s="14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11"/>
      <c r="V120" s="11"/>
      <c r="W120" s="63"/>
    </row>
    <row r="121" spans="1:23" ht="23.25">
      <c r="A121" s="63"/>
      <c r="B121" s="67"/>
      <c r="C121" s="67"/>
      <c r="D121" s="67"/>
      <c r="E121" s="67"/>
      <c r="F121" s="67"/>
      <c r="G121" s="67"/>
      <c r="H121" s="14"/>
      <c r="I121" s="14"/>
      <c r="J121" s="14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11"/>
      <c r="V121" s="11"/>
      <c r="W121" s="63"/>
    </row>
    <row r="122" spans="1:23" ht="23.25">
      <c r="A122" s="63"/>
      <c r="B122" s="67"/>
      <c r="C122" s="67"/>
      <c r="D122" s="67"/>
      <c r="E122" s="67"/>
      <c r="F122" s="67"/>
      <c r="G122" s="67"/>
      <c r="H122" s="14"/>
      <c r="I122" s="14"/>
      <c r="J122" s="14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11"/>
      <c r="V122" s="11"/>
      <c r="W122" s="63"/>
    </row>
    <row r="123" spans="1:23" ht="23.25">
      <c r="A123" s="63"/>
      <c r="B123" s="67"/>
      <c r="C123" s="67"/>
      <c r="D123" s="67"/>
      <c r="E123" s="67"/>
      <c r="F123" s="67"/>
      <c r="G123" s="67"/>
      <c r="H123" s="14"/>
      <c r="I123" s="14"/>
      <c r="J123" s="14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63"/>
      <c r="V123" s="63"/>
      <c r="W123" s="63"/>
    </row>
    <row r="124" spans="1:23" ht="23.25">
      <c r="A124" s="63"/>
      <c r="B124" s="67"/>
      <c r="C124" s="67"/>
      <c r="D124" s="67"/>
      <c r="E124" s="67"/>
      <c r="F124" s="67"/>
      <c r="G124" s="67"/>
      <c r="H124" s="14"/>
      <c r="I124" s="14"/>
      <c r="J124" s="14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11"/>
      <c r="V124" s="11"/>
      <c r="W124" s="63"/>
    </row>
    <row r="125" spans="1:23" ht="23.25">
      <c r="A125" s="63"/>
      <c r="B125" s="67"/>
      <c r="C125" s="67"/>
      <c r="D125" s="67"/>
      <c r="E125" s="67"/>
      <c r="F125" s="67"/>
      <c r="G125" s="67"/>
      <c r="H125" s="14"/>
      <c r="I125" s="14"/>
      <c r="J125" s="14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11"/>
      <c r="V125" s="11"/>
      <c r="W125" s="63"/>
    </row>
    <row r="126" spans="1:23" ht="23.25">
      <c r="A126" s="63"/>
      <c r="B126" s="67"/>
      <c r="C126" s="67"/>
      <c r="D126" s="67"/>
      <c r="E126" s="67"/>
      <c r="F126" s="67"/>
      <c r="G126" s="67"/>
      <c r="H126" s="14"/>
      <c r="I126" s="14"/>
      <c r="J126" s="14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11"/>
      <c r="V126" s="11"/>
      <c r="W126" s="63"/>
    </row>
    <row r="127" spans="1:23" ht="23.25">
      <c r="A127" s="63"/>
      <c r="B127" s="67"/>
      <c r="C127" s="67"/>
      <c r="D127" s="67"/>
      <c r="E127" s="67"/>
      <c r="F127" s="67"/>
      <c r="G127" s="67"/>
      <c r="H127" s="14"/>
      <c r="I127" s="14"/>
      <c r="J127" s="14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11"/>
      <c r="V127" s="11"/>
      <c r="W127" s="63"/>
    </row>
    <row r="128" spans="1:23" ht="23.25">
      <c r="A128" s="63"/>
      <c r="B128" s="67"/>
      <c r="C128" s="67"/>
      <c r="D128" s="67"/>
      <c r="E128" s="67"/>
      <c r="F128" s="67"/>
      <c r="G128" s="67"/>
      <c r="H128" s="14"/>
      <c r="I128" s="14"/>
      <c r="J128" s="14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11"/>
      <c r="V128" s="11"/>
      <c r="W128" s="63"/>
    </row>
    <row r="129" spans="1:23" ht="23.25">
      <c r="A129" s="63"/>
      <c r="B129" s="67"/>
      <c r="C129" s="67"/>
      <c r="D129" s="67"/>
      <c r="E129" s="67"/>
      <c r="F129" s="67"/>
      <c r="G129" s="67"/>
      <c r="H129" s="14"/>
      <c r="I129" s="14"/>
      <c r="J129" s="14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63"/>
      <c r="V129" s="63"/>
      <c r="W129" s="63"/>
    </row>
    <row r="130" spans="1:23" ht="23.25">
      <c r="A130" s="63"/>
      <c r="B130" s="67"/>
      <c r="C130" s="67"/>
      <c r="D130" s="67"/>
      <c r="E130" s="67"/>
      <c r="F130" s="67"/>
      <c r="G130" s="67"/>
      <c r="H130" s="14"/>
      <c r="I130" s="14"/>
      <c r="J130" s="14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11"/>
      <c r="V130" s="11"/>
      <c r="W130" s="63"/>
    </row>
    <row r="131" spans="1:23" ht="23.25">
      <c r="A131" s="63"/>
      <c r="B131" s="67"/>
      <c r="C131" s="67"/>
      <c r="D131" s="67"/>
      <c r="E131" s="67"/>
      <c r="F131" s="67"/>
      <c r="G131" s="67"/>
      <c r="H131" s="14"/>
      <c r="I131" s="14"/>
      <c r="J131" s="14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11"/>
      <c r="V131" s="11"/>
      <c r="W131" s="63"/>
    </row>
    <row r="132" spans="1:23" ht="23.25">
      <c r="A132" s="63"/>
      <c r="B132" s="67"/>
      <c r="C132" s="67"/>
      <c r="D132" s="67"/>
      <c r="E132" s="67"/>
      <c r="F132" s="67"/>
      <c r="G132" s="67"/>
      <c r="H132" s="14"/>
      <c r="I132" s="14"/>
      <c r="J132" s="14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11"/>
      <c r="V132" s="11"/>
      <c r="W132" s="63"/>
    </row>
    <row r="133" spans="1:23" ht="23.25">
      <c r="A133" s="63"/>
      <c r="B133" s="67"/>
      <c r="C133" s="67"/>
      <c r="D133" s="67"/>
      <c r="E133" s="67"/>
      <c r="F133" s="67"/>
      <c r="G133" s="67"/>
      <c r="H133" s="14"/>
      <c r="I133" s="14"/>
      <c r="J133" s="14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11"/>
      <c r="V133" s="11"/>
      <c r="W133" s="63"/>
    </row>
    <row r="134" spans="1:23" ht="23.25">
      <c r="A134" s="63"/>
      <c r="B134" s="67"/>
      <c r="C134" s="67"/>
      <c r="D134" s="67"/>
      <c r="E134" s="67"/>
      <c r="F134" s="67"/>
      <c r="G134" s="67"/>
      <c r="H134" s="14"/>
      <c r="I134" s="14"/>
      <c r="J134" s="14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11"/>
      <c r="V134" s="11"/>
      <c r="W134" s="63"/>
    </row>
    <row r="135" spans="1:23" ht="23.25">
      <c r="A135" s="63"/>
      <c r="B135" s="67"/>
      <c r="C135" s="67"/>
      <c r="D135" s="67"/>
      <c r="E135" s="67"/>
      <c r="F135" s="67"/>
      <c r="G135" s="67"/>
      <c r="H135" s="14"/>
      <c r="I135" s="14"/>
      <c r="J135" s="14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11"/>
      <c r="V135" s="11"/>
      <c r="W135" s="63"/>
    </row>
    <row r="136" spans="1:23" ht="23.25">
      <c r="A136" s="63"/>
      <c r="B136" s="67"/>
      <c r="C136" s="67"/>
      <c r="D136" s="67"/>
      <c r="E136" s="67"/>
      <c r="F136" s="67"/>
      <c r="G136" s="67"/>
      <c r="H136" s="14"/>
      <c r="I136" s="14"/>
      <c r="J136" s="14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11"/>
      <c r="V136" s="11"/>
      <c r="W136" s="63"/>
    </row>
    <row r="137" spans="2:23" ht="23.25">
      <c r="B137" s="63"/>
      <c r="C137" s="63"/>
      <c r="D137" s="63"/>
      <c r="E137" s="63"/>
      <c r="F137" s="63"/>
      <c r="G137" s="66"/>
      <c r="H137" s="63"/>
      <c r="I137" s="63"/>
      <c r="J137" s="63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11"/>
      <c r="V137" s="11"/>
      <c r="W137" s="63"/>
    </row>
  </sheetData>
  <sheetProtection/>
  <mergeCells count="3">
    <mergeCell ref="M1:O1"/>
    <mergeCell ref="T7:V7"/>
    <mergeCell ref="U8:V8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en Clasificación Funcional Programática</dc:title>
  <dc:subject/>
  <dc:creator>susana_escartin</dc:creator>
  <cp:keywords/>
  <dc:description/>
  <cp:lastModifiedBy>leonel_gonzalez</cp:lastModifiedBy>
  <cp:lastPrinted>2014-04-06T00:20:30Z</cp:lastPrinted>
  <dcterms:created xsi:type="dcterms:W3CDTF">2014-02-18T18:42:36Z</dcterms:created>
  <dcterms:modified xsi:type="dcterms:W3CDTF">2014-04-06T18:44:26Z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