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RILLA PP" sheetId="1" r:id="rId1"/>
  </sheets>
  <definedNames>
    <definedName name="_Fill" hidden="1">#REF!</definedName>
    <definedName name="A_impresión_IM">#REF!</definedName>
    <definedName name="_xlnm.Print_Area" localSheetId="0">'MASCRILLA PP'!$A$1:$U$71</definedName>
    <definedName name="DIFERENCIAS">#N/A</definedName>
    <definedName name="FORM" localSheetId="0">'MASCRILLA PP'!$A$71</definedName>
    <definedName name="FORM">#REF!</definedName>
    <definedName name="MASCARILLA">#REF!</definedName>
    <definedName name="_xlnm.Print_Titles" localSheetId="0">'MASCRILLA PP'!$1:$12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<sst xmlns="http://schemas.openxmlformats.org/spreadsheetml/2006/main" count="108" uniqueCount="47">
  <si>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</si>
  <si>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</si>
  <si>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</si>
  <si>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</si>
  <si>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</si>
  <si>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</si>
  <si>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</si>
  <si>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</si>
  <si>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*</t>
  </si>
  <si>
    <t>CUENTA DE LA HACIENDA PÚBLICA FEDERAL DE 2013</t>
  </si>
  <si>
    <t>Servicios Personales</t>
  </si>
  <si>
    <t xml:space="preserve"> </t>
  </si>
  <si>
    <t>Subsidios</t>
  </si>
  <si>
    <t>DENOMINACIÓN</t>
  </si>
  <si>
    <t>PROGRAMA PRESUPESTARIO</t>
  </si>
  <si>
    <t>Tipo</t>
  </si>
  <si>
    <t>Grupo</t>
  </si>
  <si>
    <t>Modalidad</t>
  </si>
  <si>
    <t>Programa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</si>
  <si>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</si>
  <si>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</si>
  <si>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</si>
  <si>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</si>
  <si>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</si>
  <si>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</si>
  <si>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GASTO POR CATEGORÍA PROGRAMÁTICA</t>
  </si>
  <si>
    <t>I6U FONDO DE EMPRESAS EXPROPIADAS DEL SECTOR AZUCARERO</t>
  </si>
  <si>
    <t>PROGRAMAS FEDERALES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</si>
  <si>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</si>
  <si>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</si>
  <si>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</si>
  <si>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</si>
  <si>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</si>
  <si>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</si>
  <si>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Desempeño de las funciones</t>
  </si>
  <si>
    <t>Aprobado</t>
  </si>
  <si>
    <t>Modificado</t>
  </si>
  <si>
    <t>Devengado</t>
  </si>
  <si>
    <t>Pagado</t>
  </si>
  <si>
    <t>P</t>
  </si>
  <si>
    <t>Planeación, seguimiento y evaluación de políticas públicas</t>
  </si>
  <si>
    <t>Apoyo al proceso presupuestario y para mejorar la eficiencia institucional</t>
  </si>
  <si>
    <t>Registro, control y seguimiento de los programas presupuestarios</t>
  </si>
  <si>
    <t>Administrativos y de apoyos</t>
  </si>
  <si>
    <t>M</t>
  </si>
  <si>
    <t>Actividades de apoyo administrativo</t>
  </si>
  <si>
    <t>Fuente: La entidad paraestatal.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</si>
</sst>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55">
    <font>
      <sz val="18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20"/>
      <color indexed="8"/>
      <name val="Arial"/>
      <family val="2"/>
    </font>
    <font>
      <sz val="19"/>
      <name val="Soberana Sans"/>
      <family val="3"/>
    </font>
    <font>
      <sz val="19"/>
      <color indexed="8"/>
      <name val="Soberana Sans"/>
      <family val="3"/>
    </font>
    <font>
      <u val="single"/>
      <sz val="20"/>
      <name val="Soberana Sans"/>
      <family val="3"/>
    </font>
    <font>
      <sz val="20"/>
      <name val="Soberana Sans"/>
      <family val="3"/>
    </font>
    <font>
      <sz val="20"/>
      <color indexed="8"/>
      <name val="Soberana Sans"/>
      <family val="3"/>
    </font>
    <font>
      <u val="single"/>
      <sz val="19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Soberana Sans"/>
      <family val="3"/>
    </font>
    <font>
      <sz val="23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sz val="23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30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centerContinuous" vertical="center"/>
    </xf>
    <xf numFmtId="164" fontId="2" fillId="0" borderId="10" xfId="0" applyNumberFormat="1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2" fillId="33" borderId="0" xfId="0" applyNumberFormat="1" applyFont="1" applyFill="1" applyBorder="1" applyAlignment="1">
      <alignment horizontal="left" vertical="center"/>
    </xf>
    <xf numFmtId="164" fontId="52" fillId="33" borderId="10" xfId="0" applyNumberFormat="1" applyFont="1" applyFill="1" applyBorder="1" applyAlignment="1">
      <alignment horizontal="left" vertical="center"/>
    </xf>
    <xf numFmtId="0" fontId="52" fillId="33" borderId="0" xfId="0" applyNumberFormat="1" applyFont="1" applyFill="1" applyBorder="1" applyAlignment="1">
      <alignment horizontal="left" vertical="top"/>
    </xf>
    <xf numFmtId="0" fontId="52" fillId="33" borderId="10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left" vertical="top"/>
    </xf>
    <xf numFmtId="0" fontId="52" fillId="33" borderId="15" xfId="0" applyFont="1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178" fontId="10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77" fontId="14" fillId="0" borderId="16" xfId="0" applyNumberFormat="1" applyFont="1" applyFill="1" applyBorder="1" applyAlignment="1">
      <alignment horizontal="center" vertical="top"/>
    </xf>
    <xf numFmtId="167" fontId="14" fillId="0" borderId="16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vertical="top"/>
    </xf>
    <xf numFmtId="0" fontId="14" fillId="0" borderId="18" xfId="0" applyFont="1" applyBorder="1" applyAlignment="1">
      <alignment vertical="top"/>
    </xf>
    <xf numFmtId="49" fontId="14" fillId="0" borderId="10" xfId="0" applyNumberFormat="1" applyFont="1" applyFill="1" applyBorder="1" applyAlignment="1">
      <alignment vertical="top"/>
    </xf>
    <xf numFmtId="167" fontId="13" fillId="0" borderId="19" xfId="0" applyNumberFormat="1" applyFont="1" applyBorder="1" applyAlignment="1">
      <alignment horizontal="center" vertical="top"/>
    </xf>
    <xf numFmtId="178" fontId="14" fillId="0" borderId="0" xfId="0" applyNumberFormat="1" applyFont="1" applyAlignment="1">
      <alignment/>
    </xf>
    <xf numFmtId="0" fontId="13" fillId="0" borderId="0" xfId="0" applyFont="1" applyBorder="1" applyAlignment="1">
      <alignment vertical="top"/>
    </xf>
    <xf numFmtId="167" fontId="13" fillId="0" borderId="19" xfId="0" applyNumberFormat="1" applyFont="1" applyFill="1" applyBorder="1" applyAlignment="1">
      <alignment horizontal="center" vertical="top"/>
    </xf>
    <xf numFmtId="167" fontId="13" fillId="0" borderId="19" xfId="0" applyNumberFormat="1" applyFont="1" applyBorder="1" applyAlignment="1">
      <alignment horizontal="center" vertical="top" wrapText="1"/>
    </xf>
    <xf numFmtId="0" fontId="14" fillId="0" borderId="20" xfId="0" applyFont="1" applyBorder="1" applyAlignment="1">
      <alignment vertical="top"/>
    </xf>
    <xf numFmtId="167" fontId="13" fillId="0" borderId="21" xfId="0" applyNumberFormat="1" applyFont="1" applyBorder="1" applyAlignment="1">
      <alignment horizontal="center" vertical="top" wrapText="1"/>
    </xf>
    <xf numFmtId="167" fontId="13" fillId="0" borderId="21" xfId="0" applyNumberFormat="1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vertical="top"/>
    </xf>
    <xf numFmtId="177" fontId="14" fillId="0" borderId="19" xfId="0" applyNumberFormat="1" applyFont="1" applyFill="1" applyBorder="1" applyAlignment="1">
      <alignment horizontal="center" vertical="top"/>
    </xf>
    <xf numFmtId="167" fontId="14" fillId="0" borderId="19" xfId="0" applyNumberFormat="1" applyFont="1" applyFill="1" applyBorder="1" applyAlignment="1">
      <alignment horizontal="center" vertical="top"/>
    </xf>
    <xf numFmtId="0" fontId="14" fillId="0" borderId="22" xfId="0" applyNumberFormat="1" applyFont="1" applyFill="1" applyBorder="1" applyAlignment="1">
      <alignment vertical="top"/>
    </xf>
    <xf numFmtId="177" fontId="14" fillId="0" borderId="23" xfId="0" applyNumberFormat="1" applyFont="1" applyFill="1" applyBorder="1" applyAlignment="1">
      <alignment horizontal="center" vertical="top"/>
    </xf>
    <xf numFmtId="167" fontId="14" fillId="0" borderId="23" xfId="0" applyNumberFormat="1" applyFont="1" applyFill="1" applyBorder="1" applyAlignment="1" quotePrefix="1">
      <alignment horizontal="center" vertical="top"/>
    </xf>
    <xf numFmtId="49" fontId="14" fillId="0" borderId="24" xfId="0" applyNumberFormat="1" applyFont="1" applyFill="1" applyBorder="1" applyAlignment="1">
      <alignment horizontal="left" vertical="top"/>
    </xf>
    <xf numFmtId="49" fontId="15" fillId="0" borderId="24" xfId="0" applyNumberFormat="1" applyFont="1" applyFill="1" applyBorder="1" applyAlignment="1">
      <alignment vertical="top"/>
    </xf>
    <xf numFmtId="49" fontId="14" fillId="0" borderId="15" xfId="0" applyNumberFormat="1" applyFont="1" applyFill="1" applyBorder="1" applyAlignment="1">
      <alignment vertical="top"/>
    </xf>
    <xf numFmtId="179" fontId="12" fillId="0" borderId="23" xfId="0" applyNumberFormat="1" applyFont="1" applyFill="1" applyBorder="1" applyAlignment="1">
      <alignment vertical="top"/>
    </xf>
    <xf numFmtId="178" fontId="12" fillId="0" borderId="25" xfId="0" applyNumberFormat="1" applyFont="1" applyFill="1" applyBorder="1" applyAlignment="1">
      <alignment vertical="top"/>
    </xf>
    <xf numFmtId="178" fontId="12" fillId="0" borderId="23" xfId="0" applyNumberFormat="1" applyFont="1" applyFill="1" applyBorder="1" applyAlignment="1">
      <alignment horizontal="right" vertical="top"/>
    </xf>
    <xf numFmtId="174" fontId="12" fillId="0" borderId="0" xfId="0" applyNumberFormat="1" applyFont="1" applyFill="1" applyBorder="1" applyAlignment="1">
      <alignment vertical="top"/>
    </xf>
    <xf numFmtId="174" fontId="12" fillId="0" borderId="26" xfId="0" applyNumberFormat="1" applyFont="1" applyFill="1" applyBorder="1" applyAlignment="1">
      <alignment vertical="top"/>
    </xf>
    <xf numFmtId="174" fontId="12" fillId="0" borderId="13" xfId="0" applyNumberFormat="1" applyFont="1" applyFill="1" applyBorder="1" applyAlignment="1">
      <alignment vertical="top"/>
    </xf>
    <xf numFmtId="164" fontId="12" fillId="0" borderId="26" xfId="0" applyNumberFormat="1" applyFont="1" applyFill="1" applyBorder="1" applyAlignment="1">
      <alignment vertical="top"/>
    </xf>
    <xf numFmtId="179" fontId="16" fillId="0" borderId="19" xfId="0" applyNumberFormat="1" applyFont="1" applyFill="1" applyBorder="1" applyAlignment="1">
      <alignment vertical="top"/>
    </xf>
    <xf numFmtId="178" fontId="16" fillId="0" borderId="26" xfId="0" applyNumberFormat="1" applyFont="1" applyFill="1" applyBorder="1" applyAlignment="1">
      <alignment vertical="top"/>
    </xf>
    <xf numFmtId="178" fontId="12" fillId="0" borderId="19" xfId="0" applyNumberFormat="1" applyFont="1" applyFill="1" applyBorder="1" applyAlignment="1">
      <alignment vertical="top"/>
    </xf>
    <xf numFmtId="3" fontId="12" fillId="0" borderId="10" xfId="0" applyNumberFormat="1" applyFont="1" applyFill="1" applyBorder="1" applyAlignment="1">
      <alignment vertical="top"/>
    </xf>
    <xf numFmtId="3" fontId="12" fillId="0" borderId="19" xfId="0" applyNumberFormat="1" applyFont="1" applyFill="1" applyBorder="1" applyAlignment="1">
      <alignment vertical="top"/>
    </xf>
    <xf numFmtId="178" fontId="12" fillId="0" borderId="26" xfId="0" applyNumberFormat="1" applyFont="1" applyFill="1" applyBorder="1" applyAlignment="1">
      <alignment vertical="top"/>
    </xf>
    <xf numFmtId="179" fontId="12" fillId="0" borderId="19" xfId="0" applyNumberFormat="1" applyFont="1" applyFill="1" applyBorder="1" applyAlignment="1">
      <alignment vertical="top"/>
    </xf>
    <xf numFmtId="178" fontId="12" fillId="0" borderId="19" xfId="0" applyNumberFormat="1" applyFont="1" applyFill="1" applyBorder="1" applyAlignment="1">
      <alignment horizontal="right" vertical="top"/>
    </xf>
    <xf numFmtId="164" fontId="14" fillId="0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horizontal="right" vertical="center"/>
    </xf>
    <xf numFmtId="20" fontId="9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top"/>
    </xf>
    <xf numFmtId="0" fontId="14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3" fontId="11" fillId="0" borderId="19" xfId="0" applyNumberFormat="1" applyFont="1" applyBorder="1" applyAlignment="1">
      <alignment/>
    </xf>
    <xf numFmtId="176" fontId="11" fillId="0" borderId="19" xfId="0" applyNumberFormat="1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center" wrapText="1"/>
    </xf>
    <xf numFmtId="177" fontId="14" fillId="0" borderId="19" xfId="0" applyNumberFormat="1" applyFont="1" applyFill="1" applyBorder="1" applyAlignment="1">
      <alignment horizontal="center" vertical="center"/>
    </xf>
    <xf numFmtId="177" fontId="14" fillId="0" borderId="19" xfId="0" applyNumberFormat="1" applyFont="1" applyFill="1" applyBorder="1" applyAlignment="1">
      <alignment horizontal="center"/>
    </xf>
    <xf numFmtId="167" fontId="14" fillId="0" borderId="19" xfId="0" applyNumberFormat="1" applyFont="1" applyFill="1" applyBorder="1" applyAlignment="1">
      <alignment horizontal="center"/>
    </xf>
    <xf numFmtId="177" fontId="14" fillId="0" borderId="19" xfId="0" applyNumberFormat="1" applyFont="1" applyFill="1" applyBorder="1" applyAlignment="1">
      <alignment horizontal="center" wrapText="1"/>
    </xf>
    <xf numFmtId="177" fontId="14" fillId="0" borderId="19" xfId="0" applyNumberFormat="1" applyFont="1" applyBorder="1" applyAlignment="1">
      <alignment horizontal="center" vertical="top"/>
    </xf>
    <xf numFmtId="177" fontId="14" fillId="0" borderId="19" xfId="0" applyNumberFormat="1" applyFont="1" applyBorder="1" applyAlignment="1">
      <alignment horizontal="center" vertical="top" wrapText="1"/>
    </xf>
    <xf numFmtId="177" fontId="14" fillId="0" borderId="19" xfId="0" applyNumberFormat="1" applyFont="1" applyFill="1" applyBorder="1" applyAlignment="1">
      <alignment horizontal="center" vertical="top" wrapText="1"/>
    </xf>
    <xf numFmtId="177" fontId="14" fillId="0" borderId="19" xfId="0" applyNumberFormat="1" applyFont="1" applyBorder="1" applyAlignment="1">
      <alignment horizontal="center"/>
    </xf>
    <xf numFmtId="177" fontId="14" fillId="0" borderId="19" xfId="0" applyNumberFormat="1" applyFont="1" applyFill="1" applyBorder="1" applyAlignment="1">
      <alignment horizontal="center" vertical="center" wrapText="1"/>
    </xf>
    <xf numFmtId="169" fontId="11" fillId="0" borderId="19" xfId="0" applyNumberFormat="1" applyFont="1" applyBorder="1" applyAlignment="1">
      <alignment/>
    </xf>
    <xf numFmtId="167" fontId="14" fillId="0" borderId="19" xfId="0" applyNumberFormat="1" applyFont="1" applyFill="1" applyBorder="1" applyAlignment="1">
      <alignment horizontal="center" vertical="center"/>
    </xf>
    <xf numFmtId="164" fontId="52" fillId="33" borderId="16" xfId="0" applyNumberFormat="1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wrapText="1"/>
    </xf>
    <xf numFmtId="0" fontId="52" fillId="33" borderId="23" xfId="0" applyFont="1" applyFill="1" applyBorder="1" applyAlignment="1">
      <alignment wrapText="1"/>
    </xf>
    <xf numFmtId="164" fontId="52" fillId="33" borderId="19" xfId="0" applyNumberFormat="1" applyFont="1" applyFill="1" applyBorder="1" applyAlignment="1">
      <alignment horizontal="center" vertical="center" wrapText="1"/>
    </xf>
    <xf numFmtId="164" fontId="52" fillId="33" borderId="17" xfId="0" applyNumberFormat="1" applyFont="1" applyFill="1" applyBorder="1" applyAlignment="1">
      <alignment horizontal="center" vertical="top" wrapText="1"/>
    </xf>
    <xf numFmtId="164" fontId="52" fillId="33" borderId="27" xfId="0" applyNumberFormat="1" applyFont="1" applyFill="1" applyBorder="1" applyAlignment="1">
      <alignment horizontal="center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center" vertical="top" wrapText="1"/>
    </xf>
    <xf numFmtId="0" fontId="52" fillId="33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52" fillId="33" borderId="27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  <xf numFmtId="0" fontId="52" fillId="33" borderId="15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4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/>
    </xf>
    <xf numFmtId="164" fontId="52" fillId="33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52" fillId="33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52" fillId="33" borderId="3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164" fontId="52" fillId="33" borderId="31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vertical="center" wrapText="1"/>
    </xf>
    <xf numFmtId="49" fontId="53" fillId="33" borderId="32" xfId="0" applyNumberFormat="1" applyFont="1" applyFill="1" applyBorder="1" applyAlignment="1">
      <alignment horizontal="center" vertical="center" wrapText="1"/>
    </xf>
    <xf numFmtId="0" fontId="53" fillId="33" borderId="16" xfId="0" applyNumberFormat="1" applyFont="1" applyFill="1" applyBorder="1" applyAlignment="1">
      <alignment horizontal="center" vertical="center" wrapText="1"/>
    </xf>
    <xf numFmtId="0" fontId="53" fillId="33" borderId="19" xfId="0" applyNumberFormat="1" applyFont="1" applyFill="1" applyBorder="1" applyAlignment="1">
      <alignment horizontal="center" vertical="center" wrapText="1"/>
    </xf>
    <xf numFmtId="0" fontId="53" fillId="33" borderId="3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16"/>
  <sheetViews>
    <sheetView showGridLines="0" showZeros="0" tabSelected="1" showOutlineSymbols="0" zoomScale="40" zoomScaleNormal="40" zoomScaleSheetLayoutView="40" zoomScalePageLayoutView="0" workbookViewId="0" topLeftCell="A1">
      <pane xSplit="6" ySplit="12" topLeftCell="G58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D79" sqref="D79"/>
    </sheetView>
  </sheetViews>
  <sheetFormatPr defaultColWidth="0" defaultRowHeight="23.25"/>
  <cols>
    <col min="1" max="1" width="0.453125" style="0" customWidth="1"/>
    <col min="2" max="2" width="7.0703125" style="0" customWidth="1"/>
    <col min="3" max="3" width="8.23046875" style="0" customWidth="1"/>
    <col min="4" max="5" width="12.69140625" style="0" customWidth="1"/>
    <col min="6" max="6" width="0.84375" style="0" customWidth="1"/>
    <col min="7" max="7" width="40.69140625" style="0" customWidth="1"/>
    <col min="8" max="8" width="1.69140625" style="0" customWidth="1"/>
    <col min="9" max="18" width="18.69140625" style="0" customWidth="1"/>
    <col min="19" max="20" width="13.69140625" style="0" customWidth="1"/>
    <col min="21" max="21" width="1.69140625" style="0" customWidth="1"/>
    <col min="22" max="16384" width="0" style="0" hidden="1" customWidth="1"/>
  </cols>
  <sheetData>
    <row r="1" spans="1:21" ht="25.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1"/>
    </row>
    <row r="2" spans="1:21" ht="30.75" customHeight="1">
      <c r="A2" s="11"/>
      <c r="B2" s="104" t="s">
        <v>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  <c r="U2" s="106"/>
    </row>
    <row r="3" spans="1:21" ht="30.75" customHeight="1">
      <c r="A3" s="11"/>
      <c r="B3" s="107" t="s">
        <v>25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/>
      <c r="U3" s="109"/>
    </row>
    <row r="4" spans="1:21" ht="30.75" customHeight="1">
      <c r="A4" s="11"/>
      <c r="B4" s="5" t="s">
        <v>26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71"/>
      <c r="U4" s="72"/>
    </row>
    <row r="5" spans="1:21" ht="30.75" customHeight="1">
      <c r="A5" s="11"/>
      <c r="B5" s="110" t="s">
        <v>0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28" t="s">
        <v>11</v>
      </c>
      <c r="U5" s="72"/>
    </row>
    <row r="6" spans="1:21" ht="23.25" customHeight="1">
      <c r="A6" s="1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69"/>
    </row>
    <row r="7" spans="1:21" ht="30.75">
      <c r="A7" s="14"/>
      <c r="B7" s="111" t="s">
        <v>14</v>
      </c>
      <c r="C7" s="112"/>
      <c r="D7" s="112"/>
      <c r="E7" s="112"/>
      <c r="F7" s="15"/>
      <c r="G7" s="115" t="s">
        <v>13</v>
      </c>
      <c r="H7" s="16"/>
      <c r="I7" s="111" t="s">
        <v>1</v>
      </c>
      <c r="J7" s="118"/>
      <c r="K7" s="118"/>
      <c r="L7" s="118"/>
      <c r="M7" s="119"/>
      <c r="N7" s="111" t="s">
        <v>2</v>
      </c>
      <c r="O7" s="118"/>
      <c r="P7" s="118"/>
      <c r="Q7" s="119"/>
      <c r="R7" s="123" t="s">
        <v>3</v>
      </c>
      <c r="S7" s="118"/>
      <c r="T7" s="119"/>
      <c r="U7" s="11"/>
    </row>
    <row r="8" spans="1:21" ht="30.75">
      <c r="A8" s="14"/>
      <c r="B8" s="113"/>
      <c r="C8" s="114"/>
      <c r="D8" s="114"/>
      <c r="E8" s="114"/>
      <c r="F8" s="17"/>
      <c r="G8" s="116"/>
      <c r="H8" s="18"/>
      <c r="I8" s="120"/>
      <c r="J8" s="121"/>
      <c r="K8" s="121"/>
      <c r="L8" s="121"/>
      <c r="M8" s="122"/>
      <c r="N8" s="120"/>
      <c r="O8" s="121"/>
      <c r="P8" s="121"/>
      <c r="Q8" s="122"/>
      <c r="R8" s="121"/>
      <c r="S8" s="121"/>
      <c r="T8" s="122"/>
      <c r="U8" s="11"/>
    </row>
    <row r="9" spans="1:21" ht="31.5" customHeight="1">
      <c r="A9" s="19"/>
      <c r="B9" s="124" t="s">
        <v>15</v>
      </c>
      <c r="C9" s="127" t="s">
        <v>16</v>
      </c>
      <c r="D9" s="127" t="s">
        <v>17</v>
      </c>
      <c r="E9" s="127" t="s">
        <v>18</v>
      </c>
      <c r="F9" s="20"/>
      <c r="G9" s="116"/>
      <c r="H9" s="21"/>
      <c r="I9" s="91" t="s">
        <v>10</v>
      </c>
      <c r="J9" s="91" t="s">
        <v>19</v>
      </c>
      <c r="K9" s="91" t="s">
        <v>12</v>
      </c>
      <c r="L9" s="91" t="s">
        <v>20</v>
      </c>
      <c r="M9" s="91" t="s">
        <v>4</v>
      </c>
      <c r="N9" s="91" t="s">
        <v>21</v>
      </c>
      <c r="O9" s="91" t="s">
        <v>12</v>
      </c>
      <c r="P9" s="101" t="s">
        <v>22</v>
      </c>
      <c r="Q9" s="91" t="s">
        <v>4</v>
      </c>
      <c r="R9" s="91" t="s">
        <v>6</v>
      </c>
      <c r="S9" s="95" t="s">
        <v>23</v>
      </c>
      <c r="T9" s="96"/>
      <c r="U9" s="11"/>
    </row>
    <row r="10" spans="1:21" ht="38.25" customHeight="1">
      <c r="A10" s="19"/>
      <c r="B10" s="125"/>
      <c r="C10" s="128"/>
      <c r="D10" s="128"/>
      <c r="E10" s="128"/>
      <c r="F10" s="20"/>
      <c r="G10" s="116"/>
      <c r="H10" s="21"/>
      <c r="I10" s="92"/>
      <c r="J10" s="92"/>
      <c r="K10" s="92"/>
      <c r="L10" s="92"/>
      <c r="M10" s="94"/>
      <c r="N10" s="92"/>
      <c r="O10" s="92"/>
      <c r="P10" s="102"/>
      <c r="Q10" s="94"/>
      <c r="R10" s="94"/>
      <c r="S10" s="97" t="s">
        <v>24</v>
      </c>
      <c r="T10" s="98"/>
      <c r="U10" s="11"/>
    </row>
    <row r="11" spans="1:21" ht="23.25" customHeight="1">
      <c r="A11" s="19"/>
      <c r="B11" s="125"/>
      <c r="C11" s="128"/>
      <c r="D11" s="128"/>
      <c r="E11" s="128"/>
      <c r="F11" s="22"/>
      <c r="G11" s="116"/>
      <c r="H11" s="23"/>
      <c r="I11" s="92"/>
      <c r="J11" s="92"/>
      <c r="K11" s="92"/>
      <c r="L11" s="92"/>
      <c r="M11" s="92"/>
      <c r="N11" s="92"/>
      <c r="O11" s="92"/>
      <c r="P11" s="102"/>
      <c r="Q11" s="92"/>
      <c r="R11" s="92"/>
      <c r="S11" s="99" t="s">
        <v>7</v>
      </c>
      <c r="T11" s="99" t="s">
        <v>5</v>
      </c>
      <c r="U11" s="11"/>
    </row>
    <row r="12" spans="1:21" ht="23.25" customHeight="1">
      <c r="A12" s="11"/>
      <c r="B12" s="126"/>
      <c r="C12" s="129"/>
      <c r="D12" s="129"/>
      <c r="E12" s="129"/>
      <c r="F12" s="24"/>
      <c r="G12" s="117"/>
      <c r="H12" s="25"/>
      <c r="I12" s="93"/>
      <c r="J12" s="93"/>
      <c r="K12" s="93"/>
      <c r="L12" s="93"/>
      <c r="M12" s="93"/>
      <c r="N12" s="93"/>
      <c r="O12" s="93"/>
      <c r="P12" s="103"/>
      <c r="Q12" s="93"/>
      <c r="R12" s="93"/>
      <c r="S12" s="100"/>
      <c r="T12" s="100"/>
      <c r="U12" s="11"/>
    </row>
    <row r="13" spans="1:21" ht="27.75" customHeight="1">
      <c r="A13" s="11"/>
      <c r="B13" s="32">
        <v>1</v>
      </c>
      <c r="C13" s="32"/>
      <c r="D13" s="32"/>
      <c r="E13" s="33"/>
      <c r="F13" s="34"/>
      <c r="G13" s="35" t="s">
        <v>27</v>
      </c>
      <c r="H13" s="36"/>
      <c r="I13" s="57"/>
      <c r="J13" s="58"/>
      <c r="K13" s="57"/>
      <c r="L13" s="59"/>
      <c r="M13" s="58"/>
      <c r="N13" s="59"/>
      <c r="O13" s="58"/>
      <c r="P13" s="58"/>
      <c r="Q13" s="59"/>
      <c r="R13" s="59"/>
      <c r="S13" s="60"/>
      <c r="T13" s="60"/>
      <c r="U13" s="11"/>
    </row>
    <row r="14" spans="1:21" s="26" customFormat="1" ht="27.75" customHeight="1">
      <c r="A14" s="11"/>
      <c r="B14" s="46">
        <v>1</v>
      </c>
      <c r="C14" s="84"/>
      <c r="D14" s="84"/>
      <c r="E14" s="37"/>
      <c r="F14" s="38"/>
      <c r="G14" s="74" t="s">
        <v>28</v>
      </c>
      <c r="H14" s="75"/>
      <c r="I14" s="76">
        <f aca="true" t="shared" si="0" ref="I14:L17">+I38+I64</f>
        <v>7763160</v>
      </c>
      <c r="J14" s="76">
        <f t="shared" si="0"/>
        <v>1063640</v>
      </c>
      <c r="K14" s="76">
        <f t="shared" si="0"/>
        <v>0</v>
      </c>
      <c r="L14" s="76">
        <f t="shared" si="0"/>
        <v>0</v>
      </c>
      <c r="M14" s="76">
        <f>SUM(I14:L14)</f>
        <v>8826800</v>
      </c>
      <c r="N14" s="61"/>
      <c r="O14" s="61"/>
      <c r="P14" s="61"/>
      <c r="Q14" s="65">
        <v>0</v>
      </c>
      <c r="R14" s="76">
        <f>SUM(Q14,M14)</f>
        <v>8826800</v>
      </c>
      <c r="S14" s="89">
        <v>100</v>
      </c>
      <c r="T14" s="62"/>
      <c r="U14" s="27"/>
    </row>
    <row r="15" spans="1:21" s="26" customFormat="1" ht="27.75" customHeight="1">
      <c r="A15" s="11"/>
      <c r="B15" s="46">
        <v>1</v>
      </c>
      <c r="C15" s="46"/>
      <c r="D15" s="46"/>
      <c r="E15" s="40"/>
      <c r="F15" s="38"/>
      <c r="G15" s="74" t="s">
        <v>29</v>
      </c>
      <c r="H15" s="75"/>
      <c r="I15" s="76">
        <f t="shared" si="0"/>
        <v>8187009</v>
      </c>
      <c r="J15" s="76">
        <f t="shared" si="0"/>
        <v>793191.25</v>
      </c>
      <c r="K15" s="76">
        <f t="shared" si="0"/>
        <v>0</v>
      </c>
      <c r="L15" s="76">
        <f t="shared" si="0"/>
        <v>351239620</v>
      </c>
      <c r="M15" s="76">
        <f>SUM(I15:L15)</f>
        <v>360219820.25</v>
      </c>
      <c r="N15" s="61"/>
      <c r="O15" s="61"/>
      <c r="P15" s="61"/>
      <c r="Q15" s="61"/>
      <c r="R15" s="76">
        <f>SUM(Q15,M15)</f>
        <v>360219820.25</v>
      </c>
      <c r="S15" s="89">
        <v>100</v>
      </c>
      <c r="T15" s="62"/>
      <c r="U15" s="27"/>
    </row>
    <row r="16" spans="1:21" s="26" customFormat="1" ht="27.75" customHeight="1">
      <c r="A16" s="11"/>
      <c r="B16" s="46">
        <v>1</v>
      </c>
      <c r="C16" s="46"/>
      <c r="D16" s="46"/>
      <c r="E16" s="40"/>
      <c r="F16" s="38"/>
      <c r="G16" s="74" t="s">
        <v>30</v>
      </c>
      <c r="H16" s="75"/>
      <c r="I16" s="76">
        <f t="shared" si="0"/>
        <v>8187009</v>
      </c>
      <c r="J16" s="76">
        <f t="shared" si="0"/>
        <v>793191.25</v>
      </c>
      <c r="K16" s="76">
        <f t="shared" si="0"/>
        <v>0</v>
      </c>
      <c r="L16" s="76">
        <f t="shared" si="0"/>
        <v>351239620</v>
      </c>
      <c r="M16" s="76">
        <f>SUM(I16:L16)</f>
        <v>360219820.25</v>
      </c>
      <c r="N16" s="61"/>
      <c r="O16" s="61"/>
      <c r="P16" s="61"/>
      <c r="Q16" s="61"/>
      <c r="R16" s="76">
        <f>SUM(Q16,M16)</f>
        <v>360219820.25</v>
      </c>
      <c r="S16" s="89">
        <v>100</v>
      </c>
      <c r="T16" s="62"/>
      <c r="U16" s="27"/>
    </row>
    <row r="17" spans="1:21" s="26" customFormat="1" ht="30" customHeight="1">
      <c r="A17" s="11"/>
      <c r="B17" s="46">
        <v>1</v>
      </c>
      <c r="C17" s="46"/>
      <c r="D17" s="46"/>
      <c r="E17" s="40"/>
      <c r="F17" s="38"/>
      <c r="G17" s="74" t="s">
        <v>31</v>
      </c>
      <c r="H17" s="75"/>
      <c r="I17" s="76">
        <f t="shared" si="0"/>
        <v>7394259.98</v>
      </c>
      <c r="J17" s="76">
        <f t="shared" si="0"/>
        <v>774340</v>
      </c>
      <c r="K17" s="76">
        <f t="shared" si="0"/>
        <v>0</v>
      </c>
      <c r="L17" s="76">
        <f t="shared" si="0"/>
        <v>351397846</v>
      </c>
      <c r="M17" s="76">
        <f>SUM(I17:L17)</f>
        <v>359566445.98</v>
      </c>
      <c r="N17" s="61"/>
      <c r="O17" s="61"/>
      <c r="P17" s="61"/>
      <c r="Q17" s="61"/>
      <c r="R17" s="76">
        <f>SUM(Q17,M17)</f>
        <v>359566445.98</v>
      </c>
      <c r="S17" s="89">
        <v>100</v>
      </c>
      <c r="T17" s="62"/>
      <c r="U17" s="27"/>
    </row>
    <row r="18" spans="1:21" s="26" customFormat="1" ht="27.75" customHeight="1">
      <c r="A18" s="11"/>
      <c r="B18" s="46">
        <v>1</v>
      </c>
      <c r="C18" s="46"/>
      <c r="D18" s="46"/>
      <c r="E18" s="40"/>
      <c r="F18" s="38"/>
      <c r="G18" s="74" t="s">
        <v>32</v>
      </c>
      <c r="H18" s="75"/>
      <c r="I18" s="77">
        <f>+I17/I14*100</f>
        <v>95.24806882764236</v>
      </c>
      <c r="J18" s="77">
        <f>+J17/J14*100</f>
        <v>72.80094768906773</v>
      </c>
      <c r="K18" s="63"/>
      <c r="L18" s="77"/>
      <c r="M18" s="77">
        <f>+M17/M14*100</f>
        <v>4073.5764487696565</v>
      </c>
      <c r="N18" s="63"/>
      <c r="O18" s="63"/>
      <c r="P18" s="63"/>
      <c r="Q18" s="63"/>
      <c r="R18" s="77">
        <f>+R17/R14*100</f>
        <v>4073.5764487696565</v>
      </c>
      <c r="S18" s="89"/>
      <c r="T18" s="62"/>
      <c r="U18" s="27"/>
    </row>
    <row r="19" spans="1:21" s="26" customFormat="1" ht="27.75" customHeight="1">
      <c r="A19" s="11"/>
      <c r="B19" s="46">
        <v>1</v>
      </c>
      <c r="C19" s="46"/>
      <c r="D19" s="46"/>
      <c r="E19" s="40"/>
      <c r="F19" s="38"/>
      <c r="G19" s="74" t="s">
        <v>33</v>
      </c>
      <c r="H19" s="75"/>
      <c r="I19" s="77">
        <f>+I17/I15*100</f>
        <v>90.3169885363507</v>
      </c>
      <c r="J19" s="77">
        <f>+J17/J15*100</f>
        <v>97.62336636971223</v>
      </c>
      <c r="K19" s="63"/>
      <c r="L19" s="77">
        <f>+L17/L15*100</f>
        <v>100.04504787927968</v>
      </c>
      <c r="M19" s="77">
        <f>+M17/M15*100</f>
        <v>99.81861790127302</v>
      </c>
      <c r="N19" s="63"/>
      <c r="O19" s="63"/>
      <c r="P19" s="63"/>
      <c r="Q19" s="63"/>
      <c r="R19" s="77">
        <f>+R17/R15*100</f>
        <v>99.81861790127302</v>
      </c>
      <c r="S19" s="89"/>
      <c r="T19" s="62"/>
      <c r="U19" s="27"/>
    </row>
    <row r="20" spans="1:21" s="26" customFormat="1" ht="27.75" customHeight="1">
      <c r="A20" s="11"/>
      <c r="B20" s="46"/>
      <c r="C20" s="85"/>
      <c r="D20" s="85"/>
      <c r="E20" s="41"/>
      <c r="F20" s="38"/>
      <c r="G20" s="39"/>
      <c r="H20" s="42"/>
      <c r="I20" s="64"/>
      <c r="J20" s="64"/>
      <c r="K20" s="64"/>
      <c r="L20" s="64"/>
      <c r="M20" s="65"/>
      <c r="N20" s="64"/>
      <c r="O20" s="64"/>
      <c r="P20" s="64"/>
      <c r="Q20" s="65"/>
      <c r="R20" s="65"/>
      <c r="S20" s="66"/>
      <c r="T20" s="62"/>
      <c r="U20" s="27"/>
    </row>
    <row r="21" spans="1:21" s="26" customFormat="1" ht="27.75" customHeight="1">
      <c r="A21" s="11"/>
      <c r="B21" s="46">
        <v>1</v>
      </c>
      <c r="C21" s="86">
        <v>2</v>
      </c>
      <c r="D21" s="85"/>
      <c r="E21" s="43"/>
      <c r="F21" s="38"/>
      <c r="G21" s="78" t="s">
        <v>34</v>
      </c>
      <c r="H21" s="42"/>
      <c r="I21" s="64"/>
      <c r="J21" s="64"/>
      <c r="K21" s="64"/>
      <c r="L21" s="64"/>
      <c r="M21" s="65"/>
      <c r="N21" s="64"/>
      <c r="O21" s="64"/>
      <c r="P21" s="64"/>
      <c r="Q21" s="65"/>
      <c r="R21" s="65"/>
      <c r="S21" s="66"/>
      <c r="T21" s="62"/>
      <c r="U21" s="27"/>
    </row>
    <row r="22" spans="1:21" s="26" customFormat="1" ht="27.75" customHeight="1">
      <c r="A22" s="11"/>
      <c r="B22" s="46">
        <v>1</v>
      </c>
      <c r="C22" s="86">
        <v>2</v>
      </c>
      <c r="D22" s="87"/>
      <c r="E22" s="44"/>
      <c r="F22" s="38"/>
      <c r="G22" s="74" t="s">
        <v>35</v>
      </c>
      <c r="H22" s="75"/>
      <c r="I22" s="76">
        <v>6933029</v>
      </c>
      <c r="J22" s="76">
        <f>49500+931063</f>
        <v>980563</v>
      </c>
      <c r="K22" s="64"/>
      <c r="L22" s="64"/>
      <c r="M22" s="76">
        <f>SUM(I22:L22)</f>
        <v>7913592</v>
      </c>
      <c r="N22" s="67"/>
      <c r="O22" s="67"/>
      <c r="P22" s="67"/>
      <c r="Q22" s="67"/>
      <c r="R22" s="76">
        <f>SUM(Q22,M22)</f>
        <v>7913592</v>
      </c>
      <c r="S22" s="89">
        <v>100</v>
      </c>
      <c r="T22" s="66"/>
      <c r="U22" s="27"/>
    </row>
    <row r="23" spans="1:21" s="26" customFormat="1" ht="27.75" customHeight="1">
      <c r="A23" s="11"/>
      <c r="B23" s="46">
        <v>1</v>
      </c>
      <c r="C23" s="86">
        <v>2</v>
      </c>
      <c r="D23" s="87"/>
      <c r="E23" s="44"/>
      <c r="F23" s="38"/>
      <c r="G23" s="74" t="s">
        <v>36</v>
      </c>
      <c r="H23" s="75"/>
      <c r="I23" s="76">
        <f>7557348</f>
        <v>7557348</v>
      </c>
      <c r="J23" s="76">
        <f>48048.1+664838.15+1</f>
        <v>712887.25</v>
      </c>
      <c r="K23" s="64"/>
      <c r="L23" s="64">
        <v>1239620</v>
      </c>
      <c r="M23" s="76">
        <f>SUM(I23:L23)</f>
        <v>9509855.25</v>
      </c>
      <c r="N23" s="67"/>
      <c r="O23" s="67"/>
      <c r="P23" s="67"/>
      <c r="Q23" s="67"/>
      <c r="R23" s="76">
        <f>SUM(Q23,M23)</f>
        <v>9509855.25</v>
      </c>
      <c r="S23" s="89">
        <v>100</v>
      </c>
      <c r="T23" s="66"/>
      <c r="U23" s="27"/>
    </row>
    <row r="24" spans="1:21" s="26" customFormat="1" ht="30" customHeight="1">
      <c r="A24" s="11"/>
      <c r="B24" s="46">
        <v>1</v>
      </c>
      <c r="C24" s="86">
        <v>2</v>
      </c>
      <c r="D24" s="87"/>
      <c r="E24" s="44"/>
      <c r="F24" s="38"/>
      <c r="G24" s="74" t="s">
        <v>37</v>
      </c>
      <c r="H24" s="75"/>
      <c r="I24" s="76">
        <v>7557348</v>
      </c>
      <c r="J24" s="76">
        <f>48048.1+664838.15+1</f>
        <v>712887.25</v>
      </c>
      <c r="K24" s="64"/>
      <c r="L24" s="64">
        <v>1239620</v>
      </c>
      <c r="M24" s="76">
        <f>SUM(I24:L24)</f>
        <v>9509855.25</v>
      </c>
      <c r="N24" s="67"/>
      <c r="O24" s="67"/>
      <c r="P24" s="67"/>
      <c r="Q24" s="67"/>
      <c r="R24" s="76">
        <f>SUM(Q24,M24)</f>
        <v>9509855.25</v>
      </c>
      <c r="S24" s="89">
        <v>100</v>
      </c>
      <c r="T24" s="66"/>
      <c r="U24" s="27"/>
    </row>
    <row r="25" spans="1:21" s="26" customFormat="1" ht="27.75" customHeight="1">
      <c r="A25" s="11"/>
      <c r="B25" s="46">
        <v>1</v>
      </c>
      <c r="C25" s="86">
        <v>2</v>
      </c>
      <c r="D25" s="87"/>
      <c r="E25" s="44"/>
      <c r="F25" s="38"/>
      <c r="G25" s="74" t="s">
        <v>38</v>
      </c>
      <c r="H25" s="75"/>
      <c r="I25" s="76">
        <f>6764598.48+0.5</f>
        <v>6764598.98</v>
      </c>
      <c r="J25" s="76">
        <f>48048+1885608-1239620</f>
        <v>694036</v>
      </c>
      <c r="K25" s="64"/>
      <c r="L25" s="64">
        <v>1239620</v>
      </c>
      <c r="M25" s="76">
        <f>SUM(I25:L25)</f>
        <v>8698254.98</v>
      </c>
      <c r="N25" s="63"/>
      <c r="O25" s="63"/>
      <c r="P25" s="63"/>
      <c r="Q25" s="63"/>
      <c r="R25" s="76">
        <f>SUM(Q25,M25)</f>
        <v>8698254.98</v>
      </c>
      <c r="S25" s="89">
        <v>100</v>
      </c>
      <c r="T25" s="66"/>
      <c r="U25" s="27"/>
    </row>
    <row r="26" spans="1:21" ht="27.75" customHeight="1">
      <c r="A26" s="11"/>
      <c r="B26" s="46">
        <v>1</v>
      </c>
      <c r="C26" s="86">
        <v>2</v>
      </c>
      <c r="D26" s="46"/>
      <c r="E26" s="44"/>
      <c r="F26" s="45"/>
      <c r="G26" s="74" t="s">
        <v>32</v>
      </c>
      <c r="H26" s="75"/>
      <c r="I26" s="77">
        <f>+I25/I22*100</f>
        <v>97.57061422936498</v>
      </c>
      <c r="J26" s="77">
        <f>+J25/J22*100</f>
        <v>70.77933799256142</v>
      </c>
      <c r="K26" s="64"/>
      <c r="L26" s="64"/>
      <c r="M26" s="77">
        <f>+M25/M22*100</f>
        <v>109.91538330507815</v>
      </c>
      <c r="N26" s="64"/>
      <c r="O26" s="64"/>
      <c r="P26" s="64"/>
      <c r="Q26" s="65"/>
      <c r="R26" s="77">
        <f>+R25/R22*100</f>
        <v>109.91538330507815</v>
      </c>
      <c r="S26" s="66"/>
      <c r="T26" s="68"/>
      <c r="U26" s="11"/>
    </row>
    <row r="27" spans="1:21" ht="27.75" customHeight="1">
      <c r="A27" s="11"/>
      <c r="B27" s="46">
        <v>1</v>
      </c>
      <c r="C27" s="86">
        <v>2</v>
      </c>
      <c r="D27" s="46"/>
      <c r="E27" s="47"/>
      <c r="F27" s="48"/>
      <c r="G27" s="74" t="s">
        <v>33</v>
      </c>
      <c r="H27" s="75"/>
      <c r="I27" s="77">
        <f>+I25/I23*100</f>
        <v>89.51022210436783</v>
      </c>
      <c r="J27" s="77">
        <f>+J25/J23*100</f>
        <v>97.35564775495705</v>
      </c>
      <c r="K27" s="64"/>
      <c r="L27" s="77">
        <f>+L25/L23*100</f>
        <v>100</v>
      </c>
      <c r="M27" s="77">
        <f>+M25/M23*100</f>
        <v>91.46569270862457</v>
      </c>
      <c r="N27" s="64"/>
      <c r="O27" s="64"/>
      <c r="P27" s="64"/>
      <c r="Q27" s="65"/>
      <c r="R27" s="77">
        <f>+R25/R23*100</f>
        <v>91.46569270862457</v>
      </c>
      <c r="S27" s="66"/>
      <c r="T27" s="68"/>
      <c r="U27" s="11"/>
    </row>
    <row r="28" spans="1:21" ht="27.75" customHeight="1">
      <c r="A28" s="11"/>
      <c r="B28" s="46"/>
      <c r="C28" s="46"/>
      <c r="D28" s="46"/>
      <c r="E28" s="47"/>
      <c r="F28" s="45"/>
      <c r="G28" s="74"/>
      <c r="H28" s="75"/>
      <c r="I28" s="77"/>
      <c r="J28" s="77"/>
      <c r="K28" s="64"/>
      <c r="L28" s="64"/>
      <c r="M28" s="65"/>
      <c r="N28" s="64"/>
      <c r="O28" s="64"/>
      <c r="P28" s="64"/>
      <c r="Q28" s="65"/>
      <c r="R28" s="65"/>
      <c r="S28" s="66"/>
      <c r="T28" s="68"/>
      <c r="U28" s="11"/>
    </row>
    <row r="29" spans="1:21" ht="54">
      <c r="A29" s="11"/>
      <c r="B29" s="80">
        <v>1</v>
      </c>
      <c r="C29" s="88">
        <v>2</v>
      </c>
      <c r="D29" s="80" t="s">
        <v>39</v>
      </c>
      <c r="E29" s="47"/>
      <c r="F29" s="45"/>
      <c r="G29" s="79" t="s">
        <v>40</v>
      </c>
      <c r="H29" s="75"/>
      <c r="I29" s="77"/>
      <c r="J29" s="77"/>
      <c r="K29" s="64"/>
      <c r="L29" s="64"/>
      <c r="M29" s="65"/>
      <c r="N29" s="64"/>
      <c r="O29" s="64"/>
      <c r="P29" s="64"/>
      <c r="Q29" s="65"/>
      <c r="R29" s="65"/>
      <c r="S29" s="66"/>
      <c r="T29" s="68"/>
      <c r="U29" s="11"/>
    </row>
    <row r="30" spans="1:21" ht="27">
      <c r="A30" s="11"/>
      <c r="B30" s="81">
        <v>1</v>
      </c>
      <c r="C30" s="83">
        <v>2</v>
      </c>
      <c r="D30" s="81" t="s">
        <v>39</v>
      </c>
      <c r="E30" s="47"/>
      <c r="F30" s="45"/>
      <c r="G30" s="74" t="s">
        <v>35</v>
      </c>
      <c r="H30" s="75"/>
      <c r="I30" s="76">
        <v>6933029</v>
      </c>
      <c r="J30" s="76">
        <f>49500+931063</f>
        <v>980563</v>
      </c>
      <c r="K30" s="64"/>
      <c r="L30" s="64"/>
      <c r="M30" s="76">
        <f>SUM(I30:L30)</f>
        <v>7913592</v>
      </c>
      <c r="N30" s="64"/>
      <c r="O30" s="64"/>
      <c r="P30" s="64"/>
      <c r="Q30" s="65"/>
      <c r="R30" s="76">
        <f>SUM(Q30,M30)</f>
        <v>7913592</v>
      </c>
      <c r="S30" s="89">
        <v>100</v>
      </c>
      <c r="T30" s="68"/>
      <c r="U30" s="11"/>
    </row>
    <row r="31" spans="1:21" ht="27">
      <c r="A31" s="11"/>
      <c r="B31" s="81">
        <v>1</v>
      </c>
      <c r="C31" s="83">
        <v>2</v>
      </c>
      <c r="D31" s="81" t="s">
        <v>39</v>
      </c>
      <c r="E31" s="47"/>
      <c r="F31" s="45"/>
      <c r="G31" s="74" t="s">
        <v>36</v>
      </c>
      <c r="H31" s="75"/>
      <c r="I31" s="76">
        <f>7557348</f>
        <v>7557348</v>
      </c>
      <c r="J31" s="76">
        <f>48048.1+664838.15+1</f>
        <v>712887.25</v>
      </c>
      <c r="K31" s="64"/>
      <c r="L31" s="64">
        <v>1239620</v>
      </c>
      <c r="M31" s="76">
        <f>SUM(I31:L31)</f>
        <v>9509855.25</v>
      </c>
      <c r="N31" s="64"/>
      <c r="O31" s="64"/>
      <c r="P31" s="64"/>
      <c r="Q31" s="65"/>
      <c r="R31" s="76">
        <f>SUM(Q31,M31)</f>
        <v>9509855.25</v>
      </c>
      <c r="S31" s="89">
        <v>100</v>
      </c>
      <c r="T31" s="68"/>
      <c r="U31" s="11"/>
    </row>
    <row r="32" spans="1:21" ht="27">
      <c r="A32" s="11"/>
      <c r="B32" s="81">
        <v>1</v>
      </c>
      <c r="C32" s="83">
        <v>2</v>
      </c>
      <c r="D32" s="81" t="s">
        <v>39</v>
      </c>
      <c r="E32" s="47"/>
      <c r="F32" s="45"/>
      <c r="G32" s="74" t="s">
        <v>37</v>
      </c>
      <c r="H32" s="75"/>
      <c r="I32" s="76">
        <v>7557348</v>
      </c>
      <c r="J32" s="76">
        <f>48048.1+664838.15+1</f>
        <v>712887.25</v>
      </c>
      <c r="K32" s="64"/>
      <c r="L32" s="64">
        <v>1239620</v>
      </c>
      <c r="M32" s="76">
        <f>SUM(I32:L32)</f>
        <v>9509855.25</v>
      </c>
      <c r="N32" s="64"/>
      <c r="O32" s="64"/>
      <c r="P32" s="64"/>
      <c r="Q32" s="65"/>
      <c r="R32" s="76">
        <f>SUM(Q32,M32)</f>
        <v>9509855.25</v>
      </c>
      <c r="S32" s="89">
        <v>100</v>
      </c>
      <c r="T32" s="68"/>
      <c r="U32" s="11"/>
    </row>
    <row r="33" spans="1:21" ht="27">
      <c r="A33" s="11"/>
      <c r="B33" s="81">
        <v>1</v>
      </c>
      <c r="C33" s="83">
        <v>2</v>
      </c>
      <c r="D33" s="81" t="s">
        <v>39</v>
      </c>
      <c r="E33" s="47"/>
      <c r="F33" s="45"/>
      <c r="G33" s="74" t="s">
        <v>38</v>
      </c>
      <c r="H33" s="75"/>
      <c r="I33" s="76">
        <f>6764598.48+0.5</f>
        <v>6764598.98</v>
      </c>
      <c r="J33" s="76">
        <f>48048+1885608-1239620</f>
        <v>694036</v>
      </c>
      <c r="K33" s="64"/>
      <c r="L33" s="64">
        <v>1239620</v>
      </c>
      <c r="M33" s="76">
        <f>SUM(I33:L33)</f>
        <v>8698254.98</v>
      </c>
      <c r="N33" s="64"/>
      <c r="O33" s="64"/>
      <c r="P33" s="64"/>
      <c r="Q33" s="65"/>
      <c r="R33" s="76">
        <f>SUM(Q33,M33)</f>
        <v>8698254.98</v>
      </c>
      <c r="S33" s="89">
        <v>100</v>
      </c>
      <c r="T33" s="68"/>
      <c r="U33" s="11"/>
    </row>
    <row r="34" spans="1:21" ht="27">
      <c r="A34" s="11"/>
      <c r="B34" s="81">
        <v>1</v>
      </c>
      <c r="C34" s="83">
        <v>2</v>
      </c>
      <c r="D34" s="81" t="s">
        <v>39</v>
      </c>
      <c r="E34" s="47"/>
      <c r="F34" s="45"/>
      <c r="G34" s="74" t="s">
        <v>32</v>
      </c>
      <c r="H34" s="75"/>
      <c r="I34" s="77">
        <f>+I33/I30*100</f>
        <v>97.57061422936498</v>
      </c>
      <c r="J34" s="77">
        <f>+J33/J30*100</f>
        <v>70.77933799256142</v>
      </c>
      <c r="K34" s="64"/>
      <c r="L34" s="64"/>
      <c r="M34" s="77">
        <f>+M33/M30*100</f>
        <v>109.91538330507815</v>
      </c>
      <c r="N34" s="64"/>
      <c r="O34" s="64"/>
      <c r="P34" s="64"/>
      <c r="Q34" s="65"/>
      <c r="R34" s="77">
        <f>+R33/R30*100</f>
        <v>109.91538330507815</v>
      </c>
      <c r="S34" s="66"/>
      <c r="T34" s="68"/>
      <c r="U34" s="11"/>
    </row>
    <row r="35" spans="1:21" ht="27">
      <c r="A35" s="11"/>
      <c r="B35" s="81">
        <v>1</v>
      </c>
      <c r="C35" s="83">
        <v>2</v>
      </c>
      <c r="D35" s="81" t="s">
        <v>39</v>
      </c>
      <c r="E35" s="47"/>
      <c r="F35" s="45"/>
      <c r="G35" s="74" t="s">
        <v>33</v>
      </c>
      <c r="H35" s="75"/>
      <c r="I35" s="77">
        <f>+I33/I31*100</f>
        <v>89.51022210436783</v>
      </c>
      <c r="J35" s="77">
        <f>+J33/J31*100</f>
        <v>97.35564775495705</v>
      </c>
      <c r="K35" s="64"/>
      <c r="L35" s="77">
        <f>+L33/L31*100</f>
        <v>100</v>
      </c>
      <c r="M35" s="77">
        <f>+M33/M31*100</f>
        <v>91.46569270862457</v>
      </c>
      <c r="N35" s="64"/>
      <c r="O35" s="64"/>
      <c r="P35" s="64"/>
      <c r="Q35" s="65"/>
      <c r="R35" s="77">
        <f>+R33/R31*100</f>
        <v>91.46569270862457</v>
      </c>
      <c r="S35" s="66"/>
      <c r="T35" s="68"/>
      <c r="U35" s="11"/>
    </row>
    <row r="36" spans="1:21" ht="27">
      <c r="A36" s="11"/>
      <c r="B36" s="46"/>
      <c r="C36" s="86"/>
      <c r="D36" s="46"/>
      <c r="E36" s="47"/>
      <c r="F36" s="45"/>
      <c r="G36" s="79"/>
      <c r="H36" s="75"/>
      <c r="I36" s="77"/>
      <c r="J36" s="77"/>
      <c r="K36" s="64"/>
      <c r="L36" s="64"/>
      <c r="M36" s="65"/>
      <c r="N36" s="64"/>
      <c r="O36" s="64"/>
      <c r="P36" s="64"/>
      <c r="Q36" s="65"/>
      <c r="R36" s="65"/>
      <c r="S36" s="66"/>
      <c r="T36" s="68"/>
      <c r="U36" s="11"/>
    </row>
    <row r="37" spans="1:21" ht="54">
      <c r="A37" s="11"/>
      <c r="B37" s="46">
        <v>1</v>
      </c>
      <c r="C37" s="86">
        <v>2</v>
      </c>
      <c r="D37" s="46" t="s">
        <v>39</v>
      </c>
      <c r="E37" s="47">
        <v>1</v>
      </c>
      <c r="F37" s="45"/>
      <c r="G37" s="74" t="s">
        <v>42</v>
      </c>
      <c r="H37" s="75"/>
      <c r="I37" s="77"/>
      <c r="J37" s="77"/>
      <c r="K37" s="64"/>
      <c r="L37" s="64"/>
      <c r="M37" s="65"/>
      <c r="N37" s="64"/>
      <c r="O37" s="64"/>
      <c r="P37" s="64"/>
      <c r="Q37" s="65"/>
      <c r="R37" s="65"/>
      <c r="S37" s="66"/>
      <c r="T37" s="68"/>
      <c r="U37" s="11"/>
    </row>
    <row r="38" spans="1:21" ht="27.75" customHeight="1">
      <c r="A38" s="11"/>
      <c r="B38" s="81">
        <v>1</v>
      </c>
      <c r="C38" s="83">
        <v>2</v>
      </c>
      <c r="D38" s="81" t="s">
        <v>39</v>
      </c>
      <c r="E38" s="82">
        <v>1</v>
      </c>
      <c r="F38" s="45"/>
      <c r="G38" s="74" t="s">
        <v>35</v>
      </c>
      <c r="H38" s="75"/>
      <c r="I38" s="76">
        <v>6933029</v>
      </c>
      <c r="J38" s="76">
        <f>49500+931063</f>
        <v>980563</v>
      </c>
      <c r="K38" s="64"/>
      <c r="L38" s="64"/>
      <c r="M38" s="76">
        <f>SUM(I38:L38)</f>
        <v>7913592</v>
      </c>
      <c r="N38" s="64"/>
      <c r="O38" s="64"/>
      <c r="P38" s="64"/>
      <c r="Q38" s="65"/>
      <c r="R38" s="76">
        <f>SUM(Q38,M38)</f>
        <v>7913592</v>
      </c>
      <c r="S38" s="89">
        <v>100</v>
      </c>
      <c r="T38" s="68"/>
      <c r="U38" s="11"/>
    </row>
    <row r="39" spans="1:21" ht="27.75" customHeight="1">
      <c r="A39" s="11"/>
      <c r="B39" s="81">
        <v>1</v>
      </c>
      <c r="C39" s="83">
        <v>2</v>
      </c>
      <c r="D39" s="81" t="s">
        <v>39</v>
      </c>
      <c r="E39" s="82">
        <v>1</v>
      </c>
      <c r="F39" s="45"/>
      <c r="G39" s="74" t="s">
        <v>36</v>
      </c>
      <c r="H39" s="75"/>
      <c r="I39" s="76">
        <f>7557348</f>
        <v>7557348</v>
      </c>
      <c r="J39" s="76">
        <f>48048.1+664838.15+1</f>
        <v>712887.25</v>
      </c>
      <c r="K39" s="64"/>
      <c r="L39" s="64">
        <v>1239620</v>
      </c>
      <c r="M39" s="76">
        <f>SUM(I39:L39)</f>
        <v>9509855.25</v>
      </c>
      <c r="N39" s="64"/>
      <c r="O39" s="64"/>
      <c r="P39" s="64"/>
      <c r="Q39" s="65"/>
      <c r="R39" s="76">
        <f>SUM(Q39,M39)</f>
        <v>9509855.25</v>
      </c>
      <c r="S39" s="89">
        <v>100</v>
      </c>
      <c r="T39" s="68"/>
      <c r="U39" s="11"/>
    </row>
    <row r="40" spans="1:21" ht="27.75" customHeight="1">
      <c r="A40" s="11"/>
      <c r="B40" s="81">
        <v>1</v>
      </c>
      <c r="C40" s="83">
        <v>2</v>
      </c>
      <c r="D40" s="81" t="s">
        <v>39</v>
      </c>
      <c r="E40" s="82">
        <v>1</v>
      </c>
      <c r="F40" s="45"/>
      <c r="G40" s="74" t="s">
        <v>37</v>
      </c>
      <c r="H40" s="75"/>
      <c r="I40" s="76">
        <v>7557348</v>
      </c>
      <c r="J40" s="76">
        <f>48048.1+664838.15+1</f>
        <v>712887.25</v>
      </c>
      <c r="K40" s="64"/>
      <c r="L40" s="64">
        <v>1239620</v>
      </c>
      <c r="M40" s="76">
        <f>SUM(I40:L40)</f>
        <v>9509855.25</v>
      </c>
      <c r="N40" s="64"/>
      <c r="O40" s="64"/>
      <c r="P40" s="64"/>
      <c r="Q40" s="65"/>
      <c r="R40" s="76">
        <f>SUM(Q40,M40)</f>
        <v>9509855.25</v>
      </c>
      <c r="S40" s="89">
        <v>100</v>
      </c>
      <c r="T40" s="68"/>
      <c r="U40" s="11"/>
    </row>
    <row r="41" spans="1:21" ht="27.75" customHeight="1">
      <c r="A41" s="11"/>
      <c r="B41" s="81">
        <v>1</v>
      </c>
      <c r="C41" s="83">
        <v>2</v>
      </c>
      <c r="D41" s="81" t="s">
        <v>39</v>
      </c>
      <c r="E41" s="82">
        <v>1</v>
      </c>
      <c r="F41" s="45"/>
      <c r="G41" s="74" t="s">
        <v>38</v>
      </c>
      <c r="H41" s="75"/>
      <c r="I41" s="76">
        <f>6764598.48+0.5</f>
        <v>6764598.98</v>
      </c>
      <c r="J41" s="76">
        <f>48048+1885608-1239620</f>
        <v>694036</v>
      </c>
      <c r="K41" s="64"/>
      <c r="L41" s="64">
        <v>1239620</v>
      </c>
      <c r="M41" s="76">
        <f>SUM(I41:L41)</f>
        <v>8698254.98</v>
      </c>
      <c r="N41" s="64"/>
      <c r="O41" s="64"/>
      <c r="P41" s="64"/>
      <c r="Q41" s="65"/>
      <c r="R41" s="76">
        <f>SUM(Q41,M41)</f>
        <v>8698254.98</v>
      </c>
      <c r="S41" s="89">
        <v>100</v>
      </c>
      <c r="T41" s="68"/>
      <c r="U41" s="11"/>
    </row>
    <row r="42" spans="1:21" ht="27.75" customHeight="1">
      <c r="A42" s="11"/>
      <c r="B42" s="81">
        <v>1</v>
      </c>
      <c r="C42" s="83">
        <v>2</v>
      </c>
      <c r="D42" s="81" t="s">
        <v>39</v>
      </c>
      <c r="E42" s="82">
        <v>1</v>
      </c>
      <c r="F42" s="45"/>
      <c r="G42" s="74" t="s">
        <v>32</v>
      </c>
      <c r="H42" s="75"/>
      <c r="I42" s="77">
        <f>+I41/I38*100</f>
        <v>97.57061422936498</v>
      </c>
      <c r="J42" s="77">
        <f>+J41/J38*100</f>
        <v>70.77933799256142</v>
      </c>
      <c r="K42" s="64"/>
      <c r="L42" s="77"/>
      <c r="M42" s="77">
        <f>+M41/M38*100</f>
        <v>109.91538330507815</v>
      </c>
      <c r="N42" s="64"/>
      <c r="O42" s="64"/>
      <c r="P42" s="64"/>
      <c r="Q42" s="65"/>
      <c r="R42" s="77">
        <f>+R41/R38*100</f>
        <v>109.91538330507815</v>
      </c>
      <c r="S42" s="66"/>
      <c r="T42" s="68"/>
      <c r="U42" s="11"/>
    </row>
    <row r="43" spans="1:21" ht="27.75" customHeight="1">
      <c r="A43" s="11"/>
      <c r="B43" s="81">
        <v>1</v>
      </c>
      <c r="C43" s="83">
        <v>2</v>
      </c>
      <c r="D43" s="81" t="s">
        <v>39</v>
      </c>
      <c r="E43" s="82">
        <v>1</v>
      </c>
      <c r="F43" s="45"/>
      <c r="G43" s="74" t="s">
        <v>33</v>
      </c>
      <c r="H43" s="75"/>
      <c r="I43" s="77">
        <f>+I41/I39*100</f>
        <v>89.51022210436783</v>
      </c>
      <c r="J43" s="77">
        <f>+J41/J39*100</f>
        <v>97.35564775495705</v>
      </c>
      <c r="K43" s="64"/>
      <c r="L43" s="77">
        <f>+L41/L39*100</f>
        <v>100</v>
      </c>
      <c r="M43" s="77">
        <f>+M41/M39*100</f>
        <v>91.46569270862457</v>
      </c>
      <c r="N43" s="64"/>
      <c r="O43" s="64"/>
      <c r="P43" s="64"/>
      <c r="Q43" s="65"/>
      <c r="R43" s="77">
        <f>+R41/R39*100</f>
        <v>91.46569270862457</v>
      </c>
      <c r="S43" s="66"/>
      <c r="T43" s="68"/>
      <c r="U43" s="11"/>
    </row>
    <row r="44" spans="1:21" ht="27.75" customHeight="1">
      <c r="A44" s="11"/>
      <c r="B44" s="46"/>
      <c r="C44" s="46"/>
      <c r="D44" s="46"/>
      <c r="E44" s="47"/>
      <c r="F44" s="45"/>
      <c r="G44" s="74"/>
      <c r="H44" s="75"/>
      <c r="I44" s="77"/>
      <c r="J44" s="77"/>
      <c r="K44" s="64"/>
      <c r="L44" s="64"/>
      <c r="M44" s="65"/>
      <c r="N44" s="64"/>
      <c r="O44" s="64"/>
      <c r="P44" s="64"/>
      <c r="Q44" s="65"/>
      <c r="R44" s="65"/>
      <c r="S44" s="66"/>
      <c r="T44" s="68"/>
      <c r="U44" s="11"/>
    </row>
    <row r="45" spans="1:21" ht="27.75" customHeight="1">
      <c r="A45" s="11"/>
      <c r="B45" s="46"/>
      <c r="C45" s="46"/>
      <c r="D45" s="46"/>
      <c r="E45" s="47"/>
      <c r="F45" s="45"/>
      <c r="G45" s="74"/>
      <c r="H45" s="75"/>
      <c r="I45" s="77"/>
      <c r="J45" s="77"/>
      <c r="K45" s="64"/>
      <c r="L45" s="64"/>
      <c r="M45" s="65"/>
      <c r="N45" s="64"/>
      <c r="O45" s="64"/>
      <c r="P45" s="64"/>
      <c r="Q45" s="65"/>
      <c r="R45" s="65"/>
      <c r="S45" s="66"/>
      <c r="T45" s="68"/>
      <c r="U45" s="11"/>
    </row>
    <row r="46" spans="1:21" ht="27">
      <c r="A46" s="11"/>
      <c r="B46" s="81">
        <v>1</v>
      </c>
      <c r="C46" s="83">
        <v>3</v>
      </c>
      <c r="D46" s="46"/>
      <c r="E46" s="47"/>
      <c r="F46" s="45"/>
      <c r="G46" s="74" t="s">
        <v>43</v>
      </c>
      <c r="H46" s="75"/>
      <c r="I46" s="77"/>
      <c r="J46" s="77"/>
      <c r="K46" s="64"/>
      <c r="L46" s="64"/>
      <c r="M46" s="65"/>
      <c r="N46" s="64"/>
      <c r="O46" s="64"/>
      <c r="P46" s="64"/>
      <c r="Q46" s="65"/>
      <c r="R46" s="65"/>
      <c r="S46" s="66"/>
      <c r="T46" s="68"/>
      <c r="U46" s="11"/>
    </row>
    <row r="47" spans="1:21" ht="27">
      <c r="A47" s="11"/>
      <c r="B47" s="81">
        <v>1</v>
      </c>
      <c r="C47" s="83">
        <v>3</v>
      </c>
      <c r="D47" s="46"/>
      <c r="E47" s="47"/>
      <c r="F47" s="45"/>
      <c r="G47" s="74" t="s">
        <v>35</v>
      </c>
      <c r="H47" s="75"/>
      <c r="I47" s="76">
        <v>830131</v>
      </c>
      <c r="J47" s="76">
        <v>83077</v>
      </c>
      <c r="K47" s="76">
        <v>0</v>
      </c>
      <c r="L47" s="76">
        <v>0</v>
      </c>
      <c r="M47" s="76">
        <f>SUM(I47:L47)</f>
        <v>913208</v>
      </c>
      <c r="N47" s="64"/>
      <c r="O47" s="64"/>
      <c r="P47" s="64"/>
      <c r="Q47" s="65">
        <v>0</v>
      </c>
      <c r="R47" s="76">
        <f>SUM(Q47,M47)</f>
        <v>913208</v>
      </c>
      <c r="S47" s="89">
        <v>100</v>
      </c>
      <c r="T47" s="68"/>
      <c r="U47" s="11"/>
    </row>
    <row r="48" spans="1:21" ht="27">
      <c r="A48" s="11"/>
      <c r="B48" s="81">
        <v>1</v>
      </c>
      <c r="C48" s="83">
        <v>3</v>
      </c>
      <c r="D48" s="46"/>
      <c r="E48" s="47"/>
      <c r="F48" s="45"/>
      <c r="G48" s="74" t="s">
        <v>36</v>
      </c>
      <c r="H48" s="75"/>
      <c r="I48" s="76">
        <v>629661</v>
      </c>
      <c r="J48" s="76">
        <v>80304</v>
      </c>
      <c r="K48" s="76"/>
      <c r="L48" s="76">
        <v>350000000</v>
      </c>
      <c r="M48" s="76">
        <f>SUM(I48:L48)</f>
        <v>350709965</v>
      </c>
      <c r="N48" s="64"/>
      <c r="O48" s="64"/>
      <c r="P48" s="64"/>
      <c r="Q48" s="65">
        <v>0</v>
      </c>
      <c r="R48" s="76">
        <f>SUM(Q48,M48)</f>
        <v>350709965</v>
      </c>
      <c r="S48" s="89">
        <v>100</v>
      </c>
      <c r="T48" s="68"/>
      <c r="U48" s="11"/>
    </row>
    <row r="49" spans="1:21" ht="27">
      <c r="A49" s="11"/>
      <c r="B49" s="81">
        <v>1</v>
      </c>
      <c r="C49" s="83">
        <v>3</v>
      </c>
      <c r="D49" s="46"/>
      <c r="E49" s="47"/>
      <c r="F49" s="45"/>
      <c r="G49" s="74" t="s">
        <v>37</v>
      </c>
      <c r="H49" s="75"/>
      <c r="I49" s="76">
        <v>629661</v>
      </c>
      <c r="J49" s="76">
        <v>80304</v>
      </c>
      <c r="K49" s="76"/>
      <c r="L49" s="76">
        <v>350000000</v>
      </c>
      <c r="M49" s="76">
        <f>SUM(I49:L49)</f>
        <v>350709965</v>
      </c>
      <c r="N49" s="64"/>
      <c r="O49" s="64"/>
      <c r="P49" s="64"/>
      <c r="Q49" s="65">
        <v>0</v>
      </c>
      <c r="R49" s="76">
        <f>SUM(Q49,M49)</f>
        <v>350709965</v>
      </c>
      <c r="S49" s="89">
        <v>100</v>
      </c>
      <c r="T49" s="68"/>
      <c r="U49" s="11"/>
    </row>
    <row r="50" spans="1:21" ht="27">
      <c r="A50" s="11"/>
      <c r="B50" s="81">
        <v>1</v>
      </c>
      <c r="C50" s="83">
        <v>3</v>
      </c>
      <c r="D50" s="46"/>
      <c r="E50" s="47"/>
      <c r="F50" s="45"/>
      <c r="G50" s="74" t="s">
        <v>38</v>
      </c>
      <c r="H50" s="75"/>
      <c r="I50" s="76">
        <v>629661</v>
      </c>
      <c r="J50" s="76">
        <v>80304</v>
      </c>
      <c r="K50" s="76"/>
      <c r="L50" s="76">
        <v>350158226</v>
      </c>
      <c r="M50" s="76">
        <f>SUM(I50:L50)</f>
        <v>350868191</v>
      </c>
      <c r="N50" s="64"/>
      <c r="O50" s="64"/>
      <c r="P50" s="64"/>
      <c r="Q50" s="65">
        <v>0</v>
      </c>
      <c r="R50" s="76">
        <f>SUM(Q50,M50)</f>
        <v>350868191</v>
      </c>
      <c r="S50" s="89">
        <v>100</v>
      </c>
      <c r="T50" s="68"/>
      <c r="U50" s="11"/>
    </row>
    <row r="51" spans="1:21" ht="27">
      <c r="A51" s="11"/>
      <c r="B51" s="81">
        <v>1</v>
      </c>
      <c r="C51" s="83">
        <v>3</v>
      </c>
      <c r="D51" s="46"/>
      <c r="E51" s="47"/>
      <c r="F51" s="45"/>
      <c r="G51" s="74" t="s">
        <v>32</v>
      </c>
      <c r="H51" s="75"/>
      <c r="I51" s="77">
        <f>+I50/I47*100</f>
        <v>75.85079945213467</v>
      </c>
      <c r="J51" s="77">
        <f>+J50/J47*100</f>
        <v>96.66213272024748</v>
      </c>
      <c r="K51" s="76"/>
      <c r="L51" s="77">
        <v>0</v>
      </c>
      <c r="M51" s="77">
        <f>+M50/M47*100</f>
        <v>38421.497731075506</v>
      </c>
      <c r="N51" s="64"/>
      <c r="O51" s="64"/>
      <c r="P51" s="64"/>
      <c r="Q51" s="65">
        <v>0</v>
      </c>
      <c r="R51" s="77">
        <f>+R50/R47*100</f>
        <v>38421.497731075506</v>
      </c>
      <c r="S51" s="89"/>
      <c r="T51" s="68"/>
      <c r="U51" s="11"/>
    </row>
    <row r="52" spans="1:21" ht="27">
      <c r="A52" s="11"/>
      <c r="B52" s="81">
        <v>1</v>
      </c>
      <c r="C52" s="83">
        <v>3</v>
      </c>
      <c r="D52" s="46"/>
      <c r="E52" s="47"/>
      <c r="F52" s="45"/>
      <c r="G52" s="74" t="s">
        <v>33</v>
      </c>
      <c r="H52" s="75"/>
      <c r="I52" s="77">
        <f>+I50/I48*100</f>
        <v>100</v>
      </c>
      <c r="J52" s="77">
        <f>+J50/J48*100</f>
        <v>100</v>
      </c>
      <c r="K52" s="76"/>
      <c r="L52" s="77">
        <f>+L50/L48*100</f>
        <v>100.04520742857143</v>
      </c>
      <c r="M52" s="77">
        <f>+M50/M48*100</f>
        <v>100.04511591223249</v>
      </c>
      <c r="N52" s="64"/>
      <c r="O52" s="64"/>
      <c r="P52" s="64"/>
      <c r="Q52" s="65">
        <v>0</v>
      </c>
      <c r="R52" s="77">
        <f>+R50/R48*100</f>
        <v>100.04511591223249</v>
      </c>
      <c r="S52" s="89"/>
      <c r="T52" s="68"/>
      <c r="U52" s="11"/>
    </row>
    <row r="53" spans="1:21" ht="27">
      <c r="A53" s="11"/>
      <c r="B53" s="81">
        <v>1</v>
      </c>
      <c r="C53" s="83">
        <v>3</v>
      </c>
      <c r="D53" s="46"/>
      <c r="E53" s="47"/>
      <c r="F53" s="45"/>
      <c r="G53" s="74"/>
      <c r="H53" s="75"/>
      <c r="I53" s="77"/>
      <c r="J53" s="77"/>
      <c r="K53" s="64"/>
      <c r="L53" s="64"/>
      <c r="M53" s="65"/>
      <c r="N53" s="64"/>
      <c r="O53" s="64"/>
      <c r="P53" s="64"/>
      <c r="Q53" s="65"/>
      <c r="R53" s="65"/>
      <c r="S53" s="66"/>
      <c r="T53" s="68"/>
      <c r="U53" s="11"/>
    </row>
    <row r="54" spans="1:21" ht="27">
      <c r="A54" s="11"/>
      <c r="B54" s="81"/>
      <c r="C54" s="83"/>
      <c r="D54" s="46"/>
      <c r="E54" s="47"/>
      <c r="F54" s="45"/>
      <c r="G54" s="74"/>
      <c r="H54" s="75"/>
      <c r="I54" s="77"/>
      <c r="J54" s="77"/>
      <c r="K54" s="64"/>
      <c r="L54" s="64"/>
      <c r="M54" s="65"/>
      <c r="N54" s="64"/>
      <c r="O54" s="64"/>
      <c r="P54" s="64"/>
      <c r="Q54" s="65"/>
      <c r="R54" s="65"/>
      <c r="S54" s="66"/>
      <c r="T54" s="68"/>
      <c r="U54" s="11"/>
    </row>
    <row r="55" spans="1:21" ht="54">
      <c r="A55" s="11"/>
      <c r="B55" s="80">
        <v>1</v>
      </c>
      <c r="C55" s="88">
        <v>3</v>
      </c>
      <c r="D55" s="80" t="s">
        <v>44</v>
      </c>
      <c r="E55" s="47"/>
      <c r="F55" s="45"/>
      <c r="G55" s="74" t="s">
        <v>41</v>
      </c>
      <c r="H55" s="75"/>
      <c r="I55" s="77"/>
      <c r="J55" s="77"/>
      <c r="K55" s="64"/>
      <c r="L55" s="64"/>
      <c r="M55" s="65"/>
      <c r="N55" s="64"/>
      <c r="O55" s="64"/>
      <c r="P55" s="64"/>
      <c r="Q55" s="65"/>
      <c r="R55" s="65"/>
      <c r="S55" s="66"/>
      <c r="T55" s="68"/>
      <c r="U55" s="11"/>
    </row>
    <row r="56" spans="1:21" ht="27">
      <c r="A56" s="11"/>
      <c r="B56" s="81">
        <v>1</v>
      </c>
      <c r="C56" s="83">
        <v>3</v>
      </c>
      <c r="D56" s="81" t="s">
        <v>44</v>
      </c>
      <c r="E56" s="47"/>
      <c r="F56" s="45"/>
      <c r="G56" s="74" t="s">
        <v>35</v>
      </c>
      <c r="H56" s="75"/>
      <c r="I56" s="76">
        <v>830131</v>
      </c>
      <c r="J56" s="76">
        <v>83077</v>
      </c>
      <c r="K56" s="76">
        <v>0</v>
      </c>
      <c r="L56" s="76">
        <v>0</v>
      </c>
      <c r="M56" s="76">
        <f>SUM(I56:L56)</f>
        <v>913208</v>
      </c>
      <c r="N56" s="64"/>
      <c r="O56" s="64"/>
      <c r="P56" s="64"/>
      <c r="Q56" s="65">
        <v>0</v>
      </c>
      <c r="R56" s="76">
        <f>SUM(Q56,M56)</f>
        <v>913208</v>
      </c>
      <c r="S56" s="89">
        <v>100</v>
      </c>
      <c r="T56" s="68"/>
      <c r="U56" s="11"/>
    </row>
    <row r="57" spans="1:21" ht="27">
      <c r="A57" s="11"/>
      <c r="B57" s="81">
        <v>1</v>
      </c>
      <c r="C57" s="83">
        <v>3</v>
      </c>
      <c r="D57" s="81" t="s">
        <v>44</v>
      </c>
      <c r="E57" s="47"/>
      <c r="F57" s="45"/>
      <c r="G57" s="74" t="s">
        <v>36</v>
      </c>
      <c r="H57" s="75"/>
      <c r="I57" s="76">
        <v>629661</v>
      </c>
      <c r="J57" s="76">
        <v>80304</v>
      </c>
      <c r="K57" s="76"/>
      <c r="L57" s="76">
        <v>350000000</v>
      </c>
      <c r="M57" s="76">
        <f>SUM(I57:L57)</f>
        <v>350709965</v>
      </c>
      <c r="N57" s="64"/>
      <c r="O57" s="64"/>
      <c r="P57" s="64"/>
      <c r="Q57" s="65">
        <v>0</v>
      </c>
      <c r="R57" s="76">
        <f>SUM(Q57,M57)</f>
        <v>350709965</v>
      </c>
      <c r="S57" s="89">
        <v>100</v>
      </c>
      <c r="T57" s="68"/>
      <c r="U57" s="11"/>
    </row>
    <row r="58" spans="1:21" ht="27">
      <c r="A58" s="11"/>
      <c r="B58" s="81">
        <v>1</v>
      </c>
      <c r="C58" s="83">
        <v>3</v>
      </c>
      <c r="D58" s="81" t="s">
        <v>44</v>
      </c>
      <c r="E58" s="47"/>
      <c r="F58" s="45"/>
      <c r="G58" s="74" t="s">
        <v>37</v>
      </c>
      <c r="H58" s="75"/>
      <c r="I58" s="76">
        <v>629661</v>
      </c>
      <c r="J58" s="76">
        <v>80304</v>
      </c>
      <c r="K58" s="76"/>
      <c r="L58" s="76">
        <v>350000000</v>
      </c>
      <c r="M58" s="76">
        <f>SUM(I58:L58)</f>
        <v>350709965</v>
      </c>
      <c r="N58" s="64"/>
      <c r="O58" s="64"/>
      <c r="P58" s="64"/>
      <c r="Q58" s="65">
        <v>0</v>
      </c>
      <c r="R58" s="76">
        <f>SUM(Q58,M58)</f>
        <v>350709965</v>
      </c>
      <c r="S58" s="89">
        <v>100</v>
      </c>
      <c r="T58" s="68"/>
      <c r="U58" s="11"/>
    </row>
    <row r="59" spans="1:21" ht="27">
      <c r="A59" s="11"/>
      <c r="B59" s="81">
        <v>1</v>
      </c>
      <c r="C59" s="83">
        <v>3</v>
      </c>
      <c r="D59" s="81" t="s">
        <v>44</v>
      </c>
      <c r="E59" s="47"/>
      <c r="F59" s="45"/>
      <c r="G59" s="74" t="s">
        <v>38</v>
      </c>
      <c r="H59" s="75"/>
      <c r="I59" s="76">
        <v>629661</v>
      </c>
      <c r="J59" s="76">
        <v>80304</v>
      </c>
      <c r="K59" s="76"/>
      <c r="L59" s="76">
        <v>350158226</v>
      </c>
      <c r="M59" s="76">
        <f>SUM(I59:L59)</f>
        <v>350868191</v>
      </c>
      <c r="N59" s="64"/>
      <c r="O59" s="64"/>
      <c r="P59" s="64"/>
      <c r="Q59" s="65">
        <v>0</v>
      </c>
      <c r="R59" s="76">
        <f>SUM(Q59,M59)</f>
        <v>350868191</v>
      </c>
      <c r="S59" s="89">
        <v>100</v>
      </c>
      <c r="T59" s="68"/>
      <c r="U59" s="11"/>
    </row>
    <row r="60" spans="1:21" ht="27">
      <c r="A60" s="11"/>
      <c r="B60" s="81">
        <v>1</v>
      </c>
      <c r="C60" s="83">
        <v>3</v>
      </c>
      <c r="D60" s="81" t="s">
        <v>44</v>
      </c>
      <c r="E60" s="47"/>
      <c r="F60" s="45"/>
      <c r="G60" s="74" t="s">
        <v>32</v>
      </c>
      <c r="H60" s="75"/>
      <c r="I60" s="77">
        <f>+I59/I56*100</f>
        <v>75.85079945213467</v>
      </c>
      <c r="J60" s="77">
        <f>+J59/J56*100</f>
        <v>96.66213272024748</v>
      </c>
      <c r="K60" s="76"/>
      <c r="L60" s="77">
        <v>0</v>
      </c>
      <c r="M60" s="77">
        <f>+M59/M56*100</f>
        <v>38421.497731075506</v>
      </c>
      <c r="N60" s="64"/>
      <c r="O60" s="64"/>
      <c r="P60" s="64"/>
      <c r="Q60" s="65">
        <v>0</v>
      </c>
      <c r="R60" s="77">
        <f>+R59/R56*100</f>
        <v>38421.497731075506</v>
      </c>
      <c r="S60" s="89"/>
      <c r="T60" s="68"/>
      <c r="U60" s="11"/>
    </row>
    <row r="61" spans="1:21" ht="27">
      <c r="A61" s="11"/>
      <c r="B61" s="81">
        <v>1</v>
      </c>
      <c r="C61" s="83">
        <v>3</v>
      </c>
      <c r="D61" s="81" t="s">
        <v>44</v>
      </c>
      <c r="E61" s="47"/>
      <c r="F61" s="45"/>
      <c r="G61" s="74" t="s">
        <v>33</v>
      </c>
      <c r="H61" s="75"/>
      <c r="I61" s="77">
        <f>+I59/I57*100</f>
        <v>100</v>
      </c>
      <c r="J61" s="77">
        <f>+J59/J57*100</f>
        <v>100</v>
      </c>
      <c r="K61" s="76"/>
      <c r="L61" s="77">
        <f>+L59/L57*100</f>
        <v>100.04520742857143</v>
      </c>
      <c r="M61" s="77">
        <f>+M59/M57*100</f>
        <v>100.04511591223249</v>
      </c>
      <c r="N61" s="64"/>
      <c r="O61" s="64"/>
      <c r="P61" s="64"/>
      <c r="Q61" s="65">
        <v>0</v>
      </c>
      <c r="R61" s="77">
        <f>+R59/R57*100</f>
        <v>100.04511591223249</v>
      </c>
      <c r="S61" s="89"/>
      <c r="T61" s="68"/>
      <c r="U61" s="11"/>
    </row>
    <row r="62" spans="1:21" ht="27">
      <c r="A62" s="11"/>
      <c r="B62" s="46"/>
      <c r="C62" s="46"/>
      <c r="D62" s="46"/>
      <c r="E62" s="47"/>
      <c r="F62" s="45"/>
      <c r="G62" s="74"/>
      <c r="H62" s="75"/>
      <c r="I62" s="77"/>
      <c r="J62" s="77"/>
      <c r="K62" s="64"/>
      <c r="L62" s="64"/>
      <c r="M62" s="65"/>
      <c r="N62" s="64"/>
      <c r="O62" s="64"/>
      <c r="P62" s="64"/>
      <c r="Q62" s="65"/>
      <c r="R62" s="65"/>
      <c r="S62" s="66"/>
      <c r="T62" s="68"/>
      <c r="U62" s="11"/>
    </row>
    <row r="63" spans="1:21" ht="27">
      <c r="A63" s="11"/>
      <c r="B63" s="80">
        <v>1</v>
      </c>
      <c r="C63" s="88">
        <v>3</v>
      </c>
      <c r="D63" s="80" t="s">
        <v>44</v>
      </c>
      <c r="E63" s="90">
        <v>1</v>
      </c>
      <c r="F63" s="45"/>
      <c r="G63" s="74" t="s">
        <v>45</v>
      </c>
      <c r="H63" s="75"/>
      <c r="I63" s="77"/>
      <c r="J63" s="77"/>
      <c r="K63" s="64"/>
      <c r="L63" s="64"/>
      <c r="M63" s="65"/>
      <c r="N63" s="64"/>
      <c r="O63" s="64"/>
      <c r="P63" s="64"/>
      <c r="Q63" s="65"/>
      <c r="R63" s="65"/>
      <c r="S63" s="66"/>
      <c r="T63" s="68"/>
      <c r="U63" s="11"/>
    </row>
    <row r="64" spans="1:21" ht="27">
      <c r="A64" s="11"/>
      <c r="B64" s="81">
        <v>1</v>
      </c>
      <c r="C64" s="83">
        <v>3</v>
      </c>
      <c r="D64" s="81" t="s">
        <v>44</v>
      </c>
      <c r="E64" s="47"/>
      <c r="F64" s="45"/>
      <c r="G64" s="74" t="s">
        <v>35</v>
      </c>
      <c r="H64" s="75"/>
      <c r="I64" s="76">
        <v>830131</v>
      </c>
      <c r="J64" s="76">
        <v>83077</v>
      </c>
      <c r="K64" s="76">
        <v>0</v>
      </c>
      <c r="L64" s="76">
        <v>0</v>
      </c>
      <c r="M64" s="76">
        <f>SUM(I64:L64)</f>
        <v>913208</v>
      </c>
      <c r="N64" s="64"/>
      <c r="O64" s="64"/>
      <c r="P64" s="64"/>
      <c r="Q64" s="65">
        <v>0</v>
      </c>
      <c r="R64" s="76">
        <f>SUM(Q64,M64)</f>
        <v>913208</v>
      </c>
      <c r="S64" s="89">
        <v>100</v>
      </c>
      <c r="T64" s="68"/>
      <c r="U64" s="11"/>
    </row>
    <row r="65" spans="1:21" ht="27">
      <c r="A65" s="11"/>
      <c r="B65" s="81">
        <v>1</v>
      </c>
      <c r="C65" s="83">
        <v>3</v>
      </c>
      <c r="D65" s="81" t="s">
        <v>44</v>
      </c>
      <c r="E65" s="47"/>
      <c r="F65" s="45"/>
      <c r="G65" s="74" t="s">
        <v>36</v>
      </c>
      <c r="H65" s="75"/>
      <c r="I65" s="76">
        <v>629661</v>
      </c>
      <c r="J65" s="76">
        <v>80304</v>
      </c>
      <c r="K65" s="76"/>
      <c r="L65" s="76">
        <v>350000000</v>
      </c>
      <c r="M65" s="76">
        <f>SUM(I65:L65)</f>
        <v>350709965</v>
      </c>
      <c r="N65" s="64"/>
      <c r="O65" s="64"/>
      <c r="P65" s="64"/>
      <c r="Q65" s="65">
        <v>0</v>
      </c>
      <c r="R65" s="76">
        <f>SUM(Q65,M65)</f>
        <v>350709965</v>
      </c>
      <c r="S65" s="89">
        <v>100</v>
      </c>
      <c r="T65" s="68"/>
      <c r="U65" s="11"/>
    </row>
    <row r="66" spans="1:21" ht="27">
      <c r="A66" s="11"/>
      <c r="B66" s="81">
        <v>1</v>
      </c>
      <c r="C66" s="83">
        <v>3</v>
      </c>
      <c r="D66" s="81" t="s">
        <v>44</v>
      </c>
      <c r="E66" s="47"/>
      <c r="F66" s="45"/>
      <c r="G66" s="74" t="s">
        <v>37</v>
      </c>
      <c r="H66" s="75"/>
      <c r="I66" s="76">
        <v>629661</v>
      </c>
      <c r="J66" s="76">
        <v>80304</v>
      </c>
      <c r="K66" s="76"/>
      <c r="L66" s="76">
        <v>350000000</v>
      </c>
      <c r="M66" s="76">
        <f>SUM(I66:L66)</f>
        <v>350709965</v>
      </c>
      <c r="N66" s="64"/>
      <c r="O66" s="64"/>
      <c r="P66" s="64"/>
      <c r="Q66" s="65">
        <v>0</v>
      </c>
      <c r="R66" s="76">
        <f>SUM(Q66,M66)</f>
        <v>350709965</v>
      </c>
      <c r="S66" s="89">
        <v>100</v>
      </c>
      <c r="T66" s="68"/>
      <c r="U66" s="11"/>
    </row>
    <row r="67" spans="1:21" ht="27">
      <c r="A67" s="11"/>
      <c r="B67" s="81">
        <v>1</v>
      </c>
      <c r="C67" s="83">
        <v>3</v>
      </c>
      <c r="D67" s="81" t="s">
        <v>44</v>
      </c>
      <c r="E67" s="47"/>
      <c r="F67" s="45"/>
      <c r="G67" s="74" t="s">
        <v>38</v>
      </c>
      <c r="H67" s="75"/>
      <c r="I67" s="76">
        <v>629661</v>
      </c>
      <c r="J67" s="76">
        <v>80304</v>
      </c>
      <c r="K67" s="76"/>
      <c r="L67" s="76">
        <v>350158226</v>
      </c>
      <c r="M67" s="76">
        <f>SUM(I67:L67)</f>
        <v>350868191</v>
      </c>
      <c r="N67" s="64"/>
      <c r="O67" s="64"/>
      <c r="P67" s="64"/>
      <c r="Q67" s="65">
        <v>0</v>
      </c>
      <c r="R67" s="76">
        <f>SUM(Q67,M67)</f>
        <v>350868191</v>
      </c>
      <c r="S67" s="89">
        <v>100</v>
      </c>
      <c r="T67" s="68"/>
      <c r="U67" s="11"/>
    </row>
    <row r="68" spans="1:21" ht="27">
      <c r="A68" s="11"/>
      <c r="B68" s="81">
        <v>1</v>
      </c>
      <c r="C68" s="83">
        <v>3</v>
      </c>
      <c r="D68" s="81" t="s">
        <v>44</v>
      </c>
      <c r="E68" s="47"/>
      <c r="F68" s="45"/>
      <c r="G68" s="74" t="s">
        <v>32</v>
      </c>
      <c r="H68" s="75"/>
      <c r="I68" s="77">
        <f>+I67/I64*100</f>
        <v>75.85079945213467</v>
      </c>
      <c r="J68" s="77">
        <f>+J67/J64*100</f>
        <v>96.66213272024748</v>
      </c>
      <c r="K68" s="76"/>
      <c r="L68" s="77">
        <v>0</v>
      </c>
      <c r="M68" s="77">
        <f>+M67/M64*100</f>
        <v>38421.497731075506</v>
      </c>
      <c r="N68" s="64"/>
      <c r="O68" s="64"/>
      <c r="P68" s="64"/>
      <c r="Q68" s="65">
        <v>0</v>
      </c>
      <c r="R68" s="77">
        <f>+R67/R64*100</f>
        <v>38421.497731075506</v>
      </c>
      <c r="S68" s="89"/>
      <c r="T68" s="68"/>
      <c r="U68" s="11"/>
    </row>
    <row r="69" spans="1:21" ht="27.75" customHeight="1">
      <c r="A69" s="11"/>
      <c r="B69" s="81">
        <v>1</v>
      </c>
      <c r="C69" s="83">
        <v>3</v>
      </c>
      <c r="D69" s="81" t="s">
        <v>44</v>
      </c>
      <c r="E69" s="47"/>
      <c r="F69" s="45"/>
      <c r="G69" s="74" t="s">
        <v>33</v>
      </c>
      <c r="H69" s="75"/>
      <c r="I69" s="77">
        <f>+I67/I65*100</f>
        <v>100</v>
      </c>
      <c r="J69" s="77">
        <f>+J67/J65*100</f>
        <v>100</v>
      </c>
      <c r="K69" s="76"/>
      <c r="L69" s="77">
        <f>+L67/L65*100</f>
        <v>100.04520742857143</v>
      </c>
      <c r="M69" s="77">
        <f>+M67/M65*100</f>
        <v>100.04511591223249</v>
      </c>
      <c r="N69" s="64"/>
      <c r="O69" s="64"/>
      <c r="P69" s="64"/>
      <c r="Q69" s="65">
        <v>0</v>
      </c>
      <c r="R69" s="77">
        <f>+R67/R65*100</f>
        <v>100.04511591223249</v>
      </c>
      <c r="S69" s="89"/>
      <c r="T69" s="68"/>
      <c r="U69" s="11"/>
    </row>
    <row r="70" spans="1:21" ht="27.75" customHeight="1">
      <c r="A70" s="11"/>
      <c r="B70" s="49"/>
      <c r="C70" s="49"/>
      <c r="D70" s="49"/>
      <c r="E70" s="50"/>
      <c r="F70" s="51"/>
      <c r="G70" s="52"/>
      <c r="H70" s="5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5"/>
      <c r="T70" s="56"/>
      <c r="U70" s="11"/>
    </row>
    <row r="71" spans="1:21" ht="34.5" customHeight="1">
      <c r="A71" s="19" t="s">
        <v>8</v>
      </c>
      <c r="B71" s="73" t="s">
        <v>46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 t="s">
        <v>8</v>
      </c>
    </row>
    <row r="72" spans="1:21" ht="23.25" hidden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  <c r="R72" s="7"/>
      <c r="S72" s="7"/>
      <c r="T72" s="7"/>
      <c r="U72" s="6"/>
    </row>
    <row r="73" spans="1:21" ht="23.25">
      <c r="A73" s="6"/>
      <c r="B73" s="8"/>
      <c r="C73" s="8"/>
      <c r="D73" s="8"/>
      <c r="E73" s="8"/>
      <c r="F73" s="6"/>
      <c r="G73" s="6"/>
      <c r="H73" s="6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6"/>
    </row>
    <row r="74" spans="1:21" ht="23.25">
      <c r="A74" s="6"/>
      <c r="B74" s="29"/>
      <c r="C74" s="29"/>
      <c r="D74" s="29"/>
      <c r="E74" s="29"/>
      <c r="F74" s="30"/>
      <c r="G74" s="29"/>
      <c r="H74" s="30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6"/>
    </row>
    <row r="75" spans="1:21" ht="23.25">
      <c r="A75" s="6"/>
      <c r="B75" s="9"/>
      <c r="C75" s="9"/>
      <c r="D75" s="9"/>
      <c r="E75" s="9"/>
      <c r="F75" s="9"/>
      <c r="G75" s="8"/>
      <c r="H75" s="6"/>
      <c r="I75" s="2"/>
      <c r="J75" s="2"/>
      <c r="K75" s="2"/>
      <c r="L75" s="2"/>
      <c r="M75" s="2"/>
      <c r="N75" s="2"/>
      <c r="O75" s="2"/>
      <c r="P75" s="2"/>
      <c r="Q75" s="2"/>
      <c r="R75" s="2"/>
      <c r="S75" s="1"/>
      <c r="T75" s="2"/>
      <c r="U75" s="6"/>
    </row>
    <row r="76" spans="1:21" ht="23.25">
      <c r="A76" s="6"/>
      <c r="B76" s="9"/>
      <c r="C76" s="9"/>
      <c r="D76" s="9"/>
      <c r="E76" s="9"/>
      <c r="F76" s="9"/>
      <c r="G76" s="9"/>
      <c r="H76" s="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6"/>
    </row>
    <row r="77" spans="1:21" ht="23.25">
      <c r="A77" s="6"/>
      <c r="B77" s="10"/>
      <c r="C77" s="10"/>
      <c r="D77" s="10"/>
      <c r="E77" s="10"/>
      <c r="F77" s="10"/>
      <c r="G77" s="3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6"/>
    </row>
    <row r="78" spans="1:21" ht="23.25">
      <c r="A78" s="6"/>
      <c r="B78" s="10"/>
      <c r="C78" s="10"/>
      <c r="D78" s="10"/>
      <c r="E78" s="10"/>
      <c r="F78" s="10"/>
      <c r="G78" s="3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6"/>
    </row>
    <row r="79" spans="1:21" ht="23.25">
      <c r="A79" s="6"/>
      <c r="B79" s="10"/>
      <c r="C79" s="10"/>
      <c r="D79" s="10"/>
      <c r="E79" s="10"/>
      <c r="F79" s="10"/>
      <c r="G79" s="4"/>
      <c r="H79" s="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</row>
    <row r="80" spans="1:21" ht="23.25">
      <c r="A80" s="6"/>
      <c r="B80" s="10"/>
      <c r="C80" s="10"/>
      <c r="D80" s="10"/>
      <c r="E80" s="10"/>
      <c r="F80" s="10"/>
      <c r="G80" s="4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</row>
    <row r="81" spans="1:21" ht="23.25">
      <c r="A81" s="6"/>
      <c r="B81" s="10"/>
      <c r="C81" s="10"/>
      <c r="D81" s="10"/>
      <c r="E81" s="10"/>
      <c r="F81" s="10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6"/>
    </row>
    <row r="82" spans="1:21" ht="23.25">
      <c r="A82" s="6"/>
      <c r="B82" s="10"/>
      <c r="C82" s="10"/>
      <c r="D82" s="10"/>
      <c r="E82" s="10"/>
      <c r="F82" s="10"/>
      <c r="G82" s="3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6"/>
    </row>
    <row r="83" spans="1:21" ht="23.25">
      <c r="A83" s="6"/>
      <c r="B83" s="10"/>
      <c r="C83" s="10"/>
      <c r="D83" s="10"/>
      <c r="E83" s="10"/>
      <c r="F83" s="10"/>
      <c r="G83" s="3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6"/>
    </row>
    <row r="84" spans="1:21" ht="23.25">
      <c r="A84" s="6"/>
      <c r="B84" s="10"/>
      <c r="C84" s="10"/>
      <c r="D84" s="10"/>
      <c r="E84" s="10"/>
      <c r="F84" s="10"/>
      <c r="G84" s="3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6"/>
    </row>
    <row r="85" spans="1:21" ht="23.25">
      <c r="A85" s="6"/>
      <c r="B85" s="10"/>
      <c r="C85" s="10"/>
      <c r="D85" s="10"/>
      <c r="E85" s="10"/>
      <c r="F85" s="10"/>
      <c r="G85" s="3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6"/>
    </row>
    <row r="86" spans="1:21" ht="23.25">
      <c r="A86" s="6"/>
      <c r="B86" s="10"/>
      <c r="C86" s="10"/>
      <c r="D86" s="10"/>
      <c r="E86" s="10"/>
      <c r="F86" s="10"/>
      <c r="G86" s="3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6"/>
    </row>
    <row r="87" spans="1:21" ht="23.25">
      <c r="A87" s="6"/>
      <c r="B87" s="10"/>
      <c r="C87" s="10"/>
      <c r="D87" s="10"/>
      <c r="E87" s="10"/>
      <c r="F87" s="10"/>
      <c r="G87" s="3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6"/>
    </row>
    <row r="88" spans="1:21" ht="23.25">
      <c r="A88" s="6"/>
      <c r="B88" s="10"/>
      <c r="C88" s="10"/>
      <c r="D88" s="10"/>
      <c r="E88" s="10"/>
      <c r="F88" s="10"/>
      <c r="G88" s="3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6"/>
    </row>
    <row r="89" spans="1:21" ht="23.25">
      <c r="A89" s="6"/>
      <c r="B89" s="10"/>
      <c r="C89" s="10"/>
      <c r="D89" s="10"/>
      <c r="E89" s="10"/>
      <c r="F89" s="10"/>
      <c r="G89" s="3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6"/>
    </row>
    <row r="90" spans="1:21" ht="23.25">
      <c r="A90" s="6"/>
      <c r="B90" s="10"/>
      <c r="C90" s="10"/>
      <c r="D90" s="10"/>
      <c r="E90" s="10"/>
      <c r="F90" s="10"/>
      <c r="G90" s="3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6"/>
    </row>
    <row r="91" spans="1:21" ht="23.25">
      <c r="A91" s="6"/>
      <c r="B91" s="10"/>
      <c r="C91" s="10"/>
      <c r="D91" s="10"/>
      <c r="E91" s="10"/>
      <c r="F91" s="10"/>
      <c r="G91" s="3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6"/>
    </row>
    <row r="92" spans="1:21" ht="23.25">
      <c r="A92" s="6"/>
      <c r="B92" s="10"/>
      <c r="C92" s="10"/>
      <c r="D92" s="10"/>
      <c r="E92" s="10"/>
      <c r="F92" s="10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6"/>
    </row>
    <row r="93" spans="1:21" ht="23.25">
      <c r="A93" s="6"/>
      <c r="B93" s="10"/>
      <c r="C93" s="10"/>
      <c r="D93" s="10"/>
      <c r="E93" s="10"/>
      <c r="F93" s="10"/>
      <c r="G93" s="3"/>
      <c r="H93" s="3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23.25">
      <c r="A94" s="6"/>
      <c r="B94" s="10"/>
      <c r="C94" s="10"/>
      <c r="D94" s="10"/>
      <c r="E94" s="10"/>
      <c r="F94" s="10"/>
      <c r="G94" s="3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6"/>
    </row>
    <row r="95" spans="1:21" ht="23.25">
      <c r="A95" s="6"/>
      <c r="B95" s="10"/>
      <c r="C95" s="10"/>
      <c r="D95" s="10"/>
      <c r="E95" s="10"/>
      <c r="F95" s="10"/>
      <c r="G95" s="3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6"/>
    </row>
    <row r="96" spans="1:21" ht="23.25">
      <c r="A96" s="6"/>
      <c r="B96" s="10"/>
      <c r="C96" s="10"/>
      <c r="D96" s="10"/>
      <c r="E96" s="10"/>
      <c r="F96" s="10"/>
      <c r="G96" s="3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6"/>
    </row>
    <row r="97" spans="1:21" ht="23.25">
      <c r="A97" s="6"/>
      <c r="B97" s="10"/>
      <c r="C97" s="10"/>
      <c r="D97" s="10"/>
      <c r="E97" s="10"/>
      <c r="F97" s="10"/>
      <c r="G97" s="3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6"/>
    </row>
    <row r="98" spans="1:21" ht="23.25">
      <c r="A98" s="6"/>
      <c r="B98" s="10"/>
      <c r="C98" s="10"/>
      <c r="D98" s="10"/>
      <c r="E98" s="10"/>
      <c r="F98" s="10"/>
      <c r="G98" s="3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6"/>
    </row>
    <row r="99" spans="1:21" ht="23.25">
      <c r="A99" s="6"/>
      <c r="B99" s="10"/>
      <c r="C99" s="10"/>
      <c r="D99" s="10"/>
      <c r="E99" s="10"/>
      <c r="F99" s="10"/>
      <c r="G99" s="3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6"/>
    </row>
    <row r="100" spans="1:21" ht="23.25">
      <c r="A100" s="6"/>
      <c r="B100" s="10"/>
      <c r="C100" s="10"/>
      <c r="D100" s="10"/>
      <c r="E100" s="10"/>
      <c r="F100" s="10"/>
      <c r="G100" s="3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6"/>
    </row>
    <row r="101" spans="1:21" ht="23.25">
      <c r="A101" s="6"/>
      <c r="B101" s="10"/>
      <c r="C101" s="10"/>
      <c r="D101" s="10"/>
      <c r="E101" s="10"/>
      <c r="F101" s="10"/>
      <c r="G101" s="3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6"/>
    </row>
    <row r="102" spans="1:21" ht="23.25">
      <c r="A102" s="6"/>
      <c r="B102" s="10"/>
      <c r="C102" s="10"/>
      <c r="D102" s="10"/>
      <c r="E102" s="10"/>
      <c r="F102" s="10"/>
      <c r="G102" s="3"/>
      <c r="H102" s="3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23.25">
      <c r="A103" s="6"/>
      <c r="B103" s="10"/>
      <c r="C103" s="10"/>
      <c r="D103" s="10"/>
      <c r="E103" s="10"/>
      <c r="F103" s="10"/>
      <c r="G103" s="3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6"/>
    </row>
    <row r="104" spans="1:21" ht="23.25">
      <c r="A104" s="6"/>
      <c r="B104" s="10"/>
      <c r="C104" s="10"/>
      <c r="D104" s="10"/>
      <c r="E104" s="10"/>
      <c r="F104" s="10"/>
      <c r="G104" s="3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6"/>
    </row>
    <row r="105" spans="1:21" ht="23.25">
      <c r="A105" s="6"/>
      <c r="B105" s="10"/>
      <c r="C105" s="10"/>
      <c r="D105" s="10"/>
      <c r="E105" s="10"/>
      <c r="F105" s="10"/>
      <c r="G105" s="3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6"/>
    </row>
    <row r="106" spans="1:21" ht="23.25">
      <c r="A106" s="6"/>
      <c r="B106" s="10"/>
      <c r="C106" s="10"/>
      <c r="D106" s="10"/>
      <c r="E106" s="10"/>
      <c r="F106" s="10"/>
      <c r="G106" s="3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6"/>
    </row>
    <row r="107" spans="1:21" ht="23.25">
      <c r="A107" s="6"/>
      <c r="B107" s="10"/>
      <c r="C107" s="10"/>
      <c r="D107" s="10"/>
      <c r="E107" s="10"/>
      <c r="F107" s="10"/>
      <c r="G107" s="3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6"/>
    </row>
    <row r="108" spans="1:21" ht="23.25">
      <c r="A108" s="6"/>
      <c r="B108" s="10"/>
      <c r="C108" s="10"/>
      <c r="D108" s="10"/>
      <c r="E108" s="10"/>
      <c r="F108" s="10"/>
      <c r="G108" s="3"/>
      <c r="H108" s="3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23.25">
      <c r="A109" s="6"/>
      <c r="B109" s="10"/>
      <c r="C109" s="10"/>
      <c r="D109" s="10"/>
      <c r="E109" s="10"/>
      <c r="F109" s="10"/>
      <c r="G109" s="3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6"/>
    </row>
    <row r="110" spans="1:21" ht="23.25">
      <c r="A110" s="6"/>
      <c r="B110" s="10"/>
      <c r="C110" s="10"/>
      <c r="D110" s="10"/>
      <c r="E110" s="10"/>
      <c r="F110" s="10"/>
      <c r="G110" s="3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6"/>
    </row>
    <row r="111" spans="1:21" ht="23.25">
      <c r="A111" s="6"/>
      <c r="B111" s="10"/>
      <c r="C111" s="10"/>
      <c r="D111" s="10"/>
      <c r="E111" s="10"/>
      <c r="F111" s="10"/>
      <c r="G111" s="3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6"/>
    </row>
    <row r="112" spans="1:21" ht="23.25">
      <c r="A112" s="6"/>
      <c r="B112" s="10"/>
      <c r="C112" s="10"/>
      <c r="D112" s="10"/>
      <c r="E112" s="10"/>
      <c r="F112" s="10"/>
      <c r="G112" s="3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6"/>
    </row>
    <row r="113" spans="1:21" ht="23.25">
      <c r="A113" s="6"/>
      <c r="B113" s="10"/>
      <c r="C113" s="10"/>
      <c r="D113" s="10"/>
      <c r="E113" s="10"/>
      <c r="F113" s="10"/>
      <c r="G113" s="3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6"/>
    </row>
    <row r="114" spans="1:21" ht="23.25">
      <c r="A114" s="6"/>
      <c r="B114" s="10"/>
      <c r="C114" s="10"/>
      <c r="D114" s="10"/>
      <c r="E114" s="10"/>
      <c r="F114" s="10"/>
      <c r="G114" s="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6"/>
    </row>
    <row r="115" spans="1:21" ht="23.25">
      <c r="A115" s="6"/>
      <c r="B115" s="10"/>
      <c r="C115" s="10"/>
      <c r="D115" s="10"/>
      <c r="E115" s="10"/>
      <c r="F115" s="10"/>
      <c r="G115" s="3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6"/>
    </row>
    <row r="116" spans="2:21" ht="23.25">
      <c r="B116" s="6"/>
      <c r="C116" s="6"/>
      <c r="D116" s="6"/>
      <c r="E116" s="6"/>
      <c r="F116" s="9"/>
      <c r="G116" s="6"/>
      <c r="H116" s="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6"/>
    </row>
  </sheetData>
  <sheetProtection/>
  <mergeCells count="28">
    <mergeCell ref="K9:K12"/>
    <mergeCell ref="L9:L12"/>
    <mergeCell ref="M9:M12"/>
    <mergeCell ref="N9:N12"/>
    <mergeCell ref="B9:B12"/>
    <mergeCell ref="C9:C12"/>
    <mergeCell ref="D9:D12"/>
    <mergeCell ref="E9:E12"/>
    <mergeCell ref="I9:I12"/>
    <mergeCell ref="J9:J12"/>
    <mergeCell ref="B2:S2"/>
    <mergeCell ref="T2:U2"/>
    <mergeCell ref="B3:S3"/>
    <mergeCell ref="T3:U3"/>
    <mergeCell ref="B5:S5"/>
    <mergeCell ref="B7:E8"/>
    <mergeCell ref="G7:G12"/>
    <mergeCell ref="I7:M8"/>
    <mergeCell ref="N7:Q8"/>
    <mergeCell ref="R7:T8"/>
    <mergeCell ref="O9:O12"/>
    <mergeCell ref="Q9:Q12"/>
    <mergeCell ref="R9:R12"/>
    <mergeCell ref="S9:T9"/>
    <mergeCell ref="S10:T10"/>
    <mergeCell ref="S11:S12"/>
    <mergeCell ref="T11:T12"/>
    <mergeCell ref="P9:P12"/>
  </mergeCells>
  <printOptions horizontalCentered="1"/>
  <pageMargins left="0.4724409448818898" right="0.4724409448818898" top="0.984251968503937" bottom="0.7874015748031497" header="0.5905511811023623" footer="0.3937007874015748"/>
  <pageSetup horizontalDpi="1200" verticalDpi="1200" orientation="landscape" scale="24" r:id="rId3"/>
  <headerFooter differentOddEven="1" alignWithMargins="0">
    <evenFooter>&amp;CP?gina &amp;P de &amp;N</evenFooter>
    <firstHeader>&amp;C&amp;"Trajan Pro,Normal"&amp;22COMUNICACIONES Y TRANSPORTES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en Categoría Programática</dc:title>
  <dc:subject/>
  <dc:creator>susana_escartin</dc:creator>
  <cp:keywords/>
  <dc:description/>
  <cp:lastModifiedBy>leonel_gonzalez</cp:lastModifiedBy>
  <cp:lastPrinted>2014-04-06T19:05:26Z</cp:lastPrinted>
  <dcterms:created xsi:type="dcterms:W3CDTF">2014-02-18T18:42:36Z</dcterms:created>
  <dcterms:modified xsi:type="dcterms:W3CDTF">2014-04-06T19:05:51Z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