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952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<sst xmlns="http://schemas.openxmlformats.org/spreadsheetml/2006/main" count="67" uniqueCount="64">
  <si>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JEFE DEL DEPARTAMENTO DE CONTABILIDAD</t>
  </si>
  <si>
    <t>DIRECTORA DE ADMINISTRACIÓN Y FINANZAS</t>
  </si>
  <si>
    <t>J. MERCED MÁRQUEZ URIÓSTEGUI</t>
  </si>
  <si>
    <t>LUZ MARÍA ILIANA JIMÉNEZ PALACIOS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</si>
  <si>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</si>
  <si>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</si>
  <si>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</si>
  <si>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</si>
  <si>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</si>
  <si>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</si>
  <si>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</si>
  <si>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</si>
  <si>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</si>
  <si>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</si>
  <si>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</si>
  <si>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</si>
  <si>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</si>
  <si>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</si>
  <si>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</si>
  <si>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</si>
  <si>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</si>
  <si>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</si>
  <si>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</si>
  <si>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</si>
  <si>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</si>
  <si>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</si>
  <si>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</si>
  <si>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</si>
  <si>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</si>
  <si>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</si>
  <si>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</si>
  <si>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</si>
  <si>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</si>
  <si>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</si>
  <si>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</si>
  <si>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</si>
  <si>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</si>
  <si>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</si>
  <si>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</si>
  <si>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</si>
  <si>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</si>
  <si>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</si>
  <si>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</si>
  <si>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</si>
  <si>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</si>
  <si>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</si>
  <si>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</si>
  <si>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</si>
  <si>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</si>
  <si>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</si>
  <si>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</si>
  <si>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</si>
  <si>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</si>
  <si>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</si>
  <si>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</si>
  <si>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</si>
  <si>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</si>
  <si>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</si>
  <si>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NACIONAL PARA EL DESARROLLO DE CAPACIDADES DEL SECTOR RURAL, A.C.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</si>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</sst>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hacienda.gob.mx/cuenta_publica_2013/Documents/Tomo%20VII/7.2/7.2.1/7.2.1.18%20I9H/1%20Informaci&#243;n%20Contable/1%20Estado%20de%20Situaci&#243;n%20Financiera/I9H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347093072</v>
          </cell>
          <cell r="E18">
            <v>247140506</v>
          </cell>
          <cell r="I18">
            <v>347429645</v>
          </cell>
          <cell r="J18">
            <v>241497012</v>
          </cell>
        </row>
        <row r="19">
          <cell r="D19">
            <v>7497174</v>
          </cell>
          <cell r="E19">
            <v>169154</v>
          </cell>
          <cell r="I19">
            <v>0</v>
          </cell>
          <cell r="J19">
            <v>0</v>
          </cell>
        </row>
        <row r="20">
          <cell r="D20">
            <v>999031</v>
          </cell>
          <cell r="E20">
            <v>946862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2440000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27893786</v>
          </cell>
          <cell r="E34">
            <v>27893786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-25867163</v>
          </cell>
          <cell r="E36">
            <v>-25468479</v>
          </cell>
          <cell r="I36">
            <v>13948785</v>
          </cell>
          <cell r="J36">
            <v>13206403</v>
          </cell>
        </row>
        <row r="37">
          <cell r="D37">
            <v>58715</v>
          </cell>
          <cell r="E37">
            <v>90221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5036135</v>
          </cell>
          <cell r="J46">
            <v>5036135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-2212449</v>
          </cell>
          <cell r="J52">
            <v>-2582222</v>
          </cell>
        </row>
        <row r="53">
          <cell r="I53">
            <v>-10748235</v>
          </cell>
          <cell r="J53">
            <v>-8166012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1780734</v>
          </cell>
          <cell r="J60">
            <v>1780734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G61" sqref="G6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3"/>
      <c r="B1" s="69"/>
      <c r="C1" s="71"/>
      <c r="D1" s="72"/>
      <c r="E1" s="72"/>
      <c r="F1" s="71"/>
      <c r="G1" s="71"/>
      <c r="H1" s="70"/>
      <c r="I1" s="69"/>
      <c r="J1" s="69"/>
      <c r="K1" s="69"/>
    </row>
    <row r="2" spans="3:8" s="22" customFormat="1" ht="6" customHeight="1">
      <c r="C2" s="3"/>
      <c r="H2" s="45"/>
    </row>
    <row r="3" spans="1:11" ht="13.5" customHeight="1">
      <c r="A3" s="49"/>
      <c r="C3" s="68" t="s">
        <v>63</v>
      </c>
      <c r="D3" s="68"/>
      <c r="E3" s="68"/>
      <c r="F3" s="68"/>
      <c r="G3" s="68"/>
      <c r="H3" s="68"/>
      <c r="I3" s="68"/>
      <c r="J3" s="64"/>
      <c r="K3" s="64"/>
    </row>
    <row r="4" spans="1:11" ht="13.5" customHeight="1">
      <c r="A4" s="67"/>
      <c r="C4" s="68" t="s">
        <v>62</v>
      </c>
      <c r="D4" s="68"/>
      <c r="E4" s="68"/>
      <c r="F4" s="68"/>
      <c r="G4" s="68"/>
      <c r="H4" s="68"/>
      <c r="I4" s="68"/>
      <c r="J4" s="67"/>
      <c r="K4" s="67"/>
    </row>
    <row r="5" spans="1:11" ht="13.5" customHeight="1">
      <c r="A5" s="63"/>
      <c r="C5" s="68" t="s">
        <v>61</v>
      </c>
      <c r="D5" s="68"/>
      <c r="E5" s="68"/>
      <c r="F5" s="68"/>
      <c r="G5" s="68"/>
      <c r="H5" s="68"/>
      <c r="I5" s="68"/>
      <c r="J5" s="67"/>
      <c r="K5" s="67"/>
    </row>
    <row r="6" spans="1:11" ht="13.5" customHeight="1">
      <c r="A6" s="63"/>
      <c r="C6" s="68" t="s">
        <v>60</v>
      </c>
      <c r="D6" s="68"/>
      <c r="E6" s="68"/>
      <c r="F6" s="68"/>
      <c r="G6" s="68"/>
      <c r="H6" s="68"/>
      <c r="I6" s="68"/>
      <c r="J6" s="67"/>
      <c r="K6" s="67"/>
    </row>
    <row r="7" spans="1:10" ht="19.5" customHeight="1">
      <c r="A7" s="63"/>
      <c r="B7" s="66" t="s">
        <v>59</v>
      </c>
      <c r="C7" s="65" t="s">
        <v>58</v>
      </c>
      <c r="D7" s="65"/>
      <c r="E7" s="65"/>
      <c r="F7" s="65"/>
      <c r="G7" s="65"/>
      <c r="H7" s="65"/>
      <c r="I7" s="65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430190</v>
      </c>
      <c r="E14" s="40">
        <f>E16+E26</f>
        <v>107332755</v>
      </c>
      <c r="F14" s="3"/>
      <c r="G14" s="41" t="s">
        <v>53</v>
      </c>
      <c r="H14" s="41"/>
      <c r="I14" s="40">
        <f>I16+I27</f>
        <v>109115015</v>
      </c>
      <c r="J14" s="40">
        <f>J16+J27</f>
        <v>0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0</v>
      </c>
      <c r="E16" s="40">
        <f>SUM(E18:E24)</f>
        <v>107332755</v>
      </c>
      <c r="F16" s="3"/>
      <c r="G16" s="41" t="s">
        <v>51</v>
      </c>
      <c r="H16" s="41"/>
      <c r="I16" s="40">
        <f>SUM(I18:I25)</f>
        <v>108372633</v>
      </c>
      <c r="J16" s="40">
        <f>SUM(J18:J25)</f>
        <v>0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0</v>
      </c>
      <c r="E18" s="35">
        <f>IF(D18&gt;0,0,'[1]ESF'!D18-'[1]ESF'!E18)</f>
        <v>99952566</v>
      </c>
      <c r="F18" s="3"/>
      <c r="G18" s="36" t="s">
        <v>49</v>
      </c>
      <c r="H18" s="36"/>
      <c r="I18" s="35">
        <f>IF('[1]ESF'!I18&gt;'[1]ESF'!J18,'[1]ESF'!I18-'[1]ESF'!J18,0)</f>
        <v>105932633</v>
      </c>
      <c r="J18" s="35">
        <f>IF(I18&gt;0,0,'[1]ESF'!J18-'[1]ESF'!I18)</f>
        <v>0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0</v>
      </c>
      <c r="E19" s="35">
        <f>IF(D19&gt;0,0,'[1]ESF'!D19-'[1]ESF'!E19)</f>
        <v>7328020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52169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0</v>
      </c>
      <c r="F22" s="3"/>
      <c r="G22" s="36" t="s">
        <v>41</v>
      </c>
      <c r="H22" s="36"/>
      <c r="I22" s="35">
        <f>IF('[1]ESF'!I22&gt;'[1]ESF'!J22,'[1]ESF'!I22-'[1]ESF'!J22,0)</f>
        <v>2440000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0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430190</v>
      </c>
      <c r="E26" s="40">
        <f>SUM(E28:E36)</f>
        <v>0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742382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0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0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398684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31506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742382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369773</v>
      </c>
      <c r="J36" s="40">
        <f>J38+J44+J52</f>
        <v>2582223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0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0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0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369773</v>
      </c>
      <c r="J44" s="40">
        <f>SUM(J46:J50)</f>
        <v>2582223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369773</v>
      </c>
      <c r="J46" s="35">
        <f>IF(I46&gt;0,0,'[1]ESF'!J52-'[1]ESF'!I52)</f>
        <v>0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0</v>
      </c>
      <c r="J47" s="35">
        <f>IF(I47&gt;0,0,'[1]ESF'!J53-'[1]ESF'!I53)</f>
        <v>2582223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J7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2014-04-25T17:33:09Z</dcterms:created>
  <dcterms:modified xsi:type="dcterms:W3CDTF">2014-04-25T17:33:45Z</dcterms:modified>
  <cp:category/>
  <cp:version/>
  <cp:contentType/>
  <cp:contentStatus/>
</cp:coreProperties>
</file>