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715" windowHeight="9015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<sst xmlns="http://schemas.openxmlformats.org/spreadsheetml/2006/main" count="67" uniqueCount="64">
  <si>
    <t>Jefe de Contabilidad y Presupuesto</t>
  </si>
  <si>
    <t>Gerente de Administración y Finanzas</t>
  </si>
  <si>
    <t>L.C. Andrés Manuel Rodríguez Sastré</t>
  </si>
  <si>
    <t>Horacio Schroeder Bejarano</t>
  </si>
  <si>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</si>
  <si>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</si>
  <si>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</si>
  <si>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</si>
  <si>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</si>
  <si>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</si>
  <si>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</si>
  <si>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</si>
  <si>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</si>
  <si>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</si>
  <si>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</si>
  <si>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</si>
  <si>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</si>
  <si>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</si>
  <si>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</si>
  <si>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</si>
  <si>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</si>
  <si>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</si>
  <si>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</si>
  <si>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</si>
  <si>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</si>
  <si>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</si>
  <si>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</si>
  <si>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</si>
  <si>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</si>
  <si>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</si>
  <si>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</si>
  <si>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</si>
  <si>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</si>
  <si>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</si>
  <si>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</si>
  <si>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</si>
  <si>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</si>
  <si>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</si>
  <si>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</si>
  <si>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</si>
  <si>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</si>
  <si>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</si>
  <si>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</si>
  <si>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</si>
  <si>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</si>
  <si>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</si>
  <si>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</si>
  <si>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</si>
  <si>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</si>
  <si>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</si>
  <si>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</si>
  <si>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</si>
  <si>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</si>
  <si>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</si>
  <si>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</si>
  <si>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</si>
  <si>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</si>
  <si>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</si>
  <si>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>ADMINSTRACION PORTUARIA INTEGRAL DE DOS BOCAS,S.A. DE C.V.</t>
  </si>
  <si>
    <t>Ente Público:</t>
  </si>
  <si>
    <t>(Pesos)</t>
  </si>
  <si>
    <t>Del 1o. de enero al 31 de diciembre de 2013 y 2012</t>
  </si>
  <si>
    <t>Estado de Cambios en la Situación Financiera</t>
  </si>
  <si>
    <t>Cuenta de la Hacienda Pública Federal 2013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</si>
</sst>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Soberana Sans"/>
      <family val="3"/>
    </font>
    <font>
      <b/>
      <sz val="9"/>
      <name val="Soberana Sans"/>
      <family val="3"/>
    </font>
    <font>
      <sz val="10"/>
      <name val="Arial"/>
      <family val="2"/>
    </font>
    <font>
      <b/>
      <i/>
      <sz val="9"/>
      <name val="Soberana Sans"/>
      <family val="3"/>
    </font>
    <font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sz val="9"/>
      <color indexed="9"/>
      <name val="Soberana Sans"/>
      <family val="3"/>
    </font>
    <font>
      <sz val="9"/>
      <color indexed="10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horizontal="left" vertical="top"/>
    </xf>
    <xf numFmtId="43" fontId="2" fillId="33" borderId="0" xfId="47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43" fontId="2" fillId="33" borderId="0" xfId="47" applyFont="1" applyFill="1" applyBorder="1" applyAlignment="1">
      <alignment vertical="top"/>
    </xf>
    <xf numFmtId="0" fontId="2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 vertical="top"/>
    </xf>
    <xf numFmtId="0" fontId="2" fillId="33" borderId="0" xfId="0" applyFont="1" applyFill="1" applyBorder="1" applyAlignment="1" applyProtection="1">
      <alignment wrapText="1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43" fontId="2" fillId="33" borderId="0" xfId="47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/>
    </xf>
    <xf numFmtId="43" fontId="2" fillId="33" borderId="10" xfId="47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top"/>
    </xf>
    <xf numFmtId="0" fontId="43" fillId="33" borderId="11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3" fontId="2" fillId="33" borderId="10" xfId="47" applyNumberFormat="1" applyFont="1" applyFill="1" applyBorder="1" applyAlignment="1" applyProtection="1">
      <alignment horizontal="right" vertical="top" wrapText="1"/>
      <protection/>
    </xf>
    <xf numFmtId="0" fontId="43" fillId="33" borderId="10" xfId="0" applyFont="1" applyFill="1" applyBorder="1" applyAlignment="1">
      <alignment vertical="top"/>
    </xf>
    <xf numFmtId="0" fontId="2" fillId="33" borderId="13" xfId="0" applyFont="1" applyFill="1" applyBorder="1" applyAlignment="1">
      <alignment horizontal="left" vertical="top"/>
    </xf>
    <xf numFmtId="0" fontId="43" fillId="33" borderId="14" xfId="0" applyFont="1" applyFill="1" applyBorder="1" applyAlignment="1">
      <alignment/>
    </xf>
    <xf numFmtId="3" fontId="2" fillId="33" borderId="0" xfId="47" applyNumberFormat="1" applyFont="1" applyFill="1" applyBorder="1" applyAlignment="1" applyProtection="1">
      <alignment horizontal="right" vertical="top" wrapText="1"/>
      <protection/>
    </xf>
    <xf numFmtId="0" fontId="2" fillId="33" borderId="15" xfId="0" applyFont="1" applyFill="1" applyBorder="1" applyAlignment="1">
      <alignment horizontal="left" vertical="top"/>
    </xf>
    <xf numFmtId="3" fontId="2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>
      <alignment vertical="top" wrapText="1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5" xfId="0" applyFont="1" applyFill="1" applyBorder="1" applyAlignment="1">
      <alignment horizontal="left" vertical="top"/>
    </xf>
    <xf numFmtId="0" fontId="44" fillId="33" borderId="0" xfId="52" applyFont="1" applyFill="1" applyBorder="1" applyAlignment="1" applyProtection="1">
      <alignment horizontal="center"/>
      <protection/>
    </xf>
    <xf numFmtId="0" fontId="43" fillId="33" borderId="0" xfId="0" applyFont="1" applyFill="1" applyBorder="1" applyAlignment="1">
      <alignment wrapText="1"/>
    </xf>
    <xf numFmtId="0" fontId="44" fillId="33" borderId="0" xfId="52" applyFont="1" applyFill="1" applyBorder="1" applyAlignment="1">
      <alignment horizontal="center"/>
      <protection/>
    </xf>
    <xf numFmtId="0" fontId="3" fillId="33" borderId="0" xfId="52" applyFont="1" applyFill="1" applyBorder="1" applyAlignment="1">
      <alignment vertical="top"/>
      <protection/>
    </xf>
    <xf numFmtId="0" fontId="43" fillId="33" borderId="15" xfId="0" applyFont="1" applyFill="1" applyBorder="1" applyAlignment="1">
      <alignment vertical="top"/>
    </xf>
    <xf numFmtId="0" fontId="43" fillId="33" borderId="0" xfId="0" applyFont="1" applyFill="1" applyBorder="1" applyAlignment="1">
      <alignment/>
    </xf>
    <xf numFmtId="0" fontId="2" fillId="33" borderId="0" xfId="52" applyFont="1" applyFill="1" applyBorder="1" applyAlignment="1">
      <alignment/>
      <protection/>
    </xf>
    <xf numFmtId="0" fontId="3" fillId="33" borderId="0" xfId="52" applyFont="1" applyFill="1" applyBorder="1" applyAlignment="1">
      <alignment vertical="center"/>
      <protection/>
    </xf>
    <xf numFmtId="0" fontId="43" fillId="33" borderId="15" xfId="0" applyFont="1" applyFill="1" applyBorder="1" applyAlignment="1">
      <alignment/>
    </xf>
    <xf numFmtId="0" fontId="45" fillId="34" borderId="16" xfId="52" applyFont="1" applyFill="1" applyBorder="1" applyAlignment="1">
      <alignment horizontal="center" vertical="center"/>
      <protection/>
    </xf>
    <xf numFmtId="164" fontId="45" fillId="34" borderId="11" xfId="47" applyNumberFormat="1" applyFont="1" applyFill="1" applyBorder="1" applyAlignment="1">
      <alignment horizontal="center" vertical="center"/>
    </xf>
    <xf numFmtId="0" fontId="45" fillId="34" borderId="11" xfId="52" applyFont="1" applyFill="1" applyBorder="1" applyAlignment="1">
      <alignment horizontal="center" vertical="center"/>
      <protection/>
    </xf>
    <xf numFmtId="0" fontId="46" fillId="34" borderId="17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/>
    </xf>
    <xf numFmtId="0" fontId="2" fillId="33" borderId="0" xfId="52" applyFont="1" applyFill="1" applyBorder="1" applyAlignment="1">
      <alignment horizontal="center"/>
      <protection/>
    </xf>
    <xf numFmtId="0" fontId="2" fillId="33" borderId="0" xfId="52" applyFont="1" applyFill="1" applyBorder="1" applyAlignment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3" fillId="33" borderId="0" xfId="52" applyFont="1" applyFill="1" applyBorder="1" applyAlignment="1">
      <alignment horizontal="centerContinuous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0" xfId="52" applyFont="1" applyFill="1" applyBorder="1" applyAlignment="1">
      <alignment/>
      <protection/>
    </xf>
    <xf numFmtId="0" fontId="3" fillId="33" borderId="10" xfId="0" applyNumberFormat="1" applyFont="1" applyFill="1" applyBorder="1" applyAlignment="1" applyProtection="1">
      <alignment/>
      <protection locked="0"/>
    </xf>
    <xf numFmtId="0" fontId="3" fillId="33" borderId="0" xfId="0" applyFont="1" applyFill="1" applyBorder="1" applyAlignment="1">
      <alignment horizontal="right"/>
    </xf>
    <xf numFmtId="0" fontId="47" fillId="33" borderId="0" xfId="0" applyFont="1" applyFill="1" applyBorder="1" applyAlignment="1">
      <alignment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 applyProtection="1">
      <alignment/>
      <protection locked="0"/>
    </xf>
    <xf numFmtId="0" fontId="3" fillId="33" borderId="0" xfId="52" applyFont="1" applyFill="1" applyBorder="1" applyAlignment="1">
      <alignment horizontal="center"/>
      <protection/>
    </xf>
    <xf numFmtId="0" fontId="45" fillId="34" borderId="11" xfId="52" applyFont="1" applyFill="1" applyBorder="1" applyAlignment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Font="1" applyFill="1" applyBorder="1" applyAlignment="1">
      <alignment horizontal="left" vertical="top"/>
    </xf>
    <xf numFmtId="0" fontId="43" fillId="33" borderId="18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2P.01.01.v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PT_ESF_ECSF"/>
    </sheetNames>
    <sheetDataSet>
      <sheetData sheetId="0">
        <row r="18">
          <cell r="D18">
            <v>77024905</v>
          </cell>
          <cell r="E18">
            <v>31051060</v>
          </cell>
          <cell r="I18">
            <v>4710667</v>
          </cell>
          <cell r="J18">
            <v>4286512</v>
          </cell>
        </row>
        <row r="19">
          <cell r="D19">
            <v>14030536</v>
          </cell>
          <cell r="E19">
            <v>16484804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12220013</v>
          </cell>
          <cell r="E24">
            <v>30124999</v>
          </cell>
          <cell r="I24">
            <v>0</v>
          </cell>
          <cell r="J24">
            <v>0</v>
          </cell>
        </row>
        <row r="25">
          <cell r="I25">
            <v>3729444</v>
          </cell>
          <cell r="J25">
            <v>2310891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5012491</v>
          </cell>
          <cell r="E32">
            <v>5012491</v>
          </cell>
          <cell r="I32">
            <v>0</v>
          </cell>
          <cell r="J32">
            <v>0</v>
          </cell>
        </row>
        <row r="33">
          <cell r="D33">
            <v>131641410</v>
          </cell>
          <cell r="E33">
            <v>158371250</v>
          </cell>
          <cell r="I33">
            <v>0</v>
          </cell>
          <cell r="J33">
            <v>0</v>
          </cell>
        </row>
        <row r="34">
          <cell r="D34">
            <v>40827669</v>
          </cell>
          <cell r="E34">
            <v>37247469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I35">
            <v>0</v>
          </cell>
          <cell r="J35">
            <v>0</v>
          </cell>
        </row>
        <row r="36">
          <cell r="D36">
            <v>-26561364</v>
          </cell>
          <cell r="E36">
            <v>-21735746</v>
          </cell>
          <cell r="I36">
            <v>6213965</v>
          </cell>
          <cell r="J36">
            <v>6514538</v>
          </cell>
        </row>
        <row r="37">
          <cell r="D37">
            <v>41828996</v>
          </cell>
          <cell r="E37">
            <v>7085602</v>
          </cell>
        </row>
        <row r="38">
          <cell r="D38">
            <v>-1291638</v>
          </cell>
          <cell r="E38">
            <v>-1291638</v>
          </cell>
        </row>
        <row r="39">
          <cell r="D39">
            <v>0</v>
          </cell>
          <cell r="E39">
            <v>0</v>
          </cell>
        </row>
        <row r="46">
          <cell r="I46">
            <v>170173857</v>
          </cell>
          <cell r="J46">
            <v>170173857</v>
          </cell>
        </row>
        <row r="47">
          <cell r="I47">
            <v>8419446</v>
          </cell>
          <cell r="J47">
            <v>8419446</v>
          </cell>
        </row>
        <row r="48">
          <cell r="I48">
            <v>3408465</v>
          </cell>
          <cell r="J48">
            <v>3408465</v>
          </cell>
        </row>
        <row r="52">
          <cell r="I52">
            <v>-2816160</v>
          </cell>
          <cell r="J52">
            <v>25580584</v>
          </cell>
        </row>
        <row r="53">
          <cell r="I53">
            <v>64236437</v>
          </cell>
          <cell r="J53">
            <v>38655853</v>
          </cell>
        </row>
        <row r="54">
          <cell r="I54">
            <v>0</v>
          </cell>
          <cell r="J54">
            <v>0</v>
          </cell>
        </row>
        <row r="55">
          <cell r="I55">
            <v>3000145</v>
          </cell>
          <cell r="J55">
            <v>3000145</v>
          </cell>
        </row>
        <row r="56">
          <cell r="I56">
            <v>33656752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A46">
      <selection activeCell="A1" sqref="A1"/>
    </sheetView>
  </sheetViews>
  <sheetFormatPr defaultColWidth="11.421875" defaultRowHeight="15"/>
  <cols>
    <col min="1" max="1" width="4.57421875" style="1" customWidth="1"/>
    <col min="2" max="3" width="24.7109375" style="1" customWidth="1"/>
    <col min="4" max="5" width="18.7109375" style="1" customWidth="1"/>
    <col min="6" max="6" width="10.7109375" style="1" customWidth="1"/>
    <col min="7" max="7" width="24.7109375" style="1" customWidth="1"/>
    <col min="8" max="8" width="24.421875" style="2" customWidth="1"/>
    <col min="9" max="10" width="18.7109375" style="1" customWidth="1"/>
    <col min="11" max="11" width="4.57421875" style="1" customWidth="1"/>
    <col min="12" max="16384" width="11.421875" style="1" customWidth="1"/>
  </cols>
  <sheetData>
    <row r="1" spans="1:11" ht="6" customHeight="1">
      <c r="A1" s="64"/>
      <c r="B1" s="60"/>
      <c r="C1" s="62"/>
      <c r="D1" s="63"/>
      <c r="E1" s="63"/>
      <c r="F1" s="62"/>
      <c r="G1" s="62"/>
      <c r="H1" s="61"/>
      <c r="I1" s="60"/>
      <c r="J1" s="60"/>
      <c r="K1" s="60"/>
    </row>
    <row r="2" spans="3:8" s="19" customFormat="1" ht="6" customHeight="1">
      <c r="C2" s="3"/>
      <c r="H2" s="38"/>
    </row>
    <row r="3" spans="1:11" ht="13.5" customHeight="1">
      <c r="A3" s="42"/>
      <c r="C3" s="65" t="s">
        <v>63</v>
      </c>
      <c r="D3" s="65"/>
      <c r="E3" s="65"/>
      <c r="F3" s="65"/>
      <c r="G3" s="65"/>
      <c r="H3" s="65"/>
      <c r="I3" s="65"/>
      <c r="J3" s="56"/>
      <c r="K3" s="56"/>
    </row>
    <row r="4" spans="1:11" ht="13.5" customHeight="1">
      <c r="A4" s="59"/>
      <c r="C4" s="65" t="s">
        <v>62</v>
      </c>
      <c r="D4" s="65"/>
      <c r="E4" s="65"/>
      <c r="F4" s="65"/>
      <c r="G4" s="65"/>
      <c r="H4" s="65"/>
      <c r="I4" s="65"/>
      <c r="J4" s="59"/>
      <c r="K4" s="59"/>
    </row>
    <row r="5" spans="1:11" ht="13.5" customHeight="1">
      <c r="A5" s="55"/>
      <c r="C5" s="65" t="s">
        <v>61</v>
      </c>
      <c r="D5" s="65"/>
      <c r="E5" s="65"/>
      <c r="F5" s="65"/>
      <c r="G5" s="65"/>
      <c r="H5" s="65"/>
      <c r="I5" s="65"/>
      <c r="J5" s="59"/>
      <c r="K5" s="59"/>
    </row>
    <row r="6" spans="1:11" ht="13.5" customHeight="1">
      <c r="A6" s="55"/>
      <c r="C6" s="65" t="s">
        <v>60</v>
      </c>
      <c r="D6" s="65"/>
      <c r="E6" s="65"/>
      <c r="F6" s="65"/>
      <c r="G6" s="65"/>
      <c r="H6" s="65"/>
      <c r="I6" s="65"/>
      <c r="J6" s="59"/>
      <c r="K6" s="59"/>
    </row>
    <row r="7" spans="1:10" ht="19.5" customHeight="1">
      <c r="A7" s="55"/>
      <c r="B7" s="58" t="s">
        <v>59</v>
      </c>
      <c r="C7" s="67" t="s">
        <v>58</v>
      </c>
      <c r="D7" s="67"/>
      <c r="E7" s="67"/>
      <c r="F7" s="67"/>
      <c r="G7" s="67"/>
      <c r="H7" s="67"/>
      <c r="I7" s="67"/>
      <c r="J7" s="57"/>
    </row>
    <row r="8" spans="1:6" ht="3" customHeight="1">
      <c r="A8" s="56"/>
      <c r="B8" s="56"/>
      <c r="C8" s="56"/>
      <c r="D8" s="56"/>
      <c r="E8" s="56"/>
      <c r="F8" s="56"/>
    </row>
    <row r="9" spans="1:8" s="19" customFormat="1" ht="3" customHeight="1">
      <c r="A9" s="55"/>
      <c r="B9" s="54"/>
      <c r="C9" s="54"/>
      <c r="D9" s="54"/>
      <c r="E9" s="54"/>
      <c r="F9" s="53"/>
      <c r="H9" s="38"/>
    </row>
    <row r="10" spans="1:8" s="19" customFormat="1" ht="3" customHeight="1">
      <c r="A10" s="52"/>
      <c r="B10" s="52"/>
      <c r="C10" s="52"/>
      <c r="D10" s="51"/>
      <c r="E10" s="51"/>
      <c r="F10" s="50"/>
      <c r="H10" s="38"/>
    </row>
    <row r="11" spans="1:11" s="19" customFormat="1" ht="19.5" customHeight="1">
      <c r="A11" s="49"/>
      <c r="B11" s="66" t="s">
        <v>57</v>
      </c>
      <c r="C11" s="66"/>
      <c r="D11" s="47" t="s">
        <v>56</v>
      </c>
      <c r="E11" s="47" t="s">
        <v>55</v>
      </c>
      <c r="F11" s="48"/>
      <c r="G11" s="66" t="s">
        <v>57</v>
      </c>
      <c r="H11" s="66"/>
      <c r="I11" s="47" t="s">
        <v>56</v>
      </c>
      <c r="J11" s="47" t="s">
        <v>55</v>
      </c>
      <c r="K11" s="46"/>
    </row>
    <row r="12" spans="1:11" ht="3" customHeight="1">
      <c r="A12" s="45"/>
      <c r="B12" s="44"/>
      <c r="C12" s="44"/>
      <c r="D12" s="43"/>
      <c r="E12" s="43"/>
      <c r="F12" s="42"/>
      <c r="G12" s="19"/>
      <c r="H12" s="38"/>
      <c r="I12" s="19"/>
      <c r="J12" s="19"/>
      <c r="K12" s="30"/>
    </row>
    <row r="13" spans="1:11" s="19" customFormat="1" ht="3" customHeight="1">
      <c r="A13" s="41"/>
      <c r="B13" s="40"/>
      <c r="C13" s="40"/>
      <c r="D13" s="39"/>
      <c r="E13" s="39"/>
      <c r="F13" s="3"/>
      <c r="H13" s="38"/>
      <c r="K13" s="30"/>
    </row>
    <row r="14" spans="1:11" ht="13.5">
      <c r="A14" s="32"/>
      <c r="B14" s="73" t="s">
        <v>54</v>
      </c>
      <c r="C14" s="73"/>
      <c r="D14" s="35">
        <f>D16+D26</f>
        <v>51914712</v>
      </c>
      <c r="E14" s="35">
        <f>E16+E26</f>
        <v>84297439</v>
      </c>
      <c r="F14" s="3"/>
      <c r="G14" s="73" t="s">
        <v>53</v>
      </c>
      <c r="H14" s="73"/>
      <c r="I14" s="35">
        <f>I16+I27</f>
        <v>1842708</v>
      </c>
      <c r="J14" s="35">
        <f>J16+J27</f>
        <v>300573</v>
      </c>
      <c r="K14" s="30"/>
    </row>
    <row r="15" spans="1:11" ht="13.5">
      <c r="A15" s="36"/>
      <c r="B15" s="34"/>
      <c r="C15" s="6"/>
      <c r="D15" s="33"/>
      <c r="E15" s="33"/>
      <c r="F15" s="3"/>
      <c r="G15" s="34"/>
      <c r="H15" s="34"/>
      <c r="I15" s="33"/>
      <c r="J15" s="33"/>
      <c r="K15" s="30"/>
    </row>
    <row r="16" spans="1:11" ht="13.5">
      <c r="A16" s="36"/>
      <c r="B16" s="73" t="s">
        <v>52</v>
      </c>
      <c r="C16" s="73"/>
      <c r="D16" s="35">
        <f>SUM(D18:D24)</f>
        <v>20359254</v>
      </c>
      <c r="E16" s="35">
        <f>SUM(E18:E24)</f>
        <v>45973845</v>
      </c>
      <c r="F16" s="3"/>
      <c r="G16" s="73" t="s">
        <v>51</v>
      </c>
      <c r="H16" s="73"/>
      <c r="I16" s="35">
        <f>SUM(I18:I25)</f>
        <v>1842708</v>
      </c>
      <c r="J16" s="35">
        <f>SUM(J18:J25)</f>
        <v>0</v>
      </c>
      <c r="K16" s="30"/>
    </row>
    <row r="17" spans="1:11" ht="13.5">
      <c r="A17" s="36"/>
      <c r="B17" s="34"/>
      <c r="C17" s="6"/>
      <c r="D17" s="33"/>
      <c r="E17" s="33"/>
      <c r="F17" s="3"/>
      <c r="G17" s="34"/>
      <c r="H17" s="34"/>
      <c r="I17" s="33"/>
      <c r="J17" s="33"/>
      <c r="K17" s="30"/>
    </row>
    <row r="18" spans="1:11" ht="12">
      <c r="A18" s="32"/>
      <c r="B18" s="72" t="s">
        <v>50</v>
      </c>
      <c r="C18" s="72"/>
      <c r="D18" s="31">
        <f>IF('[1]ESF'!D18&lt;'[1]ESF'!E18,'[1]ESF'!E18-'[1]ESF'!D18,0)</f>
        <v>0</v>
      </c>
      <c r="E18" s="31">
        <f>IF(D18&gt;0,0,'[1]ESF'!D18-'[1]ESF'!E18)</f>
        <v>45973845</v>
      </c>
      <c r="F18" s="3"/>
      <c r="G18" s="72" t="s">
        <v>49</v>
      </c>
      <c r="H18" s="72"/>
      <c r="I18" s="31">
        <f>IF('[1]ESF'!I18&gt;'[1]ESF'!J18,'[1]ESF'!I18-'[1]ESF'!J18,0)</f>
        <v>424155</v>
      </c>
      <c r="J18" s="31">
        <f>IF(I18&gt;0,0,'[1]ESF'!J18-'[1]ESF'!I18)</f>
        <v>0</v>
      </c>
      <c r="K18" s="30"/>
    </row>
    <row r="19" spans="1:11" ht="12">
      <c r="A19" s="32"/>
      <c r="B19" s="72" t="s">
        <v>48</v>
      </c>
      <c r="C19" s="72"/>
      <c r="D19" s="31">
        <f>IF('[1]ESF'!D19&lt;'[1]ESF'!E19,'[1]ESF'!E19-'[1]ESF'!D19,0)</f>
        <v>2454268</v>
      </c>
      <c r="E19" s="31">
        <f>IF(D19&gt;0,0,'[1]ESF'!D19-'[1]ESF'!E19)</f>
        <v>0</v>
      </c>
      <c r="F19" s="3"/>
      <c r="G19" s="72" t="s">
        <v>47</v>
      </c>
      <c r="H19" s="72"/>
      <c r="I19" s="31">
        <f>IF('[1]ESF'!I19&gt;'[1]ESF'!J19,'[1]ESF'!I19-'[1]ESF'!J19,0)</f>
        <v>0</v>
      </c>
      <c r="J19" s="31">
        <f>IF(I19&gt;0,0,'[1]ESF'!J19-'[1]ESF'!I19)</f>
        <v>0</v>
      </c>
      <c r="K19" s="30"/>
    </row>
    <row r="20" spans="1:11" ht="12">
      <c r="A20" s="32"/>
      <c r="B20" s="72" t="s">
        <v>46</v>
      </c>
      <c r="C20" s="72"/>
      <c r="D20" s="31">
        <f>IF('[1]ESF'!D20&lt;'[1]ESF'!E20,'[1]ESF'!E20-'[1]ESF'!D20,0)</f>
        <v>0</v>
      </c>
      <c r="E20" s="31">
        <f>IF(D20&gt;0,0,'[1]ESF'!D20-'[1]ESF'!E20)</f>
        <v>0</v>
      </c>
      <c r="F20" s="3"/>
      <c r="G20" s="72" t="s">
        <v>45</v>
      </c>
      <c r="H20" s="72"/>
      <c r="I20" s="31">
        <f>IF('[1]ESF'!I20&gt;'[1]ESF'!J20,'[1]ESF'!I20-'[1]ESF'!J20,0)</f>
        <v>0</v>
      </c>
      <c r="J20" s="31">
        <f>IF(I20&gt;0,0,'[1]ESF'!J20-'[1]ESF'!I20)</f>
        <v>0</v>
      </c>
      <c r="K20" s="30"/>
    </row>
    <row r="21" spans="1:11" ht="12">
      <c r="A21" s="32"/>
      <c r="B21" s="72" t="s">
        <v>44</v>
      </c>
      <c r="C21" s="72"/>
      <c r="D21" s="31">
        <f>IF('[1]ESF'!D21&lt;'[1]ESF'!E21,'[1]ESF'!E21-'[1]ESF'!D21,0)</f>
        <v>0</v>
      </c>
      <c r="E21" s="31">
        <f>IF(D21&gt;0,0,'[1]ESF'!D21-'[1]ESF'!E21)</f>
        <v>0</v>
      </c>
      <c r="F21" s="3"/>
      <c r="G21" s="72" t="s">
        <v>43</v>
      </c>
      <c r="H21" s="72"/>
      <c r="I21" s="31">
        <f>IF('[1]ESF'!I21&gt;'[1]ESF'!J21,'[1]ESF'!I21-'[1]ESF'!J21,0)</f>
        <v>0</v>
      </c>
      <c r="J21" s="31">
        <f>IF(I21&gt;0,0,'[1]ESF'!J21-'[1]ESF'!I21)</f>
        <v>0</v>
      </c>
      <c r="K21" s="30"/>
    </row>
    <row r="22" spans="1:11" ht="12">
      <c r="A22" s="32"/>
      <c r="B22" s="72" t="s">
        <v>42</v>
      </c>
      <c r="C22" s="72"/>
      <c r="D22" s="31">
        <f>IF('[1]ESF'!D22&lt;'[1]ESF'!E22,'[1]ESF'!E22-'[1]ESF'!D22,0)</f>
        <v>0</v>
      </c>
      <c r="E22" s="31">
        <f>IF(D22&gt;0,0,'[1]ESF'!D22-'[1]ESF'!E22)</f>
        <v>0</v>
      </c>
      <c r="F22" s="3"/>
      <c r="G22" s="72" t="s">
        <v>41</v>
      </c>
      <c r="H22" s="72"/>
      <c r="I22" s="31">
        <f>IF('[1]ESF'!I22&gt;'[1]ESF'!J22,'[1]ESF'!I22-'[1]ESF'!J22,0)</f>
        <v>0</v>
      </c>
      <c r="J22" s="31">
        <f>IF(I22&gt;0,0,'[1]ESF'!J22-'[1]ESF'!I22)</f>
        <v>0</v>
      </c>
      <c r="K22" s="30"/>
    </row>
    <row r="23" spans="1:11" ht="24" customHeight="1">
      <c r="A23" s="32"/>
      <c r="B23" s="72" t="s">
        <v>40</v>
      </c>
      <c r="C23" s="72"/>
      <c r="D23" s="31">
        <f>IF('[1]ESF'!D23&lt;'[1]ESF'!E23,'[1]ESF'!E23-'[1]ESF'!D23,0)</f>
        <v>0</v>
      </c>
      <c r="E23" s="31">
        <f>IF(D23&gt;0,0,'[1]ESF'!D23-'[1]ESF'!E23)</f>
        <v>0</v>
      </c>
      <c r="F23" s="3"/>
      <c r="G23" s="72" t="s">
        <v>39</v>
      </c>
      <c r="H23" s="72"/>
      <c r="I23" s="31">
        <f>IF('[1]ESF'!I23&gt;'[1]ESF'!J23,'[1]ESF'!I23-'[1]ESF'!J23,0)</f>
        <v>0</v>
      </c>
      <c r="J23" s="31">
        <f>IF(I23&gt;0,0,'[1]ESF'!J23-'[1]ESF'!I23)</f>
        <v>0</v>
      </c>
      <c r="K23" s="30"/>
    </row>
    <row r="24" spans="1:11" ht="12">
      <c r="A24" s="32"/>
      <c r="B24" s="72" t="s">
        <v>38</v>
      </c>
      <c r="C24" s="72"/>
      <c r="D24" s="31">
        <f>IF('[1]ESF'!D24&lt;'[1]ESF'!E24,'[1]ESF'!E24-'[1]ESF'!D24,0)</f>
        <v>17904986</v>
      </c>
      <c r="E24" s="31">
        <f>IF(D24&gt;0,0,'[1]ESF'!D24-'[1]ESF'!E24)</f>
        <v>0</v>
      </c>
      <c r="F24" s="3"/>
      <c r="G24" s="72" t="s">
        <v>37</v>
      </c>
      <c r="H24" s="72"/>
      <c r="I24" s="31">
        <f>IF('[1]ESF'!I24&gt;'[1]ESF'!J24,'[1]ESF'!I24-'[1]ESF'!J24,0)</f>
        <v>0</v>
      </c>
      <c r="J24" s="31">
        <f>IF(I24&gt;0,0,'[1]ESF'!J24-'[1]ESF'!I24)</f>
        <v>0</v>
      </c>
      <c r="K24" s="30"/>
    </row>
    <row r="25" spans="1:11" ht="13.5">
      <c r="A25" s="36"/>
      <c r="B25" s="34"/>
      <c r="C25" s="6"/>
      <c r="D25" s="33"/>
      <c r="E25" s="33"/>
      <c r="F25" s="3"/>
      <c r="G25" s="72" t="s">
        <v>36</v>
      </c>
      <c r="H25" s="72"/>
      <c r="I25" s="31">
        <f>IF('[1]ESF'!I25&gt;'[1]ESF'!J25,'[1]ESF'!I25-'[1]ESF'!J25,0)</f>
        <v>1418553</v>
      </c>
      <c r="J25" s="31">
        <f>IF(I25&gt;0,0,'[1]ESF'!J25-'[1]ESF'!I25)</f>
        <v>0</v>
      </c>
      <c r="K25" s="30"/>
    </row>
    <row r="26" spans="1:11" ht="13.5">
      <c r="A26" s="36"/>
      <c r="B26" s="73" t="s">
        <v>35</v>
      </c>
      <c r="C26" s="73"/>
      <c r="D26" s="35">
        <f>SUM(D28:D36)</f>
        <v>31555458</v>
      </c>
      <c r="E26" s="35">
        <f>SUM(E28:E36)</f>
        <v>38323594</v>
      </c>
      <c r="F26" s="3"/>
      <c r="G26" s="34"/>
      <c r="H26" s="34"/>
      <c r="I26" s="33"/>
      <c r="J26" s="33"/>
      <c r="K26" s="30"/>
    </row>
    <row r="27" spans="1:11" ht="13.5">
      <c r="A27" s="36"/>
      <c r="B27" s="34"/>
      <c r="C27" s="6"/>
      <c r="D27" s="33"/>
      <c r="E27" s="33"/>
      <c r="F27" s="3"/>
      <c r="G27" s="74" t="s">
        <v>34</v>
      </c>
      <c r="H27" s="74"/>
      <c r="I27" s="35">
        <f>SUM(I29:I34)</f>
        <v>0</v>
      </c>
      <c r="J27" s="35">
        <f>SUM(J29:J34)</f>
        <v>300573</v>
      </c>
      <c r="K27" s="30"/>
    </row>
    <row r="28" spans="1:11" ht="13.5">
      <c r="A28" s="32"/>
      <c r="B28" s="72" t="s">
        <v>33</v>
      </c>
      <c r="C28" s="72"/>
      <c r="D28" s="31">
        <f>IF('[1]ESF'!D31&lt;'[1]ESF'!E31,'[1]ESF'!E31-'[1]ESF'!D31,0)</f>
        <v>0</v>
      </c>
      <c r="E28" s="31">
        <f>IF(D28&gt;0,0,'[1]ESF'!D31-'[1]ESF'!E31)</f>
        <v>0</v>
      </c>
      <c r="F28" s="3"/>
      <c r="G28" s="34"/>
      <c r="H28" s="34"/>
      <c r="I28" s="33"/>
      <c r="J28" s="33"/>
      <c r="K28" s="30"/>
    </row>
    <row r="29" spans="1:11" ht="12">
      <c r="A29" s="32"/>
      <c r="B29" s="72" t="s">
        <v>32</v>
      </c>
      <c r="C29" s="72"/>
      <c r="D29" s="31">
        <f>IF('[1]ESF'!D32&lt;'[1]ESF'!E32,'[1]ESF'!E32-'[1]ESF'!D32,0)</f>
        <v>0</v>
      </c>
      <c r="E29" s="31">
        <f>IF(D29&gt;0,0,'[1]ESF'!D32-'[1]ESF'!E32)</f>
        <v>0</v>
      </c>
      <c r="F29" s="3"/>
      <c r="G29" s="72" t="s">
        <v>31</v>
      </c>
      <c r="H29" s="72"/>
      <c r="I29" s="31">
        <f>IF('[1]ESF'!I31&gt;'[1]ESF'!J31,'[1]ESF'!I31-'[1]ESF'!J31,0)</f>
        <v>0</v>
      </c>
      <c r="J29" s="31">
        <f>IF(I29&gt;0,0,'[1]ESF'!J31-'[1]ESF'!I31)</f>
        <v>0</v>
      </c>
      <c r="K29" s="30"/>
    </row>
    <row r="30" spans="1:11" ht="12">
      <c r="A30" s="32"/>
      <c r="B30" s="72" t="s">
        <v>30</v>
      </c>
      <c r="C30" s="72"/>
      <c r="D30" s="31">
        <f>IF('[1]ESF'!D33&lt;'[1]ESF'!E33,'[1]ESF'!E33-'[1]ESF'!D33,0)</f>
        <v>26729840</v>
      </c>
      <c r="E30" s="31">
        <f>IF(D30&gt;0,0,'[1]ESF'!D33-'[1]ESF'!E33)</f>
        <v>0</v>
      </c>
      <c r="F30" s="3"/>
      <c r="G30" s="72" t="s">
        <v>29</v>
      </c>
      <c r="H30" s="72"/>
      <c r="I30" s="31">
        <f>IF('[1]ESF'!I32&gt;'[1]ESF'!J32,'[1]ESF'!I32-'[1]ESF'!J32,0)</f>
        <v>0</v>
      </c>
      <c r="J30" s="31">
        <f>IF(I30&gt;0,0,'[1]ESF'!J32-'[1]ESF'!I32)</f>
        <v>0</v>
      </c>
      <c r="K30" s="30"/>
    </row>
    <row r="31" spans="1:11" ht="12">
      <c r="A31" s="32"/>
      <c r="B31" s="72" t="s">
        <v>28</v>
      </c>
      <c r="C31" s="72"/>
      <c r="D31" s="31">
        <f>IF('[1]ESF'!D34&lt;'[1]ESF'!E34,'[1]ESF'!E34-'[1]ESF'!D34,0)</f>
        <v>0</v>
      </c>
      <c r="E31" s="31">
        <f>IF(D31&gt;0,0,'[1]ESF'!D34-'[1]ESF'!E34)</f>
        <v>3580200</v>
      </c>
      <c r="F31" s="3"/>
      <c r="G31" s="72" t="s">
        <v>27</v>
      </c>
      <c r="H31" s="72"/>
      <c r="I31" s="31">
        <f>IF('[1]ESF'!I33&gt;'[1]ESF'!J33,'[1]ESF'!I33-'[1]ESF'!J33,0)</f>
        <v>0</v>
      </c>
      <c r="J31" s="31">
        <f>IF(I31&gt;0,0,'[1]ESF'!J33-'[1]ESF'!I33)</f>
        <v>0</v>
      </c>
      <c r="K31" s="30"/>
    </row>
    <row r="32" spans="1:11" ht="12">
      <c r="A32" s="32"/>
      <c r="B32" s="72" t="s">
        <v>26</v>
      </c>
      <c r="C32" s="72"/>
      <c r="D32" s="31">
        <f>IF('[1]ESF'!D35&lt;'[1]ESF'!E35,'[1]ESF'!E35-'[1]ESF'!D35,0)</f>
        <v>0</v>
      </c>
      <c r="E32" s="31">
        <f>IF(D32&gt;0,0,'[1]ESF'!D35-'[1]ESF'!E35)</f>
        <v>0</v>
      </c>
      <c r="F32" s="3"/>
      <c r="G32" s="72" t="s">
        <v>25</v>
      </c>
      <c r="H32" s="72"/>
      <c r="I32" s="31">
        <f>IF('[1]ESF'!I34&gt;'[1]ESF'!J34,'[1]ESF'!I34-'[1]ESF'!J34,0)</f>
        <v>0</v>
      </c>
      <c r="J32" s="31">
        <f>IF(I32&gt;0,0,'[1]ESF'!J34-'[1]ESF'!I34)</f>
        <v>0</v>
      </c>
      <c r="K32" s="30"/>
    </row>
    <row r="33" spans="1:11" ht="25.5" customHeight="1">
      <c r="A33" s="32"/>
      <c r="B33" s="72" t="s">
        <v>24</v>
      </c>
      <c r="C33" s="72"/>
      <c r="D33" s="31">
        <f>IF('[1]ESF'!D36&lt;'[1]ESF'!E36,'[1]ESF'!E36-'[1]ESF'!D36,0)</f>
        <v>4825618</v>
      </c>
      <c r="E33" s="31">
        <f>IF(D33&gt;0,0,'[1]ESF'!D36-'[1]ESF'!E36)</f>
        <v>0</v>
      </c>
      <c r="F33" s="3"/>
      <c r="G33" s="72" t="s">
        <v>23</v>
      </c>
      <c r="H33" s="72"/>
      <c r="I33" s="31">
        <f>IF('[1]ESF'!I35&gt;'[1]ESF'!J35,'[1]ESF'!I35-'[1]ESF'!J35,0)</f>
        <v>0</v>
      </c>
      <c r="J33" s="31">
        <f>IF(I33&gt;0,0,'[1]ESF'!J35-'[1]ESF'!I35)</f>
        <v>0</v>
      </c>
      <c r="K33" s="30"/>
    </row>
    <row r="34" spans="1:11" ht="12">
      <c r="A34" s="32"/>
      <c r="B34" s="72" t="s">
        <v>22</v>
      </c>
      <c r="C34" s="72"/>
      <c r="D34" s="31">
        <f>IF('[1]ESF'!D37&lt;'[1]ESF'!E37,'[1]ESF'!E37-'[1]ESF'!D37,0)</f>
        <v>0</v>
      </c>
      <c r="E34" s="31">
        <f>IF(D34&gt;0,0,'[1]ESF'!D37-'[1]ESF'!E37)</f>
        <v>34743394</v>
      </c>
      <c r="F34" s="3"/>
      <c r="G34" s="72" t="s">
        <v>21</v>
      </c>
      <c r="H34" s="72"/>
      <c r="I34" s="31">
        <f>IF('[1]ESF'!I36&gt;'[1]ESF'!J36,'[1]ESF'!I36-'[1]ESF'!J36,0)</f>
        <v>0</v>
      </c>
      <c r="J34" s="31">
        <f>IF(I34&gt;0,0,'[1]ESF'!J36-'[1]ESF'!I36)</f>
        <v>300573</v>
      </c>
      <c r="K34" s="30"/>
    </row>
    <row r="35" spans="1:11" ht="25.5" customHeight="1">
      <c r="A35" s="32"/>
      <c r="B35" s="72" t="s">
        <v>20</v>
      </c>
      <c r="C35" s="72"/>
      <c r="D35" s="31">
        <f>IF('[1]ESF'!D38&lt;'[1]ESF'!E38,'[1]ESF'!E38-'[1]ESF'!D38,0)</f>
        <v>0</v>
      </c>
      <c r="E35" s="31">
        <f>IF(D35&gt;0,0,'[1]ESF'!D38-'[1]ESF'!E38)</f>
        <v>0</v>
      </c>
      <c r="F35" s="3"/>
      <c r="G35" s="34"/>
      <c r="H35" s="34"/>
      <c r="I35" s="37"/>
      <c r="J35" s="37"/>
      <c r="K35" s="30"/>
    </row>
    <row r="36" spans="1:11" ht="13.5">
      <c r="A36" s="32"/>
      <c r="B36" s="72" t="s">
        <v>19</v>
      </c>
      <c r="C36" s="72"/>
      <c r="D36" s="31">
        <f>IF('[1]ESF'!D39&lt;'[1]ESF'!E39,'[1]ESF'!E39-'[1]ESF'!D39,0)</f>
        <v>0</v>
      </c>
      <c r="E36" s="31">
        <f>IF(D36&gt;0,0,'[1]ESF'!D39-'[1]ESF'!E39)</f>
        <v>0</v>
      </c>
      <c r="F36" s="3"/>
      <c r="G36" s="73" t="s">
        <v>18</v>
      </c>
      <c r="H36" s="73"/>
      <c r="I36" s="35">
        <f>I38+I44+I52</f>
        <v>59237336</v>
      </c>
      <c r="J36" s="35">
        <f>J38+J44+J52</f>
        <v>28396744</v>
      </c>
      <c r="K36" s="30"/>
    </row>
    <row r="37" spans="1:11" ht="13.5">
      <c r="A37" s="36"/>
      <c r="B37" s="34"/>
      <c r="C37" s="6"/>
      <c r="D37" s="37"/>
      <c r="E37" s="37"/>
      <c r="F37" s="3"/>
      <c r="G37" s="34"/>
      <c r="H37" s="34"/>
      <c r="I37" s="33"/>
      <c r="J37" s="33"/>
      <c r="K37" s="30"/>
    </row>
    <row r="38" spans="1:11" ht="13.5">
      <c r="A38" s="32"/>
      <c r="B38" s="19"/>
      <c r="C38" s="19"/>
      <c r="D38" s="19"/>
      <c r="E38" s="19"/>
      <c r="F38" s="3"/>
      <c r="G38" s="73" t="s">
        <v>17</v>
      </c>
      <c r="H38" s="73"/>
      <c r="I38" s="35">
        <f>SUM(I40:I42)</f>
        <v>0</v>
      </c>
      <c r="J38" s="35">
        <f>SUM(J40:J42)</f>
        <v>0</v>
      </c>
      <c r="K38" s="30"/>
    </row>
    <row r="39" spans="1:11" ht="13.5">
      <c r="A39" s="36"/>
      <c r="B39" s="19"/>
      <c r="C39" s="19"/>
      <c r="D39" s="19"/>
      <c r="E39" s="19"/>
      <c r="F39" s="3"/>
      <c r="G39" s="34"/>
      <c r="H39" s="34"/>
      <c r="I39" s="33"/>
      <c r="J39" s="33"/>
      <c r="K39" s="30"/>
    </row>
    <row r="40" spans="1:11" ht="12">
      <c r="A40" s="32"/>
      <c r="B40" s="19"/>
      <c r="C40" s="19"/>
      <c r="D40" s="19"/>
      <c r="E40" s="19"/>
      <c r="F40" s="3"/>
      <c r="G40" s="72" t="s">
        <v>16</v>
      </c>
      <c r="H40" s="72"/>
      <c r="I40" s="31">
        <f>IF('[1]ESF'!I46&gt;'[1]ESF'!J46,'[1]ESF'!I46-'[1]ESF'!J46,0)</f>
        <v>0</v>
      </c>
      <c r="J40" s="31">
        <f>IF(I40&gt;0,0,'[1]ESF'!J46-'[1]ESF'!I46)</f>
        <v>0</v>
      </c>
      <c r="K40" s="30"/>
    </row>
    <row r="41" spans="1:11" ht="13.5">
      <c r="A41" s="36"/>
      <c r="B41" s="19"/>
      <c r="C41" s="19"/>
      <c r="D41" s="19"/>
      <c r="E41" s="19"/>
      <c r="F41" s="3"/>
      <c r="G41" s="72" t="s">
        <v>15</v>
      </c>
      <c r="H41" s="72"/>
      <c r="I41" s="31">
        <f>IF('[1]ESF'!I47&gt;'[1]ESF'!J47,'[1]ESF'!I47-'[1]ESF'!J47,0)</f>
        <v>0</v>
      </c>
      <c r="J41" s="31">
        <f>IF(I41&gt;0,0,'[1]ESF'!J47-'[1]ESF'!I47)</f>
        <v>0</v>
      </c>
      <c r="K41" s="30"/>
    </row>
    <row r="42" spans="1:11" ht="12">
      <c r="A42" s="32"/>
      <c r="B42" s="19"/>
      <c r="C42" s="19"/>
      <c r="D42" s="19"/>
      <c r="E42" s="19"/>
      <c r="F42" s="3"/>
      <c r="G42" s="72" t="s">
        <v>14</v>
      </c>
      <c r="H42" s="72"/>
      <c r="I42" s="31">
        <f>IF('[1]ESF'!I48&gt;'[1]ESF'!J48,'[1]ESF'!I48-'[1]ESF'!J48,0)</f>
        <v>0</v>
      </c>
      <c r="J42" s="31">
        <f>IF(I42&gt;0,0,'[1]ESF'!J48-'[1]ESF'!I48)</f>
        <v>0</v>
      </c>
      <c r="K42" s="30"/>
    </row>
    <row r="43" spans="1:11" ht="13.5">
      <c r="A43" s="32"/>
      <c r="B43" s="19"/>
      <c r="C43" s="19"/>
      <c r="D43" s="19"/>
      <c r="E43" s="19"/>
      <c r="F43" s="3"/>
      <c r="G43" s="34"/>
      <c r="H43" s="34"/>
      <c r="I43" s="33"/>
      <c r="J43" s="33"/>
      <c r="K43" s="30"/>
    </row>
    <row r="44" spans="1:11" ht="13.5">
      <c r="A44" s="32"/>
      <c r="B44" s="19"/>
      <c r="C44" s="19"/>
      <c r="D44" s="19"/>
      <c r="E44" s="19"/>
      <c r="F44" s="3"/>
      <c r="G44" s="73" t="s">
        <v>13</v>
      </c>
      <c r="H44" s="73"/>
      <c r="I44" s="35">
        <f>SUM(I46:I50)</f>
        <v>59237336</v>
      </c>
      <c r="J44" s="35">
        <f>SUM(J46:J50)</f>
        <v>28396744</v>
      </c>
      <c r="K44" s="30"/>
    </row>
    <row r="45" spans="1:11" ht="13.5">
      <c r="A45" s="32"/>
      <c r="B45" s="19"/>
      <c r="C45" s="19"/>
      <c r="D45" s="19"/>
      <c r="E45" s="19"/>
      <c r="F45" s="3"/>
      <c r="G45" s="34"/>
      <c r="H45" s="34"/>
      <c r="I45" s="33"/>
      <c r="J45" s="33"/>
      <c r="K45" s="30"/>
    </row>
    <row r="46" spans="1:11" ht="12">
      <c r="A46" s="32"/>
      <c r="B46" s="19"/>
      <c r="C46" s="19"/>
      <c r="D46" s="19"/>
      <c r="E46" s="19"/>
      <c r="F46" s="3"/>
      <c r="G46" s="72" t="s">
        <v>12</v>
      </c>
      <c r="H46" s="72"/>
      <c r="I46" s="31">
        <f>IF('[1]ESF'!I52&gt;'[1]ESF'!J52,'[1]ESF'!I52-'[1]ESF'!J52,0)</f>
        <v>0</v>
      </c>
      <c r="J46" s="31">
        <f>IF(I46&gt;0,0,'[1]ESF'!J52-'[1]ESF'!I52)</f>
        <v>28396744</v>
      </c>
      <c r="K46" s="30"/>
    </row>
    <row r="47" spans="1:11" ht="12">
      <c r="A47" s="32"/>
      <c r="B47" s="19"/>
      <c r="C47" s="19"/>
      <c r="D47" s="19"/>
      <c r="E47" s="19"/>
      <c r="F47" s="3"/>
      <c r="G47" s="72" t="s">
        <v>11</v>
      </c>
      <c r="H47" s="72"/>
      <c r="I47" s="31">
        <f>IF('[1]ESF'!I53&gt;'[1]ESF'!J53,'[1]ESF'!I53-'[1]ESF'!J53,0)</f>
        <v>25580584</v>
      </c>
      <c r="J47" s="31">
        <f>IF(I47&gt;0,0,'[1]ESF'!J53-'[1]ESF'!I53)</f>
        <v>0</v>
      </c>
      <c r="K47" s="30"/>
    </row>
    <row r="48" spans="1:11" ht="12">
      <c r="A48" s="32"/>
      <c r="B48" s="19"/>
      <c r="C48" s="19"/>
      <c r="D48" s="19"/>
      <c r="E48" s="19"/>
      <c r="F48" s="3"/>
      <c r="G48" s="72" t="s">
        <v>10</v>
      </c>
      <c r="H48" s="72"/>
      <c r="I48" s="31">
        <f>IF('[1]ESF'!I54&gt;'[1]ESF'!J54,'[1]ESF'!I54-'[1]ESF'!J54,0)</f>
        <v>0</v>
      </c>
      <c r="J48" s="31">
        <f>IF(I48&gt;0,0,'[1]ESF'!J54-'[1]ESF'!I54)</f>
        <v>0</v>
      </c>
      <c r="K48" s="30"/>
    </row>
    <row r="49" spans="1:11" ht="12">
      <c r="A49" s="32"/>
      <c r="B49" s="19"/>
      <c r="C49" s="19"/>
      <c r="D49" s="19"/>
      <c r="E49" s="19"/>
      <c r="F49" s="3"/>
      <c r="G49" s="72" t="s">
        <v>9</v>
      </c>
      <c r="H49" s="72"/>
      <c r="I49" s="31">
        <f>IF('[1]ESF'!I55&gt;'[1]ESF'!J55,'[1]ESF'!I55-'[1]ESF'!J55,0)</f>
        <v>0</v>
      </c>
      <c r="J49" s="31">
        <f>IF(I49&gt;0,0,'[1]ESF'!J55-'[1]ESF'!I55)</f>
        <v>0</v>
      </c>
      <c r="K49" s="30"/>
    </row>
    <row r="50" spans="1:11" ht="13.5">
      <c r="A50" s="36"/>
      <c r="B50" s="19"/>
      <c r="C50" s="19"/>
      <c r="D50" s="19"/>
      <c r="E50" s="19"/>
      <c r="F50" s="3"/>
      <c r="G50" s="72" t="s">
        <v>8</v>
      </c>
      <c r="H50" s="72"/>
      <c r="I50" s="31">
        <f>IF('[1]ESF'!I56&gt;'[1]ESF'!J56,'[1]ESF'!I56-'[1]ESF'!J56,0)</f>
        <v>33656752</v>
      </c>
      <c r="J50" s="31">
        <f>IF(I50&gt;0,0,'[1]ESF'!J56-'[1]ESF'!I56)</f>
        <v>0</v>
      </c>
      <c r="K50" s="30"/>
    </row>
    <row r="51" spans="1:11" ht="13.5">
      <c r="A51" s="32"/>
      <c r="B51" s="19"/>
      <c r="C51" s="19"/>
      <c r="D51" s="19"/>
      <c r="E51" s="19"/>
      <c r="F51" s="3"/>
      <c r="G51" s="34"/>
      <c r="H51" s="34"/>
      <c r="I51" s="33"/>
      <c r="J51" s="33"/>
      <c r="K51" s="30"/>
    </row>
    <row r="52" spans="1:11" ht="25.5" customHeight="1">
      <c r="A52" s="36"/>
      <c r="B52" s="19"/>
      <c r="C52" s="19"/>
      <c r="D52" s="19"/>
      <c r="E52" s="19"/>
      <c r="F52" s="3"/>
      <c r="G52" s="73" t="s">
        <v>7</v>
      </c>
      <c r="H52" s="73"/>
      <c r="I52" s="35">
        <f>SUM(I54:I55)</f>
        <v>0</v>
      </c>
      <c r="J52" s="35">
        <f>SUM(J54:J55)</f>
        <v>0</v>
      </c>
      <c r="K52" s="30"/>
    </row>
    <row r="53" spans="1:11" ht="13.5">
      <c r="A53" s="32"/>
      <c r="B53" s="19"/>
      <c r="C53" s="19"/>
      <c r="D53" s="19"/>
      <c r="E53" s="19"/>
      <c r="F53" s="3"/>
      <c r="G53" s="34"/>
      <c r="H53" s="34"/>
      <c r="I53" s="33"/>
      <c r="J53" s="33"/>
      <c r="K53" s="30"/>
    </row>
    <row r="54" spans="1:11" ht="12">
      <c r="A54" s="32"/>
      <c r="B54" s="19"/>
      <c r="C54" s="19"/>
      <c r="D54" s="19"/>
      <c r="E54" s="19"/>
      <c r="F54" s="3"/>
      <c r="G54" s="72" t="s">
        <v>6</v>
      </c>
      <c r="H54" s="72"/>
      <c r="I54" s="31">
        <f>IF('[1]ESF'!I60&gt;'[1]ESF'!J60,'[1]ESF'!I60-'[1]ESF'!J60,0)</f>
        <v>0</v>
      </c>
      <c r="J54" s="31">
        <f>IF(I54&gt;0,0,'[1]ESF'!J60-'[1]ESF'!I60)</f>
        <v>0</v>
      </c>
      <c r="K54" s="30"/>
    </row>
    <row r="55" spans="1:11" ht="19.5" customHeight="1">
      <c r="A55" s="29"/>
      <c r="B55" s="23"/>
      <c r="C55" s="23"/>
      <c r="D55" s="23"/>
      <c r="E55" s="23"/>
      <c r="F55" s="28"/>
      <c r="G55" s="71" t="s">
        <v>5</v>
      </c>
      <c r="H55" s="71"/>
      <c r="I55" s="27">
        <f>IF('[1]ESF'!I61&gt;'[1]ESF'!J61,'[1]ESF'!I61-'[1]ESF'!J61,0)</f>
        <v>0</v>
      </c>
      <c r="J55" s="27">
        <f>IF(I55&gt;0,0,'[1]ESF'!J61-'[1]ESF'!I61)</f>
        <v>0</v>
      </c>
      <c r="K55" s="26"/>
    </row>
    <row r="56" spans="1:11" ht="6" customHeight="1">
      <c r="A56" s="25"/>
      <c r="B56" s="23"/>
      <c r="C56" s="24"/>
      <c r="D56" s="21"/>
      <c r="E56" s="20"/>
      <c r="F56" s="20"/>
      <c r="G56" s="23"/>
      <c r="H56" s="22"/>
      <c r="I56" s="21"/>
      <c r="J56" s="20"/>
      <c r="K56" s="20"/>
    </row>
    <row r="57" spans="1:11" ht="6" customHeight="1">
      <c r="A57" s="19"/>
      <c r="C57" s="14"/>
      <c r="D57" s="17"/>
      <c r="E57" s="5"/>
      <c r="F57" s="5"/>
      <c r="H57" s="18"/>
      <c r="I57" s="17"/>
      <c r="J57" s="5"/>
      <c r="K57" s="5"/>
    </row>
    <row r="58" spans="2:10" ht="6" customHeight="1">
      <c r="B58" s="14"/>
      <c r="C58" s="17"/>
      <c r="D58" s="5"/>
      <c r="E58" s="5"/>
      <c r="G58" s="16"/>
      <c r="H58" s="15"/>
      <c r="I58" s="5"/>
      <c r="J58" s="5"/>
    </row>
    <row r="59" spans="2:10" ht="15" customHeight="1">
      <c r="B59" s="69" t="s">
        <v>4</v>
      </c>
      <c r="C59" s="69"/>
      <c r="D59" s="69"/>
      <c r="E59" s="69"/>
      <c r="F59" s="69"/>
      <c r="G59" s="69"/>
      <c r="H59" s="69"/>
      <c r="I59" s="69"/>
      <c r="J59" s="69"/>
    </row>
    <row r="60" spans="2:10" ht="9.75" customHeight="1">
      <c r="B60" s="14"/>
      <c r="C60" s="17"/>
      <c r="D60" s="5"/>
      <c r="E60" s="5"/>
      <c r="G60" s="16"/>
      <c r="H60" s="15"/>
      <c r="I60" s="5"/>
      <c r="J60" s="5"/>
    </row>
    <row r="61" spans="2:10" ht="49.5" customHeight="1">
      <c r="B61" s="14"/>
      <c r="C61" s="13"/>
      <c r="D61" s="12"/>
      <c r="E61" s="5"/>
      <c r="G61" s="11"/>
      <c r="H61" s="10"/>
      <c r="I61" s="5"/>
      <c r="J61" s="5"/>
    </row>
    <row r="62" spans="2:10" ht="13.5" customHeight="1">
      <c r="B62" s="9"/>
      <c r="C62" s="70" t="s">
        <v>3</v>
      </c>
      <c r="D62" s="70"/>
      <c r="E62" s="5"/>
      <c r="F62" s="5"/>
      <c r="G62" s="70" t="s">
        <v>2</v>
      </c>
      <c r="H62" s="70"/>
      <c r="I62" s="6"/>
      <c r="J62" s="5"/>
    </row>
    <row r="63" spans="2:10" ht="13.5" customHeight="1">
      <c r="B63" s="8"/>
      <c r="C63" s="68" t="s">
        <v>1</v>
      </c>
      <c r="D63" s="68"/>
      <c r="E63" s="7"/>
      <c r="F63" s="7"/>
      <c r="G63" s="68" t="s">
        <v>0</v>
      </c>
      <c r="H63" s="68"/>
      <c r="I63" s="6"/>
      <c r="J63" s="5"/>
    </row>
    <row r="64" spans="1:6" ht="12">
      <c r="A64" s="4"/>
      <c r="F64" s="3"/>
    </row>
  </sheetData>
  <sheetProtection password="C4FF" sheet="1" objects="1" scenarios="1" formatCells="0" selectLockedCells="1"/>
  <mergeCells count="62">
    <mergeCell ref="G20:H20"/>
    <mergeCell ref="B14:C14"/>
    <mergeCell ref="B16:C16"/>
    <mergeCell ref="B18:C18"/>
    <mergeCell ref="B19:C19"/>
    <mergeCell ref="B20:C20"/>
    <mergeCell ref="B28:C28"/>
    <mergeCell ref="B29:C29"/>
    <mergeCell ref="G25:H25"/>
    <mergeCell ref="G29:H29"/>
    <mergeCell ref="G14:H14"/>
    <mergeCell ref="G16:H16"/>
    <mergeCell ref="G18:H18"/>
    <mergeCell ref="G19:H19"/>
    <mergeCell ref="G24:H24"/>
    <mergeCell ref="G22:H22"/>
    <mergeCell ref="B21:C21"/>
    <mergeCell ref="B22:C22"/>
    <mergeCell ref="B23:C23"/>
    <mergeCell ref="G27:H27"/>
    <mergeCell ref="B24:C24"/>
    <mergeCell ref="B26:C26"/>
    <mergeCell ref="G23:H23"/>
    <mergeCell ref="G21:H21"/>
    <mergeCell ref="B33:C33"/>
    <mergeCell ref="G36:H36"/>
    <mergeCell ref="G30:H30"/>
    <mergeCell ref="G31:H31"/>
    <mergeCell ref="B30:C30"/>
    <mergeCell ref="B31:C31"/>
    <mergeCell ref="G32:H32"/>
    <mergeCell ref="G33:H33"/>
    <mergeCell ref="B32:C32"/>
    <mergeCell ref="G54:H54"/>
    <mergeCell ref="G44:H44"/>
    <mergeCell ref="G42:H42"/>
    <mergeCell ref="B34:C34"/>
    <mergeCell ref="B35:C35"/>
    <mergeCell ref="B36:C36"/>
    <mergeCell ref="G34:H34"/>
    <mergeCell ref="G41:H41"/>
    <mergeCell ref="G38:H38"/>
    <mergeCell ref="G40:H40"/>
    <mergeCell ref="G46:H46"/>
    <mergeCell ref="G47:H47"/>
    <mergeCell ref="G48:H48"/>
    <mergeCell ref="G49:H49"/>
    <mergeCell ref="G50:H50"/>
    <mergeCell ref="G52:H52"/>
    <mergeCell ref="C63:D63"/>
    <mergeCell ref="G63:H63"/>
    <mergeCell ref="B59:J59"/>
    <mergeCell ref="C62:D62"/>
    <mergeCell ref="G62:H62"/>
    <mergeCell ref="G55:H55"/>
    <mergeCell ref="C3:I3"/>
    <mergeCell ref="C4:I4"/>
    <mergeCell ref="C5:I5"/>
    <mergeCell ref="C6:I6"/>
    <mergeCell ref="G11:H11"/>
    <mergeCell ref="B11:C11"/>
    <mergeCell ref="C7:I7"/>
  </mergeCells>
  <printOptions horizontalCentered="1"/>
  <pageMargins left="0.1968503937007874" right="0.1968503937007874" top="0" bottom="0" header="0" footer="0"/>
  <pageSetup fitToHeight="1" fitToWidth="1" horizontalDpi="600" verticalDpi="600" orientation="landscape" paperSize="11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Lilia Ivonne Pineda Castañeda</cp:lastModifiedBy>
  <dcterms:created xsi:type="dcterms:W3CDTF">2014-03-25T19:58:53Z</dcterms:created>
  <dcterms:modified xsi:type="dcterms:W3CDTF">2014-03-25T20:29:57Z</dcterms:modified>
  <cp:category/>
  <cp:version/>
  <cp:contentType/>
  <cp:contentStatus/>
</cp:coreProperties>
</file>