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<sst xmlns="http://schemas.openxmlformats.org/spreadsheetml/2006/main" count="161" uniqueCount="41">
  <si>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</si>
  <si>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</si>
  <si>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</si>
  <si>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</si>
  <si>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</si>
  <si>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</si>
  <si>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</si>
  <si>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</si>
  <si>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</si>
  <si>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</si>
  <si>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</si>
  <si>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</si>
  <si>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</si>
  <si>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</si>
  <si>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</si>
  <si>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</si>
  <si>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</si>
  <si>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</si>
  <si>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</si>
  <si>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</si>
  <si>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</si>
  <si>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</si>
  <si>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</si>
  <si>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</si>
  <si>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</si>
  <si>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</si>
  <si>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</si>
  <si>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</si>
  <si>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</si>
  <si>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</si>
  <si>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</si>
  <si>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</si>
  <si>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</si>
  <si>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</si>
  <si>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</si>
  <si>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</si>
  <si>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Administración Portuaria Integral Ensenada, S.A. de C.V.</t>
  </si>
  <si>
    <t>C.P. JORGE MANUEL LABASTIDA BONIFANT</t>
  </si>
  <si>
    <t>GERENTE DE ADMINISTRACION Y FINANZAS</t>
  </si>
  <si>
    <t>DIRECTORA GENERAL</t>
  </si>
  <si>
    <t>LIC. SONIA ANGELICA BLANCKET LOPEZ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</si>
</sst>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8.5"/>
      <color indexed="8"/>
      <name val="Soberana Sans"/>
      <family val="3"/>
    </font>
    <font>
      <sz val="8.5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sz val="8.5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50" fillId="10" borderId="0" xfId="0" applyNumberFormat="1" applyFont="1" applyFill="1" applyBorder="1" applyAlignment="1">
      <alignment horizontal="right" vertical="top" wrapText="1"/>
    </xf>
    <xf numFmtId="3" fontId="51" fillId="10" borderId="0" xfId="0" applyNumberFormat="1" applyFont="1" applyFill="1" applyBorder="1" applyAlignment="1">
      <alignment horizontal="right" vertical="top" wrapText="1"/>
    </xf>
    <xf numFmtId="3" fontId="50" fillId="10" borderId="10" xfId="0" applyNumberFormat="1" applyFont="1" applyFill="1" applyBorder="1" applyAlignment="1">
      <alignment horizontal="right" vertical="top" wrapText="1"/>
    </xf>
    <xf numFmtId="0" fontId="51" fillId="33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4" fillId="34" borderId="12" xfId="47" applyNumberFormat="1" applyFont="1" applyFill="1" applyBorder="1" applyAlignment="1">
      <alignment horizontal="center" vertical="center" wrapText="1"/>
    </xf>
    <xf numFmtId="166" fontId="54" fillId="34" borderId="13" xfId="47" applyNumberFormat="1" applyFont="1" applyFill="1" applyBorder="1" applyAlignment="1">
      <alignment horizontal="center" vertical="center" wrapText="1"/>
    </xf>
    <xf numFmtId="166" fontId="54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3" fillId="33" borderId="15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6" fillId="33" borderId="15" xfId="0" applyFont="1" applyFill="1" applyBorder="1" applyAlignment="1">
      <alignment vertical="top"/>
    </xf>
    <xf numFmtId="3" fontId="56" fillId="33" borderId="0" xfId="0" applyNumberFormat="1" applyFont="1" applyFill="1" applyBorder="1" applyAlignment="1" applyProtection="1">
      <alignment horizontal="right" vertical="top"/>
      <protection locked="0"/>
    </xf>
    <xf numFmtId="3" fontId="56" fillId="33" borderId="0" xfId="0" applyNumberFormat="1" applyFont="1" applyFill="1" applyBorder="1" applyAlignment="1" applyProtection="1">
      <alignment horizontal="right" vertical="top"/>
      <protection/>
    </xf>
    <xf numFmtId="0" fontId="56" fillId="33" borderId="0" xfId="0" applyFont="1" applyFill="1" applyBorder="1" applyAlignment="1">
      <alignment horizontal="left" vertical="top" wrapText="1"/>
    </xf>
    <xf numFmtId="3" fontId="53" fillId="33" borderId="0" xfId="0" applyNumberFormat="1" applyFont="1" applyFill="1" applyBorder="1" applyAlignment="1">
      <alignment horizontal="right" vertical="top"/>
    </xf>
    <xf numFmtId="3" fontId="56" fillId="33" borderId="0" xfId="0" applyNumberFormat="1" applyFont="1" applyFill="1" applyBorder="1" applyAlignment="1">
      <alignment horizontal="right" vertical="top"/>
    </xf>
    <xf numFmtId="3" fontId="53" fillId="33" borderId="0" xfId="0" applyNumberFormat="1" applyFont="1" applyFill="1" applyBorder="1" applyAlignment="1" applyProtection="1">
      <alignment horizontal="right" vertical="top"/>
      <protection locked="0"/>
    </xf>
    <xf numFmtId="3" fontId="56" fillId="33" borderId="10" xfId="0" applyNumberFormat="1" applyFont="1" applyFill="1" applyBorder="1" applyAlignment="1">
      <alignment horizontal="right" vertical="top"/>
    </xf>
    <xf numFmtId="0" fontId="56" fillId="33" borderId="17" xfId="0" applyFont="1" applyFill="1" applyBorder="1" applyAlignment="1">
      <alignment vertical="top"/>
    </xf>
    <xf numFmtId="3" fontId="56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7" fillId="33" borderId="19" xfId="0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3" fillId="33" borderId="0" xfId="0" applyFont="1" applyFill="1" applyAlignment="1" applyProtection="1">
      <alignment horizontal="left"/>
      <protection locked="0"/>
    </xf>
    <xf numFmtId="0" fontId="53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4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50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0">
      <selection activeCell="C46" sqref="C46:D4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296503027</v>
      </c>
      <c r="E16" s="40">
        <f>SUM(E17:E19)</f>
        <v>26607563</v>
      </c>
      <c r="F16" s="40">
        <f>SUM(F17:F19)</f>
        <v>2161767</v>
      </c>
      <c r="G16" s="40">
        <f>SUM(G17:G19)</f>
        <v>4435428</v>
      </c>
      <c r="H16" s="40">
        <f>SUM(D16:G16)</f>
        <v>329707785</v>
      </c>
      <c r="I16" s="34"/>
    </row>
    <row r="17" spans="1:9" ht="13.5">
      <c r="A17" s="30"/>
      <c r="B17" s="55" t="s">
        <v>14</v>
      </c>
      <c r="C17" s="55"/>
      <c r="D17" s="41">
        <f>334516160-38116438+103305</f>
        <v>296503027</v>
      </c>
      <c r="E17" s="41">
        <f>18491136-30000011+38116438</f>
        <v>26607563</v>
      </c>
      <c r="F17" s="41">
        <v>2161767</v>
      </c>
      <c r="G17" s="41">
        <f>4538733-103305</f>
        <v>4435428</v>
      </c>
      <c r="H17" s="39">
        <f aca="true" t="shared" si="0" ref="H17:H25">SUM(D17:G17)</f>
        <v>329707785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2053679</v>
      </c>
      <c r="F21" s="40">
        <f>SUM(F22:F25)</f>
        <v>1291198</v>
      </c>
      <c r="G21" s="40">
        <f>SUM(G22:G25)</f>
        <v>108088</v>
      </c>
      <c r="H21" s="40">
        <f t="shared" si="0"/>
        <v>3452965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3452965</v>
      </c>
      <c r="G22" s="41">
        <v>0</v>
      </c>
      <c r="H22" s="39">
        <f t="shared" si="0"/>
        <v>3452965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2161767</v>
      </c>
      <c r="F23" s="41">
        <v>-2161767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-108088</v>
      </c>
      <c r="F25" s="41">
        <v>0</v>
      </c>
      <c r="G25" s="41">
        <v>108088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296503027</v>
      </c>
      <c r="E27" s="42">
        <f>E14+E16+E21</f>
        <v>28661242</v>
      </c>
      <c r="F27" s="42">
        <f>F14+F16+F21</f>
        <v>3452965</v>
      </c>
      <c r="G27" s="42">
        <f>G14+G16+G21</f>
        <v>4543516</v>
      </c>
      <c r="H27" s="42">
        <f>SUM(D27:G27)</f>
        <v>333160750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3280316</v>
      </c>
      <c r="F34" s="40">
        <f>SUM(F35:F38)</f>
        <v>-987157</v>
      </c>
      <c r="G34" s="40">
        <f>SUM(G35:G38)</f>
        <v>172649</v>
      </c>
      <c r="H34" s="40">
        <f>SUM(D34:G34)</f>
        <v>2465808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2465808</v>
      </c>
      <c r="G35" s="41">
        <v>0</v>
      </c>
      <c r="H35" s="39">
        <f>SUM(D35:G35)</f>
        <v>2465808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3452965</v>
      </c>
      <c r="F36" s="41">
        <v>-3452965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-172649</v>
      </c>
      <c r="F38" s="41">
        <v>0</v>
      </c>
      <c r="G38" s="41">
        <v>172649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296503027</v>
      </c>
      <c r="E40" s="44">
        <f>E27+E29+E34</f>
        <v>31941558</v>
      </c>
      <c r="F40" s="44">
        <f>F27+F29+F34</f>
        <v>2465808</v>
      </c>
      <c r="G40" s="44">
        <f>G27+G29+G34</f>
        <v>4716165</v>
      </c>
      <c r="H40" s="44">
        <f>SUM(D40:G40)</f>
        <v>335626558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40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39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Administración Portuaria Integral Ensenada, S.A. de C.V.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296503027</v>
      </c>
    </row>
    <row r="8" spans="2:5" ht="15">
      <c r="B8" s="67"/>
      <c r="C8" s="68" t="s">
        <v>14</v>
      </c>
      <c r="D8" s="68"/>
      <c r="E8" s="3">
        <f>EVHP!D17</f>
        <v>296503027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296503027</v>
      </c>
    </row>
    <row r="17" spans="2:5" ht="34.5" customHeight="1">
      <c r="B17" s="67"/>
      <c r="C17" s="70" t="s">
        <v>23</v>
      </c>
      <c r="D17" s="70"/>
      <c r="E17" s="2">
        <f>EVHP!D29</f>
        <v>0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296503027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26607563</v>
      </c>
    </row>
    <row r="29" spans="2:5" ht="15">
      <c r="B29" s="66"/>
      <c r="C29" s="68" t="s">
        <v>14</v>
      </c>
      <c r="D29" s="68"/>
      <c r="E29" s="3">
        <f>EVHP!E17</f>
        <v>26607563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2053679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2161767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-108088</v>
      </c>
    </row>
    <row r="37" spans="2:5" ht="15.75" thickBot="1">
      <c r="B37" s="66"/>
      <c r="C37" s="69" t="s">
        <v>22</v>
      </c>
      <c r="D37" s="69"/>
      <c r="E37" s="4">
        <f>E27+E28+E32</f>
        <v>28661242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3280316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3452965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-172649</v>
      </c>
    </row>
    <row r="47" spans="2:5" ht="15.75" thickBot="1">
      <c r="B47" s="66"/>
      <c r="C47" s="69" t="s">
        <v>25</v>
      </c>
      <c r="D47" s="69"/>
      <c r="E47" s="4">
        <f>E37+E38+E42</f>
        <v>31941558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2161767</v>
      </c>
    </row>
    <row r="50" spans="2:5" ht="15">
      <c r="B50" s="66"/>
      <c r="C50" s="68" t="s">
        <v>14</v>
      </c>
      <c r="D50" s="68"/>
      <c r="E50" s="3">
        <f>EVHP!F17</f>
        <v>2161767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1291198</v>
      </c>
    </row>
    <row r="54" spans="2:5" ht="15">
      <c r="B54" s="66"/>
      <c r="C54" s="68" t="s">
        <v>18</v>
      </c>
      <c r="D54" s="68"/>
      <c r="E54" s="3">
        <f>EVHP!F22</f>
        <v>3452965</v>
      </c>
    </row>
    <row r="55" spans="2:5" ht="15">
      <c r="B55" s="66"/>
      <c r="C55" s="68" t="s">
        <v>19</v>
      </c>
      <c r="D55" s="68"/>
      <c r="E55" s="3">
        <f>EVHP!F23</f>
        <v>-2161767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3452965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-987157</v>
      </c>
    </row>
    <row r="64" spans="2:5" ht="15">
      <c r="B64" s="66"/>
      <c r="C64" s="68" t="s">
        <v>18</v>
      </c>
      <c r="D64" s="68"/>
      <c r="E64" s="3">
        <f>EVHP!F35</f>
        <v>2465808</v>
      </c>
    </row>
    <row r="65" spans="2:5" ht="15">
      <c r="B65" s="66"/>
      <c r="C65" s="68" t="s">
        <v>19</v>
      </c>
      <c r="D65" s="68"/>
      <c r="E65" s="3">
        <f>EVHP!F36</f>
        <v>-3452965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2465808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4435428</v>
      </c>
    </row>
    <row r="71" spans="2:5" ht="15">
      <c r="B71" s="67"/>
      <c r="C71" s="68" t="s">
        <v>14</v>
      </c>
      <c r="D71" s="68"/>
      <c r="E71" s="3">
        <f>EVHP!G17</f>
        <v>4435428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108088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108088</v>
      </c>
    </row>
    <row r="79" spans="2:5" ht="15.75" thickBot="1">
      <c r="B79" s="67"/>
      <c r="C79" s="69" t="s">
        <v>22</v>
      </c>
      <c r="D79" s="69"/>
      <c r="E79" s="4">
        <f>E69+E70+E74</f>
        <v>4543516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172649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172649</v>
      </c>
    </row>
    <row r="89" spans="2:5" ht="15.75" thickBot="1">
      <c r="B89" s="67"/>
      <c r="C89" s="69" t="s">
        <v>25</v>
      </c>
      <c r="D89" s="69"/>
      <c r="E89" s="4">
        <f>E79+E80+E84</f>
        <v>4716165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329707785</v>
      </c>
    </row>
    <row r="92" spans="2:5" ht="15">
      <c r="B92" s="67"/>
      <c r="C92" s="68" t="s">
        <v>14</v>
      </c>
      <c r="D92" s="68"/>
      <c r="E92" s="3">
        <f>EVHP!H17</f>
        <v>329707785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3452965</v>
      </c>
    </row>
    <row r="96" spans="2:5" ht="15">
      <c r="B96" s="67"/>
      <c r="C96" s="68" t="s">
        <v>18</v>
      </c>
      <c r="D96" s="68"/>
      <c r="E96" s="3">
        <f>EVHP!H22</f>
        <v>3452965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296503027</v>
      </c>
    </row>
    <row r="101" spans="2:5" ht="15">
      <c r="B101" s="67"/>
      <c r="C101" s="70" t="s">
        <v>23</v>
      </c>
      <c r="D101" s="70"/>
      <c r="E101" s="2">
        <f>SUM(E17:H17)</f>
        <v>0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2465808</v>
      </c>
    </row>
    <row r="106" spans="2:5" ht="15">
      <c r="B106" s="67"/>
      <c r="C106" s="68" t="s">
        <v>18</v>
      </c>
      <c r="D106" s="68"/>
      <c r="E106" s="3">
        <f>EVHP!H35</f>
        <v>2465808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296503027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C.P. JORGE MANUEL LABASTIDA BONIFANT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2014-03-04T21:41:05Z</cp:lastPrinted>
  <dcterms:created xsi:type="dcterms:W3CDTF">2014-01-27T17:49:52Z</dcterms:created>
  <dcterms:modified xsi:type="dcterms:W3CDTF">2014-03-21T23:28:23Z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