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95" windowWidth="19440" windowHeight="592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<sst xmlns="http://schemas.openxmlformats.org/spreadsheetml/2006/main" count="197" uniqueCount="77">
  <si>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</si>
  <si>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</si>
  <si>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</si>
  <si>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</si>
  <si>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</si>
  <si>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</si>
  <si>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</si>
  <si>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</si>
  <si>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</si>
  <si>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</si>
  <si>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</si>
  <si>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</si>
  <si>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</si>
  <si>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</si>
  <si>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</si>
  <si>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</si>
  <si>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</si>
  <si>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</si>
  <si>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</si>
  <si>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</si>
  <si>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</si>
  <si>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</si>
  <si>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</si>
  <si>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</si>
  <si>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</si>
  <si>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</si>
  <si>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</si>
  <si>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</si>
  <si>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</si>
  <si>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</si>
  <si>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</si>
  <si>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</si>
  <si>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</si>
  <si>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</si>
  <si>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</si>
  <si>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</si>
  <si>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</si>
  <si>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</si>
  <si>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</si>
  <si>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</si>
  <si>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</si>
  <si>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</si>
  <si>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</si>
  <si>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</si>
  <si>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</si>
  <si>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</si>
  <si>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</si>
  <si>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</si>
  <si>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</si>
  <si>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</si>
  <si>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</si>
  <si>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</si>
  <si>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</si>
  <si>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</si>
  <si>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</si>
  <si>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</si>
  <si>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</si>
  <si>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</si>
  <si>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</si>
  <si>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</si>
  <si>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</si>
  <si>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</si>
  <si>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</si>
  <si>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</si>
  <si>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</si>
  <si>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</si>
  <si>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</si>
  <si>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</si>
  <si>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</si>
  <si>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</si>
  <si>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</si>
  <si>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</si>
  <si>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ADMINISTRACIÓN PORTUARIA INTEGRAL DE ALTAMIRA, S.A. DE C.V.</t>
  </si>
  <si>
    <t>Lic. Carlos Castro Cárdenas</t>
  </si>
  <si>
    <t>Gerente de Administración y Finanzas.</t>
  </si>
  <si>
    <t>Ing. José Carlos Rodríguez Montemayor</t>
  </si>
  <si>
    <t>Director General.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</si>
</sst>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6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6" fillId="33" borderId="10" xfId="0" applyFont="1" applyFill="1" applyBorder="1" applyAlignment="1">
      <alignment vertical="top"/>
    </xf>
    <xf numFmtId="0" fontId="46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6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7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8" fillId="34" borderId="0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48" fillId="34" borderId="0" xfId="0" applyFont="1" applyFill="1" applyBorder="1" applyAlignment="1">
      <alignment vertical="top"/>
    </xf>
    <xf numFmtId="0" fontId="48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8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8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8" fillId="34" borderId="12" xfId="0" applyFont="1" applyFill="1" applyBorder="1" applyAlignment="1">
      <alignment/>
    </xf>
    <xf numFmtId="0" fontId="48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8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8" fillId="34" borderId="13" xfId="0" applyFont="1" applyFill="1" applyBorder="1" applyAlignment="1">
      <alignment vertical="top"/>
    </xf>
    <xf numFmtId="0" fontId="48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8" fillId="34" borderId="14" xfId="0" applyFont="1" applyFill="1" applyBorder="1" applyAlignment="1">
      <alignment/>
    </xf>
    <xf numFmtId="0" fontId="48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8" fillId="34" borderId="0" xfId="0" applyFont="1" applyFill="1" applyBorder="1" applyAlignment="1">
      <alignment horizontal="left" vertical="top" wrapText="1"/>
    </xf>
    <xf numFmtId="0" fontId="48" fillId="34" borderId="11" xfId="0" applyFont="1" applyFill="1" applyBorder="1" applyAlignment="1">
      <alignment horizontal="left" vertical="top" wrapText="1"/>
    </xf>
    <xf numFmtId="0" fontId="48" fillId="34" borderId="12" xfId="0" applyFont="1" applyFill="1" applyBorder="1" applyAlignment="1">
      <alignment horizontal="left" wrapText="1"/>
    </xf>
    <xf numFmtId="0" fontId="48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9" fillId="35" borderId="16" xfId="0" applyFont="1" applyFill="1" applyBorder="1" applyAlignment="1">
      <alignment vertical="center"/>
    </xf>
    <xf numFmtId="0" fontId="50" fillId="35" borderId="17" xfId="52" applyFont="1" applyFill="1" applyBorder="1" applyAlignment="1">
      <alignment horizontal="center" vertical="center"/>
      <protection/>
    </xf>
    <xf numFmtId="164" fontId="50" fillId="35" borderId="17" xfId="47" applyNumberFormat="1" applyFont="1" applyFill="1" applyBorder="1" applyAlignment="1">
      <alignment horizontal="center" vertical="center"/>
    </xf>
    <xf numFmtId="0" fontId="49" fillId="35" borderId="17" xfId="0" applyFont="1" applyFill="1" applyBorder="1" applyAlignment="1">
      <alignment vertical="center"/>
    </xf>
    <xf numFmtId="0" fontId="49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50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51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8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5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5" fillId="36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D1">
      <selection activeCell="D58" sqref="D58:G58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886070065</v>
      </c>
      <c r="H14" s="40">
        <f>SUM(H15:H27)</f>
        <v>713602546</v>
      </c>
      <c r="I14" s="21"/>
      <c r="J14" s="21"/>
      <c r="K14" s="67" t="s">
        <v>7</v>
      </c>
      <c r="L14" s="67"/>
      <c r="M14" s="67"/>
      <c r="N14" s="67"/>
      <c r="O14" s="40">
        <f>SUM(O16:O19)</f>
        <v>0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15368644</v>
      </c>
      <c r="H18" s="41">
        <v>11140487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831388832</v>
      </c>
      <c r="H20" s="41">
        <v>701358732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547068531</v>
      </c>
      <c r="P21" s="40">
        <f>SUM(P22:P25)</f>
        <v>493853714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f>545268531+1800000</f>
        <v>547068531</v>
      </c>
      <c r="P22" s="41">
        <v>491509660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0</v>
      </c>
      <c r="P23" s="41">
        <v>2344054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0</v>
      </c>
      <c r="H25" s="41">
        <v>0</v>
      </c>
      <c r="I25" s="21"/>
      <c r="J25" s="21"/>
      <c r="K25" s="33"/>
      <c r="L25" s="66" t="s">
        <v>40</v>
      </c>
      <c r="M25" s="66"/>
      <c r="N25" s="66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39312589</v>
      </c>
      <c r="H27" s="41">
        <v>1103327</v>
      </c>
      <c r="I27" s="21"/>
      <c r="J27" s="20"/>
      <c r="K27" s="67" t="s">
        <v>69</v>
      </c>
      <c r="L27" s="67"/>
      <c r="M27" s="67"/>
      <c r="N27" s="67"/>
      <c r="O27" s="40">
        <f>O14-O21</f>
        <v>-547068531</v>
      </c>
      <c r="P27" s="40">
        <f>P14-P21</f>
        <v>-493853714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272202747</v>
      </c>
      <c r="H29" s="40">
        <f>SUM(H30:H48)</f>
        <v>218739076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40830699</v>
      </c>
      <c r="H30" s="41">
        <v>38099424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7197318</v>
      </c>
      <c r="H31" s="41">
        <v>3829939</v>
      </c>
      <c r="I31" s="21"/>
      <c r="J31" s="20"/>
      <c r="K31" s="67" t="s">
        <v>7</v>
      </c>
      <c r="L31" s="67"/>
      <c r="M31" s="67"/>
      <c r="N31" s="67"/>
      <c r="O31" s="40">
        <f>O33+O36+O37</f>
        <v>0</v>
      </c>
      <c r="P31" s="40">
        <f>P33+P36+P37</f>
        <v>0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234691740</v>
      </c>
      <c r="H32" s="41">
        <v>155308574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0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30000000</v>
      </c>
      <c r="I45" s="21"/>
      <c r="J45" s="21"/>
      <c r="K45" s="33"/>
      <c r="L45" s="66" t="s">
        <v>52</v>
      </c>
      <c r="M45" s="66"/>
      <c r="N45" s="66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0</v>
      </c>
      <c r="P47" s="40">
        <f>P31-P39</f>
        <v>0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-10517010</v>
      </c>
      <c r="H48" s="41">
        <v>-8498861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613867318</v>
      </c>
      <c r="H50" s="59">
        <f>H14-H29</f>
        <v>494863470</v>
      </c>
      <c r="I50" s="55"/>
      <c r="J50" s="73" t="s">
        <v>71</v>
      </c>
      <c r="K50" s="73"/>
      <c r="L50" s="73"/>
      <c r="M50" s="73"/>
      <c r="N50" s="73"/>
      <c r="O50" s="59">
        <f>G50+O27+O47</f>
        <v>66798787</v>
      </c>
      <c r="P50" s="59">
        <f>H50+P27+P47</f>
        <v>1009756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75</v>
      </c>
      <c r="E57" s="74"/>
      <c r="F57" s="74"/>
      <c r="G57" s="74"/>
      <c r="H57" s="20"/>
      <c r="I57" s="53"/>
      <c r="J57" s="20"/>
      <c r="K57" s="19"/>
      <c r="L57" s="74" t="s">
        <v>73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76</v>
      </c>
      <c r="E58" s="75"/>
      <c r="F58" s="75"/>
      <c r="G58" s="75"/>
      <c r="H58" s="20"/>
      <c r="I58" s="53"/>
      <c r="J58" s="20"/>
      <c r="L58" s="75" t="s">
        <v>74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68.25">
      <c r="A4" s="83" t="s">
        <v>5</v>
      </c>
      <c r="B4" s="83"/>
      <c r="C4" s="83"/>
      <c r="D4" s="83"/>
      <c r="E4" s="83"/>
      <c r="F4" s="83"/>
      <c r="G4" s="15" t="str">
        <f>EFE!E6</f>
        <v>ADMINISTRACIÓN PORTUARIA INTEGRAL DE ALTAMIRA, S.A. DE C.V.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886070065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15368644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831388832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0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39312589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272202747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40830699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7197318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234691740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-10517010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613867318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547068531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547068531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-547068531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0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0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0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66798787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713602546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11140487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701358732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0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1103327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218739076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38099424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3829939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155308574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30000000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-8498861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494863470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493853714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491509660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2344054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-493853714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0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0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1009756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Ing. José Carlos Rodríguez Montemayor</v>
      </c>
    </row>
    <row r="114" spans="3:7" ht="15">
      <c r="C114" s="78"/>
      <c r="D114" s="78"/>
      <c r="E114" s="78"/>
      <c r="F114" s="16" t="s">
        <v>56</v>
      </c>
      <c r="G114" s="17" t="str">
        <f>EFE!D58</f>
        <v>Director General.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Lic. Carlos Castro Cárdenas</v>
      </c>
    </row>
    <row r="116" spans="3:7" ht="15">
      <c r="C116" s="78"/>
      <c r="D116" s="78"/>
      <c r="E116" s="78"/>
      <c r="F116" s="16" t="s">
        <v>56</v>
      </c>
      <c r="G116" s="17" t="str">
        <f>EFE!L58</f>
        <v>Gerente de Administración y Finanzas.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Karim Abuchard Padilla</cp:lastModifiedBy>
  <cp:lastPrinted>2014-02-14T02:07:35Z</cp:lastPrinted>
  <dcterms:created xsi:type="dcterms:W3CDTF">2014-01-27T17:55:30Z</dcterms:created>
  <dcterms:modified xsi:type="dcterms:W3CDTF">2014-03-25T19:12:16Z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