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945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<sst xmlns="http://schemas.openxmlformats.org/spreadsheetml/2006/main" count="316" uniqueCount="85">
  <si>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</si>
  <si>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</si>
  <si>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</si>
  <si>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</si>
  <si>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</si>
  <si>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</si>
  <si>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</si>
  <si>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</si>
  <si>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</si>
  <si>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</si>
  <si>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</si>
  <si>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</si>
  <si>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</si>
  <si>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</si>
  <si>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</si>
  <si>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</si>
  <si>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</si>
  <si>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</si>
  <si>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</si>
  <si>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</si>
  <si>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</si>
  <si>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</si>
  <si>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</si>
  <si>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</si>
  <si>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</si>
  <si>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</si>
  <si>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</si>
  <si>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</si>
  <si>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</si>
  <si>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</si>
  <si>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</si>
  <si>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</si>
  <si>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</si>
  <si>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</si>
  <si>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</si>
  <si>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</si>
  <si>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</si>
  <si>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</si>
  <si>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</si>
  <si>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</si>
  <si>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</si>
  <si>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</si>
  <si>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</si>
  <si>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</si>
  <si>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</si>
  <si>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</si>
  <si>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</si>
  <si>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</si>
  <si>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</si>
  <si>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</si>
  <si>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</si>
  <si>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</si>
  <si>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</si>
  <si>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</si>
  <si>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</si>
  <si>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</si>
  <si>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</si>
  <si>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</si>
  <si>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</si>
  <si>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</si>
  <si>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</si>
  <si>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</si>
  <si>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</si>
  <si>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</si>
  <si>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</si>
  <si>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</si>
  <si>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</si>
  <si>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</si>
  <si>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</si>
  <si>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</si>
  <si>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</si>
  <si>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</si>
  <si>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</si>
  <si>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</si>
  <si>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</si>
  <si>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</si>
  <si>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</si>
  <si>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</si>
  <si>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</si>
  <si>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</si>
  <si>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Fideicomiso de Formación y Capacitación para el Personal de la Marina Mercante Nacional</t>
  </si>
  <si>
    <t>Lic. Francisco Barbosa Flores</t>
  </si>
  <si>
    <t>Director de Administración y Finanzas</t>
  </si>
  <si>
    <t>C.P. Erika Castro Flores</t>
  </si>
  <si>
    <t>Subdirectora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</si>
</sst>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24187169</v>
      </c>
      <c r="E18" s="48">
        <v>30399725</v>
      </c>
      <c r="G18" s="78" t="s">
        <v>12</v>
      </c>
      <c r="H18" s="78"/>
      <c r="I18" s="48">
        <f>14635197-1747925</f>
        <v>12887272</v>
      </c>
      <c r="J18" s="48">
        <f>3040856-1070064</f>
        <v>1970792</v>
      </c>
      <c r="K18" s="22"/>
    </row>
    <row r="19" spans="1:11" ht="12">
      <c r="A19" s="23"/>
      <c r="B19" s="78" t="s">
        <v>13</v>
      </c>
      <c r="C19" s="78"/>
      <c r="D19" s="48">
        <v>18312720</v>
      </c>
      <c r="E19" s="48">
        <v>12072789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21258130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1000455</v>
      </c>
      <c r="J22" s="48">
        <v>1220245</v>
      </c>
      <c r="K22" s="22"/>
    </row>
    <row r="23" spans="1:11" ht="12">
      <c r="A23" s="23"/>
      <c r="B23" s="78" t="s">
        <v>21</v>
      </c>
      <c r="C23" s="78"/>
      <c r="D23" s="48">
        <v>-623136</v>
      </c>
      <c r="E23" s="48">
        <v>-626125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1747925</v>
      </c>
      <c r="J24" s="48">
        <v>1070064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2154950</v>
      </c>
      <c r="J25" s="48">
        <v>92536</v>
      </c>
      <c r="K25" s="22"/>
    </row>
    <row r="26" spans="1:11" ht="13.5">
      <c r="A26" s="52"/>
      <c r="B26" s="79" t="s">
        <v>26</v>
      </c>
      <c r="C26" s="79"/>
      <c r="D26" s="53">
        <f>SUM(D18:D24)</f>
        <v>63134883</v>
      </c>
      <c r="E26" s="53">
        <f>SUM(E18:E24)</f>
        <v>41846389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17790602</v>
      </c>
      <c r="J27" s="53">
        <f>SUM(J18:J25)</f>
        <v>4353637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166128306</v>
      </c>
      <c r="E33" s="48">
        <v>120008748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208567183</v>
      </c>
      <c r="E34" s="48">
        <v>196687874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-211186694</v>
      </c>
      <c r="E36" s="48">
        <v>-204027846</v>
      </c>
      <c r="G36" s="78" t="s">
        <v>41</v>
      </c>
      <c r="H36" s="78"/>
      <c r="I36" s="48">
        <v>17202430</v>
      </c>
      <c r="J36" s="48">
        <v>14630846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17202430</v>
      </c>
      <c r="J38" s="53">
        <f>SUM(J31:J36)</f>
        <v>14630846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34993032</v>
      </c>
      <c r="J40" s="53">
        <f>J27+J38</f>
        <v>18984483</v>
      </c>
      <c r="K40" s="22"/>
    </row>
    <row r="41" spans="1:11" ht="13.5">
      <c r="A41" s="52"/>
      <c r="B41" s="79" t="s">
        <v>47</v>
      </c>
      <c r="C41" s="79"/>
      <c r="D41" s="53">
        <f>SUM(D31:D39)</f>
        <v>163508795</v>
      </c>
      <c r="E41" s="53">
        <f>SUM(E31:E39)</f>
        <v>112668776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226643678</v>
      </c>
      <c r="E43" s="53">
        <f>E26+E41</f>
        <v>154515165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257438083</v>
      </c>
      <c r="J44" s="53">
        <f>SUM(J46:J48)</f>
        <v>202066355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225361881</v>
      </c>
      <c r="J46" s="48">
        <v>169975350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32076202</v>
      </c>
      <c r="J48" s="48">
        <v>32091005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-65787437</v>
      </c>
      <c r="J50" s="53">
        <f>SUM(J52:J56)</f>
        <v>-66535673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748236</v>
      </c>
      <c r="J52" s="48">
        <v>11622287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-66535673</v>
      </c>
      <c r="J53" s="48">
        <v>-78157960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191650646</v>
      </c>
      <c r="J63" s="53">
        <f>J44+J50+J58</f>
        <v>135530682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226643678</v>
      </c>
      <c r="J65" s="53">
        <f>J40+J63</f>
        <v>154515165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90.75">
      <c r="A3" s="94" t="s">
        <v>5</v>
      </c>
      <c r="B3" s="94"/>
      <c r="C3" s="94"/>
      <c r="D3" s="94"/>
      <c r="E3" s="13" t="str">
        <f>ESF!C7</f>
        <v>Fideicomiso de Formación y Capacitación para el Personal de la Marina Mercante Nacional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24187169</v>
      </c>
    </row>
    <row r="8" spans="1:5" ht="15">
      <c r="A8" s="102"/>
      <c r="B8" s="103"/>
      <c r="C8" s="95" t="s">
        <v>13</v>
      </c>
      <c r="D8" s="95"/>
      <c r="E8" s="8">
        <f>ESF!D19</f>
        <v>18312720</v>
      </c>
    </row>
    <row r="9" spans="1:5" ht="15">
      <c r="A9" s="102"/>
      <c r="B9" s="103"/>
      <c r="C9" s="95" t="s">
        <v>15</v>
      </c>
      <c r="D9" s="95"/>
      <c r="E9" s="8">
        <f>ESF!D20</f>
        <v>21258130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-623136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63134883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166128306</v>
      </c>
    </row>
    <row r="18" spans="1:5" ht="15">
      <c r="A18" s="102"/>
      <c r="B18" s="103"/>
      <c r="C18" s="95" t="s">
        <v>36</v>
      </c>
      <c r="D18" s="95"/>
      <c r="E18" s="8">
        <f>ESF!D34</f>
        <v>208567183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-211186694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163508795</v>
      </c>
    </row>
    <row r="25" spans="1:5" ht="15.75" thickBot="1">
      <c r="A25" s="102"/>
      <c r="B25" s="2"/>
      <c r="C25" s="100" t="s">
        <v>49</v>
      </c>
      <c r="D25" s="100"/>
      <c r="E25" s="9">
        <f>ESF!D43</f>
        <v>226643678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12887272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1000455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1747925</v>
      </c>
    </row>
    <row r="33" spans="1:5" ht="15">
      <c r="A33" s="102"/>
      <c r="B33" s="103"/>
      <c r="C33" s="95" t="s">
        <v>25</v>
      </c>
      <c r="D33" s="95"/>
      <c r="E33" s="8">
        <f>ESF!I25</f>
        <v>2154950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17790602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17202430</v>
      </c>
    </row>
    <row r="41" spans="1:5" ht="15.75" thickBot="1">
      <c r="A41" s="102"/>
      <c r="B41" s="2"/>
      <c r="C41" s="100" t="s">
        <v>44</v>
      </c>
      <c r="D41" s="100"/>
      <c r="E41" s="9">
        <f>ESF!I38</f>
        <v>17202430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34993032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257438083</v>
      </c>
    </row>
    <row r="44" spans="1:5" ht="15">
      <c r="A44" s="3"/>
      <c r="B44" s="103"/>
      <c r="C44" s="95" t="s">
        <v>51</v>
      </c>
      <c r="D44" s="95"/>
      <c r="E44" s="8">
        <f>ESF!I46</f>
        <v>225361881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32076202</v>
      </c>
    </row>
    <row r="47" spans="1:5" ht="15">
      <c r="A47" s="3"/>
      <c r="B47" s="103"/>
      <c r="C47" s="96" t="s">
        <v>54</v>
      </c>
      <c r="D47" s="96"/>
      <c r="E47" s="10">
        <f>ESF!I50</f>
        <v>-65787437</v>
      </c>
    </row>
    <row r="48" spans="1:5" ht="15">
      <c r="A48" s="3"/>
      <c r="B48" s="103"/>
      <c r="C48" s="95" t="s">
        <v>55</v>
      </c>
      <c r="D48" s="95"/>
      <c r="E48" s="8">
        <f>ESF!I52</f>
        <v>748236</v>
      </c>
    </row>
    <row r="49" spans="1:5" ht="15">
      <c r="A49" s="3"/>
      <c r="B49" s="103"/>
      <c r="C49" s="95" t="s">
        <v>56</v>
      </c>
      <c r="D49" s="95"/>
      <c r="E49" s="8">
        <f>ESF!I53</f>
        <v>-66535673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191650646</v>
      </c>
    </row>
    <row r="57" spans="1:5" ht="15.75" thickBot="1">
      <c r="A57" s="3"/>
      <c r="B57" s="2"/>
      <c r="C57" s="100" t="s">
        <v>64</v>
      </c>
      <c r="D57" s="100"/>
      <c r="E57" s="9">
        <f>ESF!I65</f>
        <v>226643678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30399725</v>
      </c>
    </row>
    <row r="60" spans="1:5" ht="15">
      <c r="A60" s="102"/>
      <c r="B60" s="103"/>
      <c r="C60" s="95" t="s">
        <v>13</v>
      </c>
      <c r="D60" s="95"/>
      <c r="E60" s="8">
        <f>ESF!E19</f>
        <v>12072789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-626125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41846389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120008748</v>
      </c>
    </row>
    <row r="70" spans="1:5" ht="15">
      <c r="A70" s="102"/>
      <c r="B70" s="103"/>
      <c r="C70" s="95" t="s">
        <v>36</v>
      </c>
      <c r="D70" s="95"/>
      <c r="E70" s="8">
        <f>ESF!E34</f>
        <v>196687874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-204027846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112668776</v>
      </c>
    </row>
    <row r="77" spans="1:5" ht="15.75" thickBot="1">
      <c r="A77" s="102"/>
      <c r="B77" s="2"/>
      <c r="C77" s="100" t="s">
        <v>49</v>
      </c>
      <c r="D77" s="100"/>
      <c r="E77" s="9">
        <f>ESF!E43</f>
        <v>154515165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1970792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1220245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1070064</v>
      </c>
    </row>
    <row r="85" spans="1:5" ht="15">
      <c r="A85" s="102"/>
      <c r="B85" s="103"/>
      <c r="C85" s="95" t="s">
        <v>25</v>
      </c>
      <c r="D85" s="95"/>
      <c r="E85" s="8">
        <f>ESF!J25</f>
        <v>92536</v>
      </c>
    </row>
    <row r="86" spans="1:5" ht="15.75" thickBot="1">
      <c r="A86" s="102"/>
      <c r="B86" s="4"/>
      <c r="C86" s="100" t="s">
        <v>27</v>
      </c>
      <c r="D86" s="100"/>
      <c r="E86" s="9">
        <f>ESF!J27</f>
        <v>4353637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14630846</v>
      </c>
    </row>
    <row r="93" spans="1:5" ht="15.75" thickBot="1">
      <c r="A93" s="102"/>
      <c r="B93" s="2"/>
      <c r="C93" s="100" t="s">
        <v>44</v>
      </c>
      <c r="D93" s="100"/>
      <c r="E93" s="9">
        <f>ESF!J38</f>
        <v>14630846</v>
      </c>
    </row>
    <row r="94" spans="1:5" ht="15.75" thickBot="1">
      <c r="A94" s="102"/>
      <c r="B94" s="2"/>
      <c r="C94" s="100" t="s">
        <v>46</v>
      </c>
      <c r="D94" s="100"/>
      <c r="E94" s="9">
        <f>ESF!J40</f>
        <v>18984483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202066355</v>
      </c>
    </row>
    <row r="96" spans="1:5" ht="15">
      <c r="A96" s="3"/>
      <c r="B96" s="103"/>
      <c r="C96" s="95" t="s">
        <v>51</v>
      </c>
      <c r="D96" s="95"/>
      <c r="E96" s="8">
        <f>ESF!J46</f>
        <v>169975350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32091005</v>
      </c>
    </row>
    <row r="99" spans="1:5" ht="15">
      <c r="A99" s="3"/>
      <c r="B99" s="103"/>
      <c r="C99" s="96" t="s">
        <v>54</v>
      </c>
      <c r="D99" s="96"/>
      <c r="E99" s="10">
        <f>ESF!J50</f>
        <v>-66535673</v>
      </c>
    </row>
    <row r="100" spans="1:5" ht="15">
      <c r="A100" s="3"/>
      <c r="B100" s="103"/>
      <c r="C100" s="95" t="s">
        <v>55</v>
      </c>
      <c r="D100" s="95"/>
      <c r="E100" s="8">
        <f>ESF!J52</f>
        <v>11622287</v>
      </c>
    </row>
    <row r="101" spans="1:5" ht="15">
      <c r="A101" s="3"/>
      <c r="B101" s="103"/>
      <c r="C101" s="95" t="s">
        <v>56</v>
      </c>
      <c r="D101" s="95"/>
      <c r="E101" s="8">
        <f>ESF!J53</f>
        <v>-78157960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135530682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154515165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Francisco Barbosa Flores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Administración y Finanzas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Erika Castro Flores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Subdirectora de Finanzas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fernando_blanco</cp:lastModifiedBy>
  <cp:lastPrinted>2014-03-14T19:48:38Z</cp:lastPrinted>
  <dcterms:created xsi:type="dcterms:W3CDTF">2014-01-27T16:27:43Z</dcterms:created>
  <dcterms:modified xsi:type="dcterms:W3CDTF">2014-03-25T19:50:05Z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