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265" activeTab="0"/>
  </bookViews>
  <sheets>
    <sheet name="ECSF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<sst xmlns="http://schemas.openxmlformats.org/spreadsheetml/2006/main" count="67" uniqueCount="64">
  <si>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</si>
  <si>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</si>
  <si>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</si>
  <si>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</si>
  <si>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</si>
  <si>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INSTITUTO MEXICANO DE LA PROPIEDAD INDUSTRIAL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</si>
  <si>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</si>
  <si>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</si>
  <si>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</si>
  <si>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</si>
  <si>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</si>
  <si>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</si>
  <si>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</si>
  <si>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</si>
  <si>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</si>
  <si>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</si>
  <si>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</si>
  <si>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</si>
  <si>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</si>
  <si>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</si>
  <si>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</si>
  <si>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</si>
  <si>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</si>
  <si>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</si>
  <si>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</si>
  <si>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</si>
  <si>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</si>
  <si>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</si>
  <si>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</si>
  <si>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</si>
  <si>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</si>
  <si>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</si>
  <si>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</si>
  <si>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</si>
  <si>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</si>
  <si>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</si>
  <si>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</si>
  <si>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</si>
  <si>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</si>
  <si>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</si>
  <si>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</si>
  <si>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</si>
  <si>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</si>
  <si>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</si>
  <si>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</si>
  <si>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</si>
  <si>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</si>
  <si>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</si>
  <si>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</si>
  <si>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</si>
  <si>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</si>
  <si>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</si>
  <si>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</si>
  <si>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</si>
  <si>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</si>
  <si>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</si>
  <si>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</si>
  <si>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</si>
  <si>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</si>
  <si>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</si>
  <si>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Miguel Ángel Margáin</t>
  </si>
  <si>
    <t>Eduardo Smeke Jijón</t>
  </si>
  <si>
    <t>Director General</t>
  </si>
  <si>
    <t>Director Divisional de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</si>
</sst>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COEEHQFJHX1\Archivos%20WEB\0.Lupis\K8V\K8V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458038328</v>
          </cell>
          <cell r="E18">
            <v>313250092</v>
          </cell>
          <cell r="I18">
            <v>35387777</v>
          </cell>
          <cell r="J18">
            <v>51365211</v>
          </cell>
        </row>
        <row r="19">
          <cell r="D19">
            <v>11925229</v>
          </cell>
          <cell r="E19">
            <v>12135091</v>
          </cell>
          <cell r="I19">
            <v>0</v>
          </cell>
          <cell r="J19">
            <v>0</v>
          </cell>
        </row>
        <row r="20">
          <cell r="D20">
            <v>6639046</v>
          </cell>
          <cell r="E20">
            <v>2048827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10148495</v>
          </cell>
          <cell r="J22">
            <v>8116989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256925</v>
          </cell>
          <cell r="E24">
            <v>256925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510071342</v>
          </cell>
          <cell r="E33">
            <v>496807552</v>
          </cell>
          <cell r="I33">
            <v>69623518</v>
          </cell>
          <cell r="J33">
            <v>82823553</v>
          </cell>
        </row>
        <row r="34">
          <cell r="D34">
            <v>186622211</v>
          </cell>
          <cell r="E34">
            <v>183024425</v>
          </cell>
          <cell r="I34">
            <v>5819485</v>
          </cell>
          <cell r="J34">
            <v>4484425</v>
          </cell>
        </row>
        <row r="35">
          <cell r="D35">
            <v>26815124</v>
          </cell>
          <cell r="E35">
            <v>26815124</v>
          </cell>
          <cell r="I35">
            <v>0</v>
          </cell>
          <cell r="J35">
            <v>0</v>
          </cell>
        </row>
        <row r="36">
          <cell r="D36">
            <v>-369483759</v>
          </cell>
          <cell r="E36">
            <v>-336273018</v>
          </cell>
          <cell r="I36">
            <v>53900733</v>
          </cell>
          <cell r="J36">
            <v>46975702</v>
          </cell>
        </row>
        <row r="37">
          <cell r="D37">
            <v>153509572</v>
          </cell>
          <cell r="E37">
            <v>157357457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160041308</v>
          </cell>
          <cell r="J46">
            <v>160041308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141173451</v>
          </cell>
          <cell r="J52">
            <v>133435040</v>
          </cell>
        </row>
        <row r="53">
          <cell r="I53">
            <v>411523454</v>
          </cell>
          <cell r="J53">
            <v>271404450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96775797</v>
          </cell>
          <cell r="J60">
            <v>96775797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G61" sqref="G6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37268488</v>
      </c>
      <c r="E14" s="38">
        <f>E16+E26</f>
        <v>166240031</v>
      </c>
      <c r="F14" s="8"/>
      <c r="G14" s="37" t="s">
        <v>10</v>
      </c>
      <c r="H14" s="37"/>
      <c r="I14" s="38">
        <f>I16+I27</f>
        <v>10291597</v>
      </c>
      <c r="J14" s="38">
        <f>J16+J27</f>
        <v>29177469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209862</v>
      </c>
      <c r="E16" s="38">
        <f>SUM(E18:E24)</f>
        <v>149378455</v>
      </c>
      <c r="F16" s="8"/>
      <c r="G16" s="37" t="s">
        <v>12</v>
      </c>
      <c r="H16" s="37"/>
      <c r="I16" s="38">
        <f>SUM(I18:I25)</f>
        <v>2031506</v>
      </c>
      <c r="J16" s="38">
        <f>SUM(J18:J25)</f>
        <v>15977434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144788236</v>
      </c>
      <c r="F18" s="8"/>
      <c r="G18" s="43" t="s">
        <v>14</v>
      </c>
      <c r="H18" s="43"/>
      <c r="I18" s="44">
        <f>IF('[1]ESF'!I18&gt;'[1]ESF'!J18,'[1]ESF'!I18-'[1]ESF'!J18,0)</f>
        <v>0</v>
      </c>
      <c r="J18" s="44">
        <f>IF(I18&gt;0,0,'[1]ESF'!J18-'[1]ESF'!I18)</f>
        <v>15977434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209862</v>
      </c>
      <c r="E19" s="44">
        <f>IF(D19&gt;0,0,'[1]ESF'!D19-'[1]ESF'!E19)</f>
        <v>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4590219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2031506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0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37058626</v>
      </c>
      <c r="E26" s="38">
        <f>SUM(E28:E36)</f>
        <v>16861576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8260091</v>
      </c>
      <c r="J27" s="38">
        <f>SUM(J29:J34)</f>
        <v>13200035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13263790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3597786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13200035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1335060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33210741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3847885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6925031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147857415</v>
      </c>
      <c r="J36" s="38">
        <f>J38+J44+J52</f>
        <v>0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0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0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0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147857415</v>
      </c>
      <c r="J44" s="38">
        <f>SUM(J46:J50)</f>
        <v>0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7738411</v>
      </c>
      <c r="J46" s="44">
        <f>IF(I46&gt;0,0,'[1]ESF'!J52-'[1]ESF'!I52)</f>
        <v>0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140119004</v>
      </c>
      <c r="J47" s="44">
        <f>IF(I47&gt;0,0,'[1]ESF'!J53-'[1]ESF'!I53)</f>
        <v>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146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guadalupe_perez</dc:creator>
  <cp:keywords/>
  <dc:description/>
  <cp:lastModifiedBy>guadalupe_perez</cp:lastModifiedBy>
  <dcterms:created xsi:type="dcterms:W3CDTF">2014-04-09T21:30:00Z</dcterms:created>
  <dcterms:modified xsi:type="dcterms:W3CDTF">2014-04-09T21:32:47Z</dcterms:modified>
  <cp:category/>
  <cp:version/>
  <cp:contentType/>
  <cp:contentStatus/>
</cp:coreProperties>
</file>