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44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<sst xmlns="http://schemas.openxmlformats.org/spreadsheetml/2006/main" count="157" uniqueCount="53">
  <si>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</si>
  <si>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</si>
  <si>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</si>
  <si>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</si>
  <si>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</si>
  <si>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</si>
  <si>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</si>
  <si>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</si>
  <si>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</si>
  <si>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</si>
  <si>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</si>
  <si>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</si>
  <si>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</si>
  <si>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</si>
  <si>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</si>
  <si>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</si>
  <si>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</si>
  <si>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</si>
  <si>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</si>
  <si>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</si>
  <si>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</si>
  <si>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</si>
  <si>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</si>
  <si>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</si>
  <si>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</si>
  <si>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</si>
  <si>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</si>
  <si>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</si>
  <si>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</si>
  <si>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</si>
  <si>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</si>
  <si>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</si>
  <si>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</si>
  <si>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</si>
  <si>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</si>
  <si>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</si>
  <si>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</si>
  <si>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</si>
  <si>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</si>
  <si>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</si>
  <si>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</si>
  <si>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</si>
  <si>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</si>
  <si>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</si>
  <si>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</si>
  <si>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</si>
  <si>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</si>
  <si>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</si>
  <si>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C.P. ENRIQUE ENDOQUI ESPINOSA</t>
  </si>
  <si>
    <t>SUBDIRECTOR DE RECURSOS FINANCIEROS</t>
  </si>
  <si>
    <t>AEROPUERTO INTERNACIONAL DE LA CIUDAD DE MÉXICO, S.A. DE C.V.</t>
  </si>
  <si>
    <t>MIGUEL ÁNGEL MARCOS MORALES</t>
  </si>
  <si>
    <t>DIRECTOR GENERAL ADJUNTO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</si>
</sst>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B45" sqref="B45:C45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50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2406003929</v>
      </c>
      <c r="E16" s="31">
        <f>SUM(E18:E24)</f>
        <v>47804247190</v>
      </c>
      <c r="F16" s="31">
        <f>SUM(F18:F24)</f>
        <v>47669725391</v>
      </c>
      <c r="G16" s="31">
        <f>D16+E16-F16</f>
        <v>2540525728</v>
      </c>
      <c r="H16" s="31">
        <f>G16-D16</f>
        <v>134521799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1086799889</v>
      </c>
      <c r="E18" s="37">
        <v>38579438676</v>
      </c>
      <c r="F18" s="37">
        <v>38519235567</v>
      </c>
      <c r="G18" s="38">
        <f>D18+E18-F18</f>
        <v>1147002998</v>
      </c>
      <c r="H18" s="38">
        <f>G18-D18</f>
        <v>60203109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2047208802</v>
      </c>
      <c r="E19" s="37">
        <v>8571878531</v>
      </c>
      <c r="F19" s="37">
        <v>8680583425</v>
      </c>
      <c r="G19" s="38">
        <f aca="true" t="shared" si="0" ref="G19:G24">D19+E19-F19</f>
        <v>1938503908</v>
      </c>
      <c r="H19" s="38">
        <f aca="true" t="shared" si="1" ref="H19:H24">G19-D19</f>
        <v>-108704894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317670</v>
      </c>
      <c r="E20" s="37">
        <v>204676718</v>
      </c>
      <c r="F20" s="37">
        <v>125468044</v>
      </c>
      <c r="G20" s="38">
        <f t="shared" si="0"/>
        <v>79526344</v>
      </c>
      <c r="H20" s="38">
        <f t="shared" si="1"/>
        <v>79208674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4672593</v>
      </c>
      <c r="E22" s="37">
        <v>347420817</v>
      </c>
      <c r="F22" s="37">
        <v>328208902</v>
      </c>
      <c r="G22" s="38">
        <f t="shared" si="0"/>
        <v>23884508</v>
      </c>
      <c r="H22" s="38">
        <f t="shared" si="1"/>
        <v>19211915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-732995025</v>
      </c>
      <c r="E23" s="37">
        <v>100832448</v>
      </c>
      <c r="F23" s="37">
        <v>16229453</v>
      </c>
      <c r="G23" s="38">
        <f t="shared" si="0"/>
        <v>-648392030</v>
      </c>
      <c r="H23" s="38">
        <f t="shared" si="1"/>
        <v>84602995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2279800611</v>
      </c>
      <c r="E26" s="31">
        <f>SUM(E28:E36)</f>
        <v>632727096</v>
      </c>
      <c r="F26" s="31">
        <f>SUM(F28:F36)</f>
        <v>389961646</v>
      </c>
      <c r="G26" s="31">
        <f>D26+E26-F26</f>
        <v>2522566061</v>
      </c>
      <c r="H26" s="31">
        <f>G26-D26</f>
        <v>242765450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9555196</v>
      </c>
      <c r="E29" s="37">
        <v>0</v>
      </c>
      <c r="F29" s="37">
        <v>0</v>
      </c>
      <c r="G29" s="38">
        <f aca="true" t="shared" si="2" ref="G29:G36">D29+E29-F29</f>
        <v>9555196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3213601274</v>
      </c>
      <c r="E30" s="37">
        <v>357908317</v>
      </c>
      <c r="F30" s="37">
        <v>80654243</v>
      </c>
      <c r="G30" s="38">
        <f t="shared" si="2"/>
        <v>3490855348</v>
      </c>
      <c r="H30" s="38">
        <f t="shared" si="3"/>
        <v>277254074</v>
      </c>
      <c r="I30" s="35"/>
    </row>
    <row r="31" spans="1:9" ht="19.5" customHeight="1">
      <c r="A31" s="33"/>
      <c r="B31" s="77" t="s">
        <v>27</v>
      </c>
      <c r="C31" s="77"/>
      <c r="D31" s="37">
        <v>863907903</v>
      </c>
      <c r="E31" s="37">
        <v>236340722</v>
      </c>
      <c r="F31" s="37">
        <v>170237794</v>
      </c>
      <c r="G31" s="38">
        <f t="shared" si="2"/>
        <v>930010831</v>
      </c>
      <c r="H31" s="38">
        <f t="shared" si="3"/>
        <v>66102928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-1807263762</v>
      </c>
      <c r="E33" s="37">
        <v>38478057</v>
      </c>
      <c r="F33" s="37">
        <v>139069609</v>
      </c>
      <c r="G33" s="38">
        <f t="shared" si="2"/>
        <v>-1907855314</v>
      </c>
      <c r="H33" s="38">
        <f t="shared" si="3"/>
        <v>-100591552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4685804540</v>
      </c>
      <c r="E38" s="31">
        <f>E16+E26</f>
        <v>48436974286</v>
      </c>
      <c r="F38" s="31">
        <f>F16+F26</f>
        <v>48059687037</v>
      </c>
      <c r="G38" s="31">
        <f>G16+G26</f>
        <v>5063091789</v>
      </c>
      <c r="H38" s="31">
        <f>H16+H26</f>
        <v>377287249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51</v>
      </c>
      <c r="C44" s="65"/>
      <c r="D44" s="13"/>
      <c r="E44" s="65" t="s">
        <v>48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52</v>
      </c>
      <c r="C45" s="64"/>
      <c r="D45" s="45"/>
      <c r="E45" s="64" t="s">
        <v>49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horizontalCentered="1" verticalCentered="1"/>
  <pageMargins left="0.7874015748031497" right="0.7874015748031497" top="0.7874015748031497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2406003929</v>
      </c>
    </row>
    <row r="7" spans="2:5" ht="15">
      <c r="B7" s="81"/>
      <c r="C7" s="82"/>
      <c r="D7" s="4" t="s">
        <v>16</v>
      </c>
      <c r="E7" s="5">
        <f>EAA!D18</f>
        <v>1086799889</v>
      </c>
    </row>
    <row r="8" spans="2:5" ht="15">
      <c r="B8" s="81"/>
      <c r="C8" s="82"/>
      <c r="D8" s="4" t="s">
        <v>17</v>
      </c>
      <c r="E8" s="5">
        <f>EAA!D19</f>
        <v>2047208802</v>
      </c>
    </row>
    <row r="9" spans="2:5" ht="15">
      <c r="B9" s="81"/>
      <c r="C9" s="82"/>
      <c r="D9" s="3" t="s">
        <v>18</v>
      </c>
      <c r="E9" s="5">
        <f>EAA!D20</f>
        <v>317670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4672593</v>
      </c>
    </row>
    <row r="12" spans="2:5" ht="15">
      <c r="B12" s="81"/>
      <c r="C12" s="82"/>
      <c r="D12" s="3" t="s">
        <v>21</v>
      </c>
      <c r="E12" s="5">
        <f>EAA!D23</f>
        <v>-732995025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2279800611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9555196</v>
      </c>
    </row>
    <row r="17" spans="2:5" ht="15">
      <c r="B17" s="81"/>
      <c r="C17" s="82"/>
      <c r="D17" s="3" t="s">
        <v>26</v>
      </c>
      <c r="E17" s="5">
        <f>EAA!D30</f>
        <v>3213601274</v>
      </c>
    </row>
    <row r="18" spans="2:5" ht="15">
      <c r="B18" s="81"/>
      <c r="C18" s="82"/>
      <c r="D18" s="4" t="s">
        <v>27</v>
      </c>
      <c r="E18" s="5">
        <f>EAA!D31</f>
        <v>863907903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-1807263762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4685804540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47804247190</v>
      </c>
    </row>
    <row r="26" spans="2:5" ht="15">
      <c r="B26" s="81"/>
      <c r="C26" s="82"/>
      <c r="D26" s="4" t="s">
        <v>16</v>
      </c>
      <c r="E26" s="5">
        <f>EAA!E18</f>
        <v>38579438676</v>
      </c>
    </row>
    <row r="27" spans="2:5" ht="15">
      <c r="B27" s="81"/>
      <c r="C27" s="82"/>
      <c r="D27" s="4" t="s">
        <v>17</v>
      </c>
      <c r="E27" s="5">
        <f>EAA!E19</f>
        <v>8571878531</v>
      </c>
    </row>
    <row r="28" spans="2:5" ht="15">
      <c r="B28" s="81"/>
      <c r="C28" s="82"/>
      <c r="D28" s="3" t="s">
        <v>18</v>
      </c>
      <c r="E28" s="5">
        <f>EAA!E20</f>
        <v>204676718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347420817</v>
      </c>
    </row>
    <row r="31" spans="2:5" ht="15">
      <c r="B31" s="81"/>
      <c r="C31" s="82"/>
      <c r="D31" s="3" t="s">
        <v>21</v>
      </c>
      <c r="E31" s="5">
        <f>EAA!E23</f>
        <v>100832448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632727096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357908317</v>
      </c>
    </row>
    <row r="37" spans="2:5" ht="15">
      <c r="B37" s="81"/>
      <c r="C37" s="82"/>
      <c r="D37" s="4" t="s">
        <v>27</v>
      </c>
      <c r="E37" s="5">
        <f>EAA!E31</f>
        <v>236340722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38478057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48436974286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47669725391</v>
      </c>
    </row>
    <row r="45" spans="2:5" ht="15">
      <c r="B45" s="81"/>
      <c r="C45" s="82"/>
      <c r="D45" s="4" t="s">
        <v>16</v>
      </c>
      <c r="E45" s="5">
        <f>EAA!F18</f>
        <v>38519235567</v>
      </c>
    </row>
    <row r="46" spans="2:5" ht="15">
      <c r="B46" s="81"/>
      <c r="C46" s="82"/>
      <c r="D46" s="4" t="s">
        <v>17</v>
      </c>
      <c r="E46" s="5">
        <f>EAA!F19</f>
        <v>8680583425</v>
      </c>
    </row>
    <row r="47" spans="2:5" ht="15">
      <c r="B47" s="81"/>
      <c r="C47" s="82"/>
      <c r="D47" s="3" t="s">
        <v>18</v>
      </c>
      <c r="E47" s="5">
        <f>EAA!F20</f>
        <v>125468044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328208902</v>
      </c>
    </row>
    <row r="50" spans="2:5" ht="15">
      <c r="B50" s="81"/>
      <c r="C50" s="82"/>
      <c r="D50" s="3" t="s">
        <v>21</v>
      </c>
      <c r="E50" s="5">
        <f>EAA!F23</f>
        <v>16229453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389961646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80654243</v>
      </c>
    </row>
    <row r="56" spans="2:5" ht="15">
      <c r="B56" s="81"/>
      <c r="C56" s="82"/>
      <c r="D56" s="4" t="s">
        <v>27</v>
      </c>
      <c r="E56" s="5">
        <f>EAA!F31</f>
        <v>170237794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139069609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48059687037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2540525728</v>
      </c>
    </row>
    <row r="64" spans="2:5" ht="15">
      <c r="B64" s="84"/>
      <c r="C64" s="82"/>
      <c r="D64" s="4" t="s">
        <v>16</v>
      </c>
      <c r="E64" s="5">
        <f>EAA!G18</f>
        <v>1147002998</v>
      </c>
    </row>
    <row r="65" spans="2:5" ht="15">
      <c r="B65" s="84"/>
      <c r="C65" s="82"/>
      <c r="D65" s="4" t="s">
        <v>17</v>
      </c>
      <c r="E65" s="5">
        <f>EAA!G19</f>
        <v>1938503908</v>
      </c>
    </row>
    <row r="66" spans="2:5" ht="15">
      <c r="B66" s="84"/>
      <c r="C66" s="82"/>
      <c r="D66" s="3" t="s">
        <v>18</v>
      </c>
      <c r="E66" s="5">
        <f>EAA!G20</f>
        <v>79526344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23884508</v>
      </c>
    </row>
    <row r="69" spans="2:5" ht="15">
      <c r="B69" s="84"/>
      <c r="C69" s="82"/>
      <c r="D69" s="3" t="s">
        <v>21</v>
      </c>
      <c r="E69" s="5">
        <f>EAA!G23</f>
        <v>-648392030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2522566061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9555196</v>
      </c>
    </row>
    <row r="74" spans="2:5" ht="15">
      <c r="B74" s="84"/>
      <c r="C74" s="82"/>
      <c r="D74" s="3" t="s">
        <v>26</v>
      </c>
      <c r="E74" s="5">
        <f>EAA!G30</f>
        <v>3490855348</v>
      </c>
    </row>
    <row r="75" spans="2:5" ht="15">
      <c r="B75" s="84"/>
      <c r="C75" s="82"/>
      <c r="D75" s="4" t="s">
        <v>27</v>
      </c>
      <c r="E75" s="5">
        <f>EAA!G31</f>
        <v>930010831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-1907855314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5063091789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134521799</v>
      </c>
    </row>
    <row r="83" spans="2:5" ht="15">
      <c r="B83" s="84"/>
      <c r="C83" s="82"/>
      <c r="D83" s="4" t="s">
        <v>16</v>
      </c>
      <c r="E83" s="5">
        <f>EAA!H18</f>
        <v>60203109</v>
      </c>
    </row>
    <row r="84" spans="2:5" ht="15">
      <c r="B84" s="84"/>
      <c r="C84" s="82"/>
      <c r="D84" s="4" t="s">
        <v>17</v>
      </c>
      <c r="E84" s="5">
        <f>EAA!H19</f>
        <v>-108704894</v>
      </c>
    </row>
    <row r="85" spans="2:5" ht="15">
      <c r="B85" s="84"/>
      <c r="C85" s="82"/>
      <c r="D85" s="3" t="s">
        <v>18</v>
      </c>
      <c r="E85" s="5">
        <f>EAA!H20</f>
        <v>79208674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19211915</v>
      </c>
    </row>
    <row r="88" spans="2:5" ht="15">
      <c r="B88" s="84"/>
      <c r="C88" s="82"/>
      <c r="D88" s="3" t="s">
        <v>21</v>
      </c>
      <c r="E88" s="5">
        <f>EAA!H23</f>
        <v>84602995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242765450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277254074</v>
      </c>
    </row>
    <row r="94" spans="2:5" ht="15">
      <c r="B94" s="84"/>
      <c r="C94" s="82"/>
      <c r="D94" s="4" t="s">
        <v>27</v>
      </c>
      <c r="E94" s="5">
        <f>EAA!H31</f>
        <v>66102928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-100591552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377287249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2014-03-12T17:14:26Z</cp:lastPrinted>
  <dcterms:created xsi:type="dcterms:W3CDTF">2014-01-27T18:04:15Z</dcterms:created>
  <dcterms:modified xsi:type="dcterms:W3CDTF">2014-03-25T18:23:59Z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