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65" windowHeight="6450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<sst xmlns="http://schemas.openxmlformats.org/spreadsheetml/2006/main" count="197" uniqueCount="77">
  <si>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</si>
  <si>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</si>
  <si>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</si>
  <si>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</si>
  <si>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</si>
  <si>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</si>
  <si>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</si>
  <si>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</si>
  <si>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</si>
  <si>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</si>
  <si>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</si>
  <si>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</si>
  <si>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</si>
  <si>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</si>
  <si>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</si>
  <si>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</si>
  <si>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</si>
  <si>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</si>
  <si>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</si>
  <si>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</si>
  <si>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</si>
  <si>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</si>
  <si>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</si>
  <si>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</si>
  <si>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</si>
  <si>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</si>
  <si>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</si>
  <si>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</si>
  <si>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</si>
  <si>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</si>
  <si>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</si>
  <si>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</si>
  <si>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</si>
  <si>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</si>
  <si>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</si>
  <si>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</si>
  <si>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</si>
  <si>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</si>
  <si>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</si>
  <si>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</si>
  <si>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</si>
  <si>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</si>
  <si>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</si>
  <si>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</si>
  <si>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</si>
  <si>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</si>
  <si>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</si>
  <si>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</si>
  <si>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</si>
  <si>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</si>
  <si>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</si>
  <si>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</si>
  <si>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</si>
  <si>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</si>
  <si>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</si>
  <si>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</si>
  <si>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</si>
  <si>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</si>
  <si>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</si>
  <si>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</si>
  <si>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</si>
  <si>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</si>
  <si>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</si>
  <si>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</si>
  <si>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</si>
  <si>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</si>
  <si>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</si>
  <si>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</si>
  <si>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</si>
  <si>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</si>
  <si>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</si>
  <si>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</si>
  <si>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CENTRO DE INVESTIGACION Y ESTUDIOS AVANZADOS DEL INSTITUTO POLITECNICO NACIONAL</t>
  </si>
  <si>
    <t>C.P. GUILLERMO AUGUSTO TENE Y PEREZ</t>
  </si>
  <si>
    <t>SECRETARIO ADMINISTRATIVO</t>
  </si>
  <si>
    <t>C.P. ALFONSO MARIN ROMERO</t>
  </si>
  <si>
    <t>JEFE DEL DEPARTAMENTO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</si>
</sst>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120" zoomScaleNormal="120" zoomScalePageLayoutView="0" workbookViewId="0" topLeftCell="A1">
      <selection activeCell="E6" sqref="E6:O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2494485424</v>
      </c>
      <c r="H14" s="40">
        <f>SUM(H15:H27)</f>
        <v>2495717789</v>
      </c>
      <c r="I14" s="21"/>
      <c r="J14" s="21"/>
      <c r="K14" s="67" t="s">
        <v>7</v>
      </c>
      <c r="L14" s="67"/>
      <c r="M14" s="67"/>
      <c r="N14" s="67"/>
      <c r="O14" s="40">
        <f>SUM(O16:O19)</f>
        <v>24261629</v>
      </c>
      <c r="P14" s="40">
        <f>SUM(P16:P19)</f>
        <v>27098901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24261629</v>
      </c>
      <c r="P19" s="41">
        <v>27098901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112027179</v>
      </c>
      <c r="H20" s="41">
        <v>149150661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293268158</v>
      </c>
      <c r="P21" s="40">
        <f>SUM(P22:P25)</f>
        <v>604618859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60830747</v>
      </c>
      <c r="P22" s="41">
        <v>57180426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232437411</v>
      </c>
      <c r="P23" s="41">
        <v>547438433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1946390225</v>
      </c>
      <c r="H25" s="41">
        <v>1940716632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436068020</v>
      </c>
      <c r="H27" s="41">
        <v>405850496</v>
      </c>
      <c r="I27" s="21"/>
      <c r="J27" s="20"/>
      <c r="K27" s="67" t="s">
        <v>69</v>
      </c>
      <c r="L27" s="67"/>
      <c r="M27" s="67"/>
      <c r="N27" s="67"/>
      <c r="O27" s="40">
        <f>O14-O21</f>
        <v>-269006529</v>
      </c>
      <c r="P27" s="40">
        <f>P14-P21</f>
        <v>-577519958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2328434664</v>
      </c>
      <c r="H29" s="40">
        <f>SUM(H30:H48)</f>
        <v>2326006820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1579040027</v>
      </c>
      <c r="H30" s="41">
        <v>1611531638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234227613</v>
      </c>
      <c r="H31" s="41">
        <v>226817952</v>
      </c>
      <c r="I31" s="21"/>
      <c r="J31" s="20"/>
      <c r="K31" s="67" t="s">
        <v>7</v>
      </c>
      <c r="L31" s="67"/>
      <c r="M31" s="67"/>
      <c r="N31" s="67"/>
      <c r="O31" s="40">
        <f>O33+O36+O37</f>
        <v>563609547</v>
      </c>
      <c r="P31" s="40">
        <f>P33+P36+P37</f>
        <v>487470312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420806132</v>
      </c>
      <c r="H32" s="41">
        <v>438594656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563609547</v>
      </c>
      <c r="P36" s="41">
        <v>334228875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94360892</v>
      </c>
      <c r="H37" s="41">
        <v>49062574</v>
      </c>
      <c r="I37" s="21"/>
      <c r="J37" s="21"/>
      <c r="K37" s="33"/>
      <c r="L37" s="66" t="s">
        <v>49</v>
      </c>
      <c r="M37" s="66"/>
      <c r="N37" s="66"/>
      <c r="O37" s="41">
        <v>0</v>
      </c>
      <c r="P37" s="41">
        <v>153241437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435189687</v>
      </c>
      <c r="P39" s="40">
        <f>P41+P44+P45</f>
        <v>20133224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/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57968618</v>
      </c>
      <c r="P44" s="41">
        <v>1702246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377221069</v>
      </c>
      <c r="P45" s="41">
        <v>18430978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128419860</v>
      </c>
      <c r="P47" s="40">
        <f>P31-P39</f>
        <v>467337088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166050760</v>
      </c>
      <c r="H50" s="59">
        <f>H14-H29</f>
        <v>169710969</v>
      </c>
      <c r="I50" s="55"/>
      <c r="J50" s="73" t="s">
        <v>71</v>
      </c>
      <c r="K50" s="73"/>
      <c r="L50" s="73"/>
      <c r="M50" s="73"/>
      <c r="N50" s="73"/>
      <c r="O50" s="59">
        <f>G50+O27+O47</f>
        <v>25464091</v>
      </c>
      <c r="P50" s="59">
        <f>H50+P27+P47</f>
        <v>59528099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73</v>
      </c>
      <c r="E57" s="74"/>
      <c r="F57" s="74"/>
      <c r="G57" s="74"/>
      <c r="H57" s="20"/>
      <c r="I57" s="53"/>
      <c r="J57" s="20"/>
      <c r="K57" s="19"/>
      <c r="L57" s="74" t="s">
        <v>75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74</v>
      </c>
      <c r="E58" s="75"/>
      <c r="F58" s="75"/>
      <c r="G58" s="75"/>
      <c r="H58" s="20"/>
      <c r="I58" s="53"/>
      <c r="J58" s="20"/>
      <c r="L58" s="75" t="s">
        <v>76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79.5">
      <c r="A4" s="83" t="s">
        <v>5</v>
      </c>
      <c r="B4" s="83"/>
      <c r="C4" s="83"/>
      <c r="D4" s="83"/>
      <c r="E4" s="83"/>
      <c r="F4" s="83"/>
      <c r="G4" s="15" t="str">
        <f>EFE!E6</f>
        <v>CENTRO DE INVESTIGACION Y ESTUDIOS AVANZADOS DEL INSTITUTO POLITECNICO NACIONAL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2494485424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112027179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1946390225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436068020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2328434664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1579040027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234227613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420806132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94360892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166050760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24261629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24261629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293268158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60830747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232437411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-269006529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563609547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563609547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435189687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57968618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377221069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128419860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25464091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2495717789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149150661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1940716632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405850496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2326006820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1611531638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226817952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438594656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49062574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169710969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27098901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27098901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604618859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57180426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547438433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-577519958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487470312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334228875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153241437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20133224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1702246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18430978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467337088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59528099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C.P. GUILLERMO AUGUSTO TENE Y PEREZ</v>
      </c>
    </row>
    <row r="114" spans="3:7" ht="15">
      <c r="C114" s="78"/>
      <c r="D114" s="78"/>
      <c r="E114" s="78"/>
      <c r="F114" s="16" t="s">
        <v>56</v>
      </c>
      <c r="G114" s="17" t="str">
        <f>EFE!D58</f>
        <v>SECRETARIO ADMINISTRATIVO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C.P. ALFONSO MARIN ROMERO</v>
      </c>
    </row>
    <row r="116" spans="3:7" ht="15">
      <c r="C116" s="78"/>
      <c r="D116" s="78"/>
      <c r="E116" s="78"/>
      <c r="F116" s="16" t="s">
        <v>56</v>
      </c>
      <c r="G116" s="17" t="str">
        <f>EFE!L58</f>
        <v>JEFE DEL DEPARTAMENTO DE CONTABILIDAD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fernando_blanco</cp:lastModifiedBy>
  <cp:lastPrinted>2014-03-18T18:22:53Z</cp:lastPrinted>
  <dcterms:created xsi:type="dcterms:W3CDTF">2014-01-27T17:55:30Z</dcterms:created>
  <dcterms:modified xsi:type="dcterms:W3CDTF">2014-04-02T01:32:01Z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