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61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<sst xmlns="http://schemas.openxmlformats.org/spreadsheetml/2006/main" count="157" uniqueCount="53">
  <si>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</si>
  <si>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</si>
  <si>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</si>
  <si>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</si>
  <si>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</si>
  <si>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</si>
  <si>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</si>
  <si>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</si>
  <si>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</si>
  <si>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</si>
  <si>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</si>
  <si>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</si>
  <si>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</si>
  <si>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</si>
  <si>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</si>
  <si>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</si>
  <si>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</si>
  <si>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</si>
  <si>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</si>
  <si>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</si>
  <si>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</si>
  <si>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</si>
  <si>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</si>
  <si>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</si>
  <si>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</si>
  <si>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</si>
  <si>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</si>
  <si>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</si>
  <si>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</si>
  <si>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</si>
  <si>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</si>
  <si>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</si>
  <si>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</si>
  <si>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</si>
  <si>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</si>
  <si>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</si>
  <si>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</si>
  <si>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</si>
  <si>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</si>
  <si>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</si>
  <si>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</si>
  <si>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</si>
  <si>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</si>
  <si>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</si>
  <si>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</si>
  <si>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</si>
  <si>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</si>
  <si>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</si>
  <si>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COMISIÓN DE OPERACIÓN Y FOMENTO DE ACTIVIDADES ACADÉMICAS DEL IPN</t>
  </si>
  <si>
    <t>C.P. BRICIA RAMIREZ PLIEGO</t>
  </si>
  <si>
    <t>DIRECTORA DE ADMINISTRACION Y FINANZAS</t>
  </si>
  <si>
    <t>EDGAR ROMAN CORONA DE LA O'</t>
  </si>
  <si>
    <t>ENCARGADO DEL DEPTO.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</si>
</sst>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 applyProtection="1">
      <alignment horizontal="justify" vertical="center" wrapText="1"/>
      <protection locked="0"/>
    </xf>
    <xf numFmtId="0" fontId="11" fillId="34" borderId="12" xfId="0" applyFont="1" applyFill="1" applyBorder="1" applyAlignment="1" applyProtection="1">
      <alignment horizontal="justify" vertical="center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33" sqref="F3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67881666</v>
      </c>
      <c r="E16" s="31">
        <f>SUM(E18:E24)</f>
        <v>1535820173.16</v>
      </c>
      <c r="F16" s="31">
        <f>SUM(F18:F24)</f>
        <v>1552929839.26</v>
      </c>
      <c r="G16" s="31">
        <f>D16+E16-F16</f>
        <v>50771999.900000095</v>
      </c>
      <c r="H16" s="31">
        <f>G16-D16</f>
        <v>-17109666.099999905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63053732</v>
      </c>
      <c r="E18" s="37">
        <v>1515948806.16</v>
      </c>
      <c r="F18" s="37">
        <v>1531250728.94</v>
      </c>
      <c r="G18" s="38">
        <f>D18+E18-F18</f>
        <v>47751809.22000003</v>
      </c>
      <c r="H18" s="38">
        <f>G18-D18</f>
        <v>-15301922.779999971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6109763</v>
      </c>
      <c r="E19" s="37">
        <f>19869367+2000</f>
        <v>19871367</v>
      </c>
      <c r="F19" s="37">
        <v>20558760.32</v>
      </c>
      <c r="G19" s="38">
        <f aca="true" t="shared" si="0" ref="G19:G24">D19+E19-F19</f>
        <v>5422369.68</v>
      </c>
      <c r="H19" s="38">
        <f aca="true" t="shared" si="1" ref="H19:H24">G19-D19</f>
        <v>-687393.3200000003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-1281829</v>
      </c>
      <c r="E23" s="37">
        <v>0</v>
      </c>
      <c r="F23" s="37">
        <v>1120350</v>
      </c>
      <c r="G23" s="38">
        <f t="shared" si="0"/>
        <v>-2402179</v>
      </c>
      <c r="H23" s="38">
        <f t="shared" si="1"/>
        <v>-1120350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11575907</v>
      </c>
      <c r="E26" s="31">
        <f>SUM(E28:E36)</f>
        <v>2057503.06</v>
      </c>
      <c r="F26" s="31">
        <f>SUM(F28:F36)</f>
        <v>3078824.1</v>
      </c>
      <c r="G26" s="31">
        <f>D26+E26-F26</f>
        <v>10554585.96</v>
      </c>
      <c r="H26" s="31">
        <f>G26-D26</f>
        <v>-1021321.0399999991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6891884</v>
      </c>
      <c r="E28" s="37">
        <v>0</v>
      </c>
      <c r="F28" s="37">
        <v>0</v>
      </c>
      <c r="G28" s="38">
        <f>D28+E28-F28</f>
        <v>6891884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849</v>
      </c>
      <c r="F29" s="37">
        <v>0</v>
      </c>
      <c r="G29" s="38">
        <f aca="true" t="shared" si="2" ref="G29:G36">D29+E29-F29</f>
        <v>849</v>
      </c>
      <c r="H29" s="38">
        <f aca="true" t="shared" si="3" ref="H29:H36">G29-D29</f>
        <v>849</v>
      </c>
      <c r="I29" s="35"/>
    </row>
    <row r="30" spans="1:9" ht="19.5" customHeight="1">
      <c r="A30" s="33"/>
      <c r="B30" s="56" t="s">
        <v>26</v>
      </c>
      <c r="C30" s="56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22455545</v>
      </c>
      <c r="E31" s="37">
        <v>140684.06</v>
      </c>
      <c r="F31" s="37">
        <v>1972327.37</v>
      </c>
      <c r="G31" s="38">
        <f t="shared" si="2"/>
        <v>20623901.689999998</v>
      </c>
      <c r="H31" s="38">
        <f t="shared" si="3"/>
        <v>-1831643.3100000024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-17771522</v>
      </c>
      <c r="E33" s="37">
        <v>1915970</v>
      </c>
      <c r="F33" s="37">
        <v>1106496.73</v>
      </c>
      <c r="G33" s="38">
        <f t="shared" si="2"/>
        <v>-16962048.73</v>
      </c>
      <c r="H33" s="38">
        <f t="shared" si="3"/>
        <v>809473.2699999996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79457573</v>
      </c>
      <c r="E38" s="31">
        <f>E16+E26</f>
        <v>1537877676.22</v>
      </c>
      <c r="F38" s="31">
        <f>F16+F26</f>
        <v>1556008663.36</v>
      </c>
      <c r="G38" s="31">
        <f>G16+G26</f>
        <v>61326585.860000096</v>
      </c>
      <c r="H38" s="31">
        <f>H16+H26</f>
        <v>-18130987.139999904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/>
      <c r="C43" s="70"/>
      <c r="D43" s="22"/>
      <c r="E43" s="71"/>
      <c r="F43" s="71"/>
      <c r="G43" s="71"/>
      <c r="H43" s="71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2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B43:C43"/>
    <mergeCell ref="E43:F43"/>
    <mergeCell ref="G43:H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67881666</v>
      </c>
    </row>
    <row r="7" spans="2:5" ht="15">
      <c r="B7" s="81"/>
      <c r="C7" s="82"/>
      <c r="D7" s="4" t="s">
        <v>16</v>
      </c>
      <c r="E7" s="5">
        <f>EAA!D18</f>
        <v>63053732</v>
      </c>
    </row>
    <row r="8" spans="2:5" ht="15">
      <c r="B8" s="81"/>
      <c r="C8" s="82"/>
      <c r="D8" s="4" t="s">
        <v>17</v>
      </c>
      <c r="E8" s="5">
        <f>EAA!D19</f>
        <v>6109763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-1281829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11575907</v>
      </c>
    </row>
    <row r="15" spans="2:5" ht="15">
      <c r="B15" s="81"/>
      <c r="C15" s="82"/>
      <c r="D15" s="4" t="s">
        <v>24</v>
      </c>
      <c r="E15" s="5">
        <f>EAA!D28</f>
        <v>6891884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22455545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-17771522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79457573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1535820173.16</v>
      </c>
    </row>
    <row r="26" spans="2:5" ht="15">
      <c r="B26" s="81"/>
      <c r="C26" s="82"/>
      <c r="D26" s="4" t="s">
        <v>16</v>
      </c>
      <c r="E26" s="5">
        <f>EAA!E18</f>
        <v>1515948806.16</v>
      </c>
    </row>
    <row r="27" spans="2:5" ht="15">
      <c r="B27" s="81"/>
      <c r="C27" s="82"/>
      <c r="D27" s="4" t="s">
        <v>17</v>
      </c>
      <c r="E27" s="5">
        <f>EAA!E19</f>
        <v>19871367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2057503.06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849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140684.06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1915970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1537877676.22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1552929839.26</v>
      </c>
    </row>
    <row r="45" spans="2:5" ht="15">
      <c r="B45" s="81"/>
      <c r="C45" s="82"/>
      <c r="D45" s="4" t="s">
        <v>16</v>
      </c>
      <c r="E45" s="5">
        <f>EAA!F18</f>
        <v>1531250728.94</v>
      </c>
    </row>
    <row r="46" spans="2:5" ht="15">
      <c r="B46" s="81"/>
      <c r="C46" s="82"/>
      <c r="D46" s="4" t="s">
        <v>17</v>
      </c>
      <c r="E46" s="5">
        <f>EAA!F19</f>
        <v>20558760.32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1120350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3078824.1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1972327.37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1106496.73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1556008663.36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50771999.900000095</v>
      </c>
    </row>
    <row r="64" spans="2:5" ht="15">
      <c r="B64" s="84"/>
      <c r="C64" s="82"/>
      <c r="D64" s="4" t="s">
        <v>16</v>
      </c>
      <c r="E64" s="5">
        <f>EAA!G18</f>
        <v>47751809.22000003</v>
      </c>
    </row>
    <row r="65" spans="2:5" ht="15">
      <c r="B65" s="84"/>
      <c r="C65" s="82"/>
      <c r="D65" s="4" t="s">
        <v>17</v>
      </c>
      <c r="E65" s="5">
        <f>EAA!G19</f>
        <v>5422369.68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-2402179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10554585.96</v>
      </c>
    </row>
    <row r="72" spans="2:5" ht="15">
      <c r="B72" s="84"/>
      <c r="C72" s="82"/>
      <c r="D72" s="4" t="s">
        <v>24</v>
      </c>
      <c r="E72" s="5">
        <f>EAA!G28</f>
        <v>6891884</v>
      </c>
    </row>
    <row r="73" spans="2:5" ht="15">
      <c r="B73" s="84"/>
      <c r="C73" s="82"/>
      <c r="D73" s="3" t="s">
        <v>25</v>
      </c>
      <c r="E73" s="5">
        <f>EAA!G29</f>
        <v>849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20623901.689999998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-16962048.73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61326585.860000096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-17109666.099999905</v>
      </c>
    </row>
    <row r="83" spans="2:5" ht="15">
      <c r="B83" s="84"/>
      <c r="C83" s="82"/>
      <c r="D83" s="4" t="s">
        <v>16</v>
      </c>
      <c r="E83" s="5">
        <f>EAA!H18</f>
        <v>-15301922.779999971</v>
      </c>
    </row>
    <row r="84" spans="2:5" ht="15">
      <c r="B84" s="84"/>
      <c r="C84" s="82"/>
      <c r="D84" s="4" t="s">
        <v>17</v>
      </c>
      <c r="E84" s="5">
        <f>EAA!H19</f>
        <v>-687393.3200000003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-1120350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-1021321.0399999991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849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-1831643.3100000024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809473.2699999996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-18130987.139999904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selene_villegas</cp:lastModifiedBy>
  <cp:lastPrinted>2014-02-14T16:28:54Z</cp:lastPrinted>
  <dcterms:created xsi:type="dcterms:W3CDTF">2014-01-27T18:04:15Z</dcterms:created>
  <dcterms:modified xsi:type="dcterms:W3CDTF">2014-03-19T15:39:05Z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