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<sst xmlns="http://schemas.openxmlformats.org/spreadsheetml/2006/main" count="157" uniqueCount="53">
  <si>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</si>
  <si>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</si>
  <si>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</si>
  <si>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</si>
  <si>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</si>
  <si>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</si>
  <si>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</si>
  <si>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</si>
  <si>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</si>
  <si>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</si>
  <si>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</si>
  <si>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</si>
  <si>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</si>
  <si>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</si>
  <si>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</si>
  <si>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</si>
  <si>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</si>
  <si>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</si>
  <si>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</si>
  <si>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</si>
  <si>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</si>
  <si>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</si>
  <si>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</si>
  <si>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</si>
  <si>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</si>
  <si>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</si>
  <si>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</si>
  <si>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</si>
  <si>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</si>
  <si>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</si>
  <si>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</si>
  <si>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</si>
  <si>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</si>
  <si>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</si>
  <si>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</si>
  <si>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</si>
  <si>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</si>
  <si>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</si>
  <si>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</si>
  <si>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</si>
  <si>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</si>
  <si>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</si>
  <si>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</si>
  <si>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</si>
  <si>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</si>
  <si>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</si>
  <si>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</si>
  <si>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</si>
  <si>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IMPRESORA Y ENCUADERNADORA PROGRESO SA DE CV</t>
  </si>
  <si>
    <t>María del Carmen Reyes Morán</t>
  </si>
  <si>
    <t>Gerente de Operaciones, Administración y Finanzas</t>
  </si>
  <si>
    <t>Erica Liliana Laguna García</t>
  </si>
  <si>
    <t>Encargada de la Subgerencia de Recursos Humanos y 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</si>
</sst>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E20" sqref="E20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707242013</v>
      </c>
      <c r="E16" s="31">
        <f>SUM(E18:E24)</f>
        <v>9154253936</v>
      </c>
      <c r="F16" s="31">
        <f>SUM(F18:F24)</f>
        <v>9230122934</v>
      </c>
      <c r="G16" s="31">
        <f>D16+E16-F16</f>
        <v>631373015</v>
      </c>
      <c r="H16" s="31">
        <f>G16-D16</f>
        <v>-75868998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17089746</v>
      </c>
      <c r="E18" s="37">
        <v>3858763578</v>
      </c>
      <c r="F18" s="37">
        <v>3863848809</v>
      </c>
      <c r="G18" s="38">
        <f>D18+E18-F18</f>
        <v>12004515</v>
      </c>
      <c r="H18" s="38">
        <f>G18-D18</f>
        <v>-5085231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590736843</v>
      </c>
      <c r="E19" s="37">
        <v>1896678046</v>
      </c>
      <c r="F19" s="37">
        <v>1960451483</v>
      </c>
      <c r="G19" s="38">
        <f aca="true" t="shared" si="0" ref="G19:G24">D19+E19-F19</f>
        <v>526963406</v>
      </c>
      <c r="H19" s="38">
        <f aca="true" t="shared" si="1" ref="H19:H24">G19-D19</f>
        <v>-63773437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382796</v>
      </c>
      <c r="E20" s="37">
        <v>2963982</v>
      </c>
      <c r="F20" s="37">
        <v>3036105</v>
      </c>
      <c r="G20" s="38">
        <f t="shared" si="0"/>
        <v>310673</v>
      </c>
      <c r="H20" s="38">
        <f t="shared" si="1"/>
        <v>-72123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99326342</v>
      </c>
      <c r="E21" s="37">
        <v>3395848330</v>
      </c>
      <c r="F21" s="37">
        <v>3402786537</v>
      </c>
      <c r="G21" s="38">
        <f t="shared" si="0"/>
        <v>92388135</v>
      </c>
      <c r="H21" s="38">
        <f t="shared" si="1"/>
        <v>-6938207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-457845</v>
      </c>
      <c r="E23" s="37">
        <v>0</v>
      </c>
      <c r="F23" s="37">
        <v>0</v>
      </c>
      <c r="G23" s="38">
        <f t="shared" si="0"/>
        <v>-457845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164131</v>
      </c>
      <c r="E24" s="37">
        <v>0</v>
      </c>
      <c r="F24" s="37">
        <v>0</v>
      </c>
      <c r="G24" s="38">
        <f t="shared" si="0"/>
        <v>164131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247678771</v>
      </c>
      <c r="E26" s="31">
        <f>SUM(E28:E36)</f>
        <v>18551072</v>
      </c>
      <c r="F26" s="31">
        <f>SUM(F28:F36)</f>
        <v>23418987</v>
      </c>
      <c r="G26" s="31">
        <f>D26+E26-F26</f>
        <v>242810856</v>
      </c>
      <c r="H26" s="31">
        <f>G26-D26</f>
        <v>-4867915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77710296</v>
      </c>
      <c r="E30" s="37">
        <v>251717</v>
      </c>
      <c r="F30" s="37">
        <v>43955</v>
      </c>
      <c r="G30" s="38">
        <f t="shared" si="2"/>
        <v>77918058</v>
      </c>
      <c r="H30" s="38">
        <f t="shared" si="3"/>
        <v>207762</v>
      </c>
      <c r="I30" s="35"/>
    </row>
    <row r="31" spans="1:9" ht="19.5" customHeight="1">
      <c r="A31" s="33"/>
      <c r="B31" s="77" t="s">
        <v>27</v>
      </c>
      <c r="C31" s="77"/>
      <c r="D31" s="37">
        <v>311404969</v>
      </c>
      <c r="E31" s="37">
        <v>4174091</v>
      </c>
      <c r="F31" s="37">
        <v>14580089</v>
      </c>
      <c r="G31" s="38">
        <f t="shared" si="2"/>
        <v>300998971</v>
      </c>
      <c r="H31" s="38">
        <f t="shared" si="3"/>
        <v>-10405998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-141436494</v>
      </c>
      <c r="E33" s="37">
        <v>14125264</v>
      </c>
      <c r="F33" s="37">
        <v>8794943</v>
      </c>
      <c r="G33" s="38">
        <f t="shared" si="2"/>
        <v>-136106173</v>
      </c>
      <c r="H33" s="38">
        <f t="shared" si="3"/>
        <v>5330321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954920784</v>
      </c>
      <c r="E38" s="31">
        <f>E16+E26</f>
        <v>9172805008</v>
      </c>
      <c r="F38" s="31">
        <f>F16+F26</f>
        <v>9253541921</v>
      </c>
      <c r="G38" s="31">
        <f>G16+G26</f>
        <v>874183871</v>
      </c>
      <c r="H38" s="31">
        <f>H16+H26</f>
        <v>-80736913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707242013</v>
      </c>
    </row>
    <row r="7" spans="2:5" ht="15">
      <c r="B7" s="81"/>
      <c r="C7" s="82"/>
      <c r="D7" s="4" t="s">
        <v>16</v>
      </c>
      <c r="E7" s="5">
        <f>EAA!D18</f>
        <v>17089746</v>
      </c>
    </row>
    <row r="8" spans="2:5" ht="15">
      <c r="B8" s="81"/>
      <c r="C8" s="82"/>
      <c r="D8" s="4" t="s">
        <v>17</v>
      </c>
      <c r="E8" s="5">
        <f>EAA!D19</f>
        <v>590736843</v>
      </c>
    </row>
    <row r="9" spans="2:5" ht="15">
      <c r="B9" s="81"/>
      <c r="C9" s="82"/>
      <c r="D9" s="3" t="s">
        <v>18</v>
      </c>
      <c r="E9" s="5">
        <f>EAA!D20</f>
        <v>382796</v>
      </c>
    </row>
    <row r="10" spans="2:5" ht="15">
      <c r="B10" s="81"/>
      <c r="C10" s="82"/>
      <c r="D10" s="3" t="s">
        <v>19</v>
      </c>
      <c r="E10" s="5">
        <f>EAA!D21</f>
        <v>99326342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-457845</v>
      </c>
    </row>
    <row r="13" spans="2:5" ht="15">
      <c r="B13" s="81"/>
      <c r="C13" s="82"/>
      <c r="D13" s="3" t="s">
        <v>22</v>
      </c>
      <c r="E13" s="5">
        <f>EAA!D24</f>
        <v>164131</v>
      </c>
    </row>
    <row r="14" spans="2:5" ht="15" customHeight="1">
      <c r="B14" s="81"/>
      <c r="C14" s="82"/>
      <c r="D14" s="7" t="s">
        <v>23</v>
      </c>
      <c r="E14" s="2">
        <f>EAA!D26</f>
        <v>247678771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77710296</v>
      </c>
    </row>
    <row r="18" spans="2:5" ht="15">
      <c r="B18" s="81"/>
      <c r="C18" s="82"/>
      <c r="D18" s="4" t="s">
        <v>27</v>
      </c>
      <c r="E18" s="5">
        <f>EAA!D31</f>
        <v>311404969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-141436494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954920784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9154253936</v>
      </c>
    </row>
    <row r="26" spans="2:5" ht="15">
      <c r="B26" s="81"/>
      <c r="C26" s="82"/>
      <c r="D26" s="4" t="s">
        <v>16</v>
      </c>
      <c r="E26" s="5">
        <f>EAA!E18</f>
        <v>3858763578</v>
      </c>
    </row>
    <row r="27" spans="2:5" ht="15">
      <c r="B27" s="81"/>
      <c r="C27" s="82"/>
      <c r="D27" s="4" t="s">
        <v>17</v>
      </c>
      <c r="E27" s="5">
        <f>EAA!E19</f>
        <v>1896678046</v>
      </c>
    </row>
    <row r="28" spans="2:5" ht="15">
      <c r="B28" s="81"/>
      <c r="C28" s="82"/>
      <c r="D28" s="3" t="s">
        <v>18</v>
      </c>
      <c r="E28" s="5">
        <f>EAA!E20</f>
        <v>2963982</v>
      </c>
    </row>
    <row r="29" spans="2:5" ht="15">
      <c r="B29" s="81"/>
      <c r="C29" s="82"/>
      <c r="D29" s="3" t="s">
        <v>19</v>
      </c>
      <c r="E29" s="5">
        <f>EAA!E21</f>
        <v>3395848330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18551072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251717</v>
      </c>
    </row>
    <row r="37" spans="2:5" ht="15">
      <c r="B37" s="81"/>
      <c r="C37" s="82"/>
      <c r="D37" s="4" t="s">
        <v>27</v>
      </c>
      <c r="E37" s="5">
        <f>EAA!E31</f>
        <v>4174091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14125264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9172805008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9230122934</v>
      </c>
    </row>
    <row r="45" spans="2:5" ht="15">
      <c r="B45" s="81"/>
      <c r="C45" s="82"/>
      <c r="D45" s="4" t="s">
        <v>16</v>
      </c>
      <c r="E45" s="5">
        <f>EAA!F18</f>
        <v>3863848809</v>
      </c>
    </row>
    <row r="46" spans="2:5" ht="15">
      <c r="B46" s="81"/>
      <c r="C46" s="82"/>
      <c r="D46" s="4" t="s">
        <v>17</v>
      </c>
      <c r="E46" s="5">
        <f>EAA!F19</f>
        <v>1960451483</v>
      </c>
    </row>
    <row r="47" spans="2:5" ht="15">
      <c r="B47" s="81"/>
      <c r="C47" s="82"/>
      <c r="D47" s="3" t="s">
        <v>18</v>
      </c>
      <c r="E47" s="5">
        <f>EAA!F20</f>
        <v>3036105</v>
      </c>
    </row>
    <row r="48" spans="2:5" ht="15">
      <c r="B48" s="81"/>
      <c r="C48" s="82"/>
      <c r="D48" s="3" t="s">
        <v>19</v>
      </c>
      <c r="E48" s="5">
        <f>EAA!F21</f>
        <v>3402786537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23418987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43955</v>
      </c>
    </row>
    <row r="56" spans="2:5" ht="15">
      <c r="B56" s="81"/>
      <c r="C56" s="82"/>
      <c r="D56" s="4" t="s">
        <v>27</v>
      </c>
      <c r="E56" s="5">
        <f>EAA!F31</f>
        <v>14580089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8794943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9253541921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631373015</v>
      </c>
    </row>
    <row r="64" spans="2:5" ht="15">
      <c r="B64" s="84"/>
      <c r="C64" s="82"/>
      <c r="D64" s="4" t="s">
        <v>16</v>
      </c>
      <c r="E64" s="5">
        <f>EAA!G18</f>
        <v>12004515</v>
      </c>
    </row>
    <row r="65" spans="2:5" ht="15">
      <c r="B65" s="84"/>
      <c r="C65" s="82"/>
      <c r="D65" s="4" t="s">
        <v>17</v>
      </c>
      <c r="E65" s="5">
        <f>EAA!G19</f>
        <v>526963406</v>
      </c>
    </row>
    <row r="66" spans="2:5" ht="15">
      <c r="B66" s="84"/>
      <c r="C66" s="82"/>
      <c r="D66" s="3" t="s">
        <v>18</v>
      </c>
      <c r="E66" s="5">
        <f>EAA!G20</f>
        <v>310673</v>
      </c>
    </row>
    <row r="67" spans="2:5" ht="15">
      <c r="B67" s="84"/>
      <c r="C67" s="82"/>
      <c r="D67" s="3" t="s">
        <v>19</v>
      </c>
      <c r="E67" s="5">
        <f>EAA!G21</f>
        <v>92388135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-457845</v>
      </c>
    </row>
    <row r="70" spans="2:5" ht="15">
      <c r="B70" s="84"/>
      <c r="C70" s="82"/>
      <c r="D70" s="3" t="s">
        <v>22</v>
      </c>
      <c r="E70" s="5">
        <f>EAA!G24</f>
        <v>164131</v>
      </c>
    </row>
    <row r="71" spans="2:5" ht="15">
      <c r="B71" s="84"/>
      <c r="C71" s="82"/>
      <c r="D71" s="7" t="s">
        <v>23</v>
      </c>
      <c r="E71" s="2">
        <f>EAA!G26</f>
        <v>242810856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77918058</v>
      </c>
    </row>
    <row r="75" spans="2:5" ht="15">
      <c r="B75" s="84"/>
      <c r="C75" s="82"/>
      <c r="D75" s="4" t="s">
        <v>27</v>
      </c>
      <c r="E75" s="5">
        <f>EAA!G31</f>
        <v>300998971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-136106173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874183871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-75868998</v>
      </c>
    </row>
    <row r="83" spans="2:5" ht="15">
      <c r="B83" s="84"/>
      <c r="C83" s="82"/>
      <c r="D83" s="4" t="s">
        <v>16</v>
      </c>
      <c r="E83" s="5">
        <f>EAA!H18</f>
        <v>-5085231</v>
      </c>
    </row>
    <row r="84" spans="2:5" ht="15">
      <c r="B84" s="84"/>
      <c r="C84" s="82"/>
      <c r="D84" s="4" t="s">
        <v>17</v>
      </c>
      <c r="E84" s="5">
        <f>EAA!H19</f>
        <v>-63773437</v>
      </c>
    </row>
    <row r="85" spans="2:5" ht="15">
      <c r="B85" s="84"/>
      <c r="C85" s="82"/>
      <c r="D85" s="3" t="s">
        <v>18</v>
      </c>
      <c r="E85" s="5">
        <f>EAA!H20</f>
        <v>-72123</v>
      </c>
    </row>
    <row r="86" spans="2:5" ht="15">
      <c r="B86" s="84"/>
      <c r="C86" s="82"/>
      <c r="D86" s="3" t="s">
        <v>19</v>
      </c>
      <c r="E86" s="5">
        <f>EAA!H21</f>
        <v>-6938207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-4867915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207762</v>
      </c>
    </row>
    <row r="94" spans="2:5" ht="15">
      <c r="B94" s="84"/>
      <c r="C94" s="82"/>
      <c r="D94" s="4" t="s">
        <v>27</v>
      </c>
      <c r="E94" s="5">
        <f>EAA!H31</f>
        <v>-10405998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5330321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-80736913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Claudia Denisse Juseppe Zagala</cp:lastModifiedBy>
  <cp:lastPrinted>2014-02-14T16:28:54Z</cp:lastPrinted>
  <dcterms:created xsi:type="dcterms:W3CDTF">2014-01-27T18:04:15Z</dcterms:created>
  <dcterms:modified xsi:type="dcterms:W3CDTF">2014-03-26T17:29:33Z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