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105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<sst xmlns="http://schemas.openxmlformats.org/spreadsheetml/2006/main" count="67" uniqueCount="64">
  <si>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JEFE DEL DEPARTAMENTO DE CONTABILIDAD</t>
  </si>
  <si>
    <t>SUBDIRECTOR DE FINANZAS</t>
  </si>
  <si>
    <t>C.P. RUTILIO DE LA CRUZ VALDIVIESO</t>
  </si>
  <si>
    <t>C. ROGELIO AVILA JIMENEZ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</si>
  <si>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</si>
  <si>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</si>
  <si>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</si>
  <si>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</si>
  <si>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</si>
  <si>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</si>
  <si>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</si>
  <si>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</si>
  <si>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</si>
  <si>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</si>
  <si>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</si>
  <si>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</si>
  <si>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</si>
  <si>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</si>
  <si>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</si>
  <si>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</si>
  <si>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</si>
  <si>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</si>
  <si>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</si>
  <si>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</si>
  <si>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</si>
  <si>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</si>
  <si>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</si>
  <si>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</si>
  <si>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</si>
  <si>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</si>
  <si>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</si>
  <si>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</si>
  <si>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</si>
  <si>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</si>
  <si>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</si>
  <si>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</si>
  <si>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</si>
  <si>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</si>
  <si>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</si>
  <si>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</si>
  <si>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</si>
  <si>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</si>
  <si>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</si>
  <si>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</si>
  <si>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</si>
  <si>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</si>
  <si>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</si>
  <si>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</si>
  <si>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</si>
  <si>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</si>
  <si>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</si>
  <si>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</si>
  <si>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</si>
  <si>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</si>
  <si>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</si>
  <si>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</si>
  <si>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</si>
  <si>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</si>
  <si>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INSTITUTO MEXICANO DE CINEMATOGRAFIA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</si>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</sst>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nando_blanco\Desktop\Instituto%20Mexicano%20de%20Cinematograf&#237;a\Archivos%20origen\MDC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12521620</v>
          </cell>
          <cell r="E18">
            <v>14578642</v>
          </cell>
          <cell r="I18">
            <v>6411516</v>
          </cell>
          <cell r="J18">
            <v>7108027</v>
          </cell>
        </row>
        <row r="19">
          <cell r="D19">
            <v>2348010</v>
          </cell>
          <cell r="E19">
            <v>2969031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-983055</v>
          </cell>
          <cell r="E23">
            <v>-617239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11336009</v>
          </cell>
          <cell r="E33">
            <v>11336009</v>
          </cell>
          <cell r="I33">
            <v>0</v>
          </cell>
          <cell r="J33">
            <v>0</v>
          </cell>
        </row>
        <row r="34">
          <cell r="D34">
            <v>28676190</v>
          </cell>
          <cell r="E34">
            <v>28561691</v>
          </cell>
          <cell r="I34">
            <v>1883413</v>
          </cell>
          <cell r="J34">
            <v>2525792</v>
          </cell>
        </row>
        <row r="35">
          <cell r="D35">
            <v>618677092</v>
          </cell>
          <cell r="E35">
            <v>589654379</v>
          </cell>
          <cell r="I35">
            <v>0</v>
          </cell>
          <cell r="J35">
            <v>0</v>
          </cell>
        </row>
        <row r="36">
          <cell r="D36">
            <v>-501276225</v>
          </cell>
          <cell r="E36">
            <v>-420875776</v>
          </cell>
          <cell r="I36">
            <v>0</v>
          </cell>
          <cell r="J36">
            <v>0</v>
          </cell>
        </row>
        <row r="37">
          <cell r="D37">
            <v>3990590</v>
          </cell>
          <cell r="E37">
            <v>3990590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624178277</v>
          </cell>
          <cell r="J46">
            <v>595041065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-82105419</v>
          </cell>
          <cell r="J52">
            <v>-59916133</v>
          </cell>
        </row>
        <row r="53">
          <cell r="I53">
            <v>-388150307</v>
          </cell>
          <cell r="J53">
            <v>-328234175</v>
          </cell>
        </row>
        <row r="54">
          <cell r="I54">
            <v>13072751</v>
          </cell>
          <cell r="J54">
            <v>13072751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C7" sqref="C7:I7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72" t="s">
        <v>63</v>
      </c>
      <c r="D3" s="72"/>
      <c r="E3" s="72"/>
      <c r="F3" s="72"/>
      <c r="G3" s="72"/>
      <c r="H3" s="72"/>
      <c r="I3" s="72"/>
      <c r="J3" s="56"/>
      <c r="K3" s="56"/>
    </row>
    <row r="4" spans="1:11" ht="13.5" customHeight="1">
      <c r="A4" s="59"/>
      <c r="C4" s="72" t="s">
        <v>62</v>
      </c>
      <c r="D4" s="72"/>
      <c r="E4" s="72"/>
      <c r="F4" s="72"/>
      <c r="G4" s="72"/>
      <c r="H4" s="72"/>
      <c r="I4" s="72"/>
      <c r="J4" s="59"/>
      <c r="K4" s="59"/>
    </row>
    <row r="5" spans="1:11" ht="13.5" customHeight="1">
      <c r="A5" s="55"/>
      <c r="C5" s="72" t="s">
        <v>61</v>
      </c>
      <c r="D5" s="72"/>
      <c r="E5" s="72"/>
      <c r="F5" s="72"/>
      <c r="G5" s="72"/>
      <c r="H5" s="72"/>
      <c r="I5" s="72"/>
      <c r="J5" s="59"/>
      <c r="K5" s="59"/>
    </row>
    <row r="6" spans="1:11" ht="13.5" customHeight="1">
      <c r="A6" s="55"/>
      <c r="C6" s="72" t="s">
        <v>60</v>
      </c>
      <c r="D6" s="72"/>
      <c r="E6" s="72"/>
      <c r="F6" s="72"/>
      <c r="G6" s="72"/>
      <c r="H6" s="72"/>
      <c r="I6" s="72"/>
      <c r="J6" s="59"/>
      <c r="K6" s="59"/>
    </row>
    <row r="7" spans="1:10" ht="19.5" customHeight="1">
      <c r="A7" s="55"/>
      <c r="B7" s="58" t="s">
        <v>59</v>
      </c>
      <c r="C7" s="74" t="s">
        <v>58</v>
      </c>
      <c r="D7" s="74"/>
      <c r="E7" s="74"/>
      <c r="F7" s="74"/>
      <c r="G7" s="74"/>
      <c r="H7" s="74"/>
      <c r="I7" s="74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3" t="s">
        <v>57</v>
      </c>
      <c r="C11" s="73"/>
      <c r="D11" s="47" t="s">
        <v>56</v>
      </c>
      <c r="E11" s="47" t="s">
        <v>55</v>
      </c>
      <c r="F11" s="48"/>
      <c r="G11" s="73" t="s">
        <v>57</v>
      </c>
      <c r="H11" s="73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5" t="s">
        <v>54</v>
      </c>
      <c r="C14" s="65"/>
      <c r="D14" s="35">
        <f>D16+D26</f>
        <v>83444308</v>
      </c>
      <c r="E14" s="35">
        <f>E16+E26</f>
        <v>29137212</v>
      </c>
      <c r="F14" s="3"/>
      <c r="G14" s="65" t="s">
        <v>53</v>
      </c>
      <c r="H14" s="65"/>
      <c r="I14" s="35">
        <f>I16+I27</f>
        <v>0</v>
      </c>
      <c r="J14" s="35">
        <f>J16+J27</f>
        <v>1338890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5" t="s">
        <v>52</v>
      </c>
      <c r="C16" s="65"/>
      <c r="D16" s="35">
        <f>SUM(D18:D24)</f>
        <v>3043859</v>
      </c>
      <c r="E16" s="35">
        <f>SUM(E18:E24)</f>
        <v>0</v>
      </c>
      <c r="F16" s="3"/>
      <c r="G16" s="65" t="s">
        <v>51</v>
      </c>
      <c r="H16" s="65"/>
      <c r="I16" s="35">
        <f>SUM(I18:I25)</f>
        <v>0</v>
      </c>
      <c r="J16" s="35">
        <f>SUM(J18:J25)</f>
        <v>696511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6" t="s">
        <v>50</v>
      </c>
      <c r="C18" s="66"/>
      <c r="D18" s="31">
        <f>IF('[1]ESF'!D18&lt;'[1]ESF'!E18,'[1]ESF'!E18-'[1]ESF'!D18,0)</f>
        <v>2057022</v>
      </c>
      <c r="E18" s="31">
        <f>IF(D18&gt;0,0,'[1]ESF'!D18-'[1]ESF'!E18)</f>
        <v>0</v>
      </c>
      <c r="F18" s="3"/>
      <c r="G18" s="66" t="s">
        <v>49</v>
      </c>
      <c r="H18" s="66"/>
      <c r="I18" s="31">
        <f>IF('[1]ESF'!I18&gt;'[1]ESF'!J18,'[1]ESF'!I18-'[1]ESF'!J18,0)</f>
        <v>0</v>
      </c>
      <c r="J18" s="31">
        <f>IF(I18&gt;0,0,'[1]ESF'!J18-'[1]ESF'!I18)</f>
        <v>696511</v>
      </c>
      <c r="K18" s="30"/>
    </row>
    <row r="19" spans="1:11" ht="12">
      <c r="A19" s="32"/>
      <c r="B19" s="66" t="s">
        <v>48</v>
      </c>
      <c r="C19" s="66"/>
      <c r="D19" s="31">
        <f>IF('[1]ESF'!D19&lt;'[1]ESF'!E19,'[1]ESF'!E19-'[1]ESF'!D19,0)</f>
        <v>621021</v>
      </c>
      <c r="E19" s="31">
        <f>IF(D19&gt;0,0,'[1]ESF'!D19-'[1]ESF'!E19)</f>
        <v>0</v>
      </c>
      <c r="F19" s="3"/>
      <c r="G19" s="66" t="s">
        <v>47</v>
      </c>
      <c r="H19" s="66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6" t="s">
        <v>46</v>
      </c>
      <c r="C20" s="66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6" t="s">
        <v>45</v>
      </c>
      <c r="H20" s="66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6" t="s">
        <v>44</v>
      </c>
      <c r="C21" s="66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6" t="s">
        <v>43</v>
      </c>
      <c r="H21" s="66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6" t="s">
        <v>42</v>
      </c>
      <c r="C22" s="66"/>
      <c r="D22" s="31">
        <f>IF('[1]ESF'!D22&lt;'[1]ESF'!E22,'[1]ESF'!E22-'[1]ESF'!D22,0)</f>
        <v>0</v>
      </c>
      <c r="E22" s="31">
        <f>IF(D22&gt;0,0,'[1]ESF'!D22-'[1]ESF'!E22)</f>
        <v>0</v>
      </c>
      <c r="F22" s="3"/>
      <c r="G22" s="66" t="s">
        <v>41</v>
      </c>
      <c r="H22" s="66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6" t="s">
        <v>40</v>
      </c>
      <c r="C23" s="66"/>
      <c r="D23" s="31">
        <f>IF('[1]ESF'!D23&lt;'[1]ESF'!E23,'[1]ESF'!E23-'[1]ESF'!D23,0)</f>
        <v>365816</v>
      </c>
      <c r="E23" s="31">
        <f>IF(D23&gt;0,0,'[1]ESF'!D23-'[1]ESF'!E23)</f>
        <v>0</v>
      </c>
      <c r="F23" s="3"/>
      <c r="G23" s="66" t="s">
        <v>39</v>
      </c>
      <c r="H23" s="66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6" t="s">
        <v>38</v>
      </c>
      <c r="C24" s="66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6" t="s">
        <v>37</v>
      </c>
      <c r="H24" s="66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6" t="s">
        <v>36</v>
      </c>
      <c r="H25" s="66"/>
      <c r="I25" s="31">
        <f>IF('[1]ESF'!I25&gt;'[1]ESF'!J25,'[1]ESF'!I25-'[1]ESF'!J25,0)</f>
        <v>0</v>
      </c>
      <c r="J25" s="31">
        <f>IF(I25&gt;0,0,'[1]ESF'!J25-'[1]ESF'!I25)</f>
        <v>0</v>
      </c>
      <c r="K25" s="30"/>
    </row>
    <row r="26" spans="1:11" ht="13.5">
      <c r="A26" s="36"/>
      <c r="B26" s="65" t="s">
        <v>35</v>
      </c>
      <c r="C26" s="65"/>
      <c r="D26" s="35">
        <f>SUM(D28:D36)</f>
        <v>80400449</v>
      </c>
      <c r="E26" s="35">
        <f>SUM(E28:E36)</f>
        <v>29137212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67" t="s">
        <v>34</v>
      </c>
      <c r="H27" s="67"/>
      <c r="I27" s="35">
        <f>SUM(I29:I34)</f>
        <v>0</v>
      </c>
      <c r="J27" s="35">
        <f>SUM(J29:J34)</f>
        <v>642379</v>
      </c>
      <c r="K27" s="30"/>
    </row>
    <row r="28" spans="1:11" ht="13.5">
      <c r="A28" s="32"/>
      <c r="B28" s="66" t="s">
        <v>33</v>
      </c>
      <c r="C28" s="66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6" t="s">
        <v>32</v>
      </c>
      <c r="C29" s="66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6" t="s">
        <v>31</v>
      </c>
      <c r="H29" s="66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6" t="s">
        <v>30</v>
      </c>
      <c r="C30" s="66"/>
      <c r="D30" s="31">
        <f>IF('[1]ESF'!D33&lt;'[1]ESF'!E33,'[1]ESF'!E33-'[1]ESF'!D33,0)</f>
        <v>0</v>
      </c>
      <c r="E30" s="31">
        <f>IF(D30&gt;0,0,'[1]ESF'!D33-'[1]ESF'!E33)</f>
        <v>0</v>
      </c>
      <c r="F30" s="3"/>
      <c r="G30" s="66" t="s">
        <v>29</v>
      </c>
      <c r="H30" s="66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6" t="s">
        <v>28</v>
      </c>
      <c r="C31" s="66"/>
      <c r="D31" s="31">
        <f>IF('[1]ESF'!D34&lt;'[1]ESF'!E34,'[1]ESF'!E34-'[1]ESF'!D34,0)</f>
        <v>0</v>
      </c>
      <c r="E31" s="31">
        <f>IF(D31&gt;0,0,'[1]ESF'!D34-'[1]ESF'!E34)</f>
        <v>114499</v>
      </c>
      <c r="F31" s="3"/>
      <c r="G31" s="66" t="s">
        <v>27</v>
      </c>
      <c r="H31" s="66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6" t="s">
        <v>26</v>
      </c>
      <c r="C32" s="66"/>
      <c r="D32" s="31">
        <f>IF('[1]ESF'!D35&lt;'[1]ESF'!E35,'[1]ESF'!E35-'[1]ESF'!D35,0)</f>
        <v>0</v>
      </c>
      <c r="E32" s="31">
        <f>IF(D32&gt;0,0,'[1]ESF'!D35-'[1]ESF'!E35)</f>
        <v>29022713</v>
      </c>
      <c r="F32" s="3"/>
      <c r="G32" s="66" t="s">
        <v>25</v>
      </c>
      <c r="H32" s="66"/>
      <c r="I32" s="31">
        <f>IF('[1]ESF'!I34&gt;'[1]ESF'!J34,'[1]ESF'!I34-'[1]ESF'!J34,0)</f>
        <v>0</v>
      </c>
      <c r="J32" s="31">
        <f>IF(I32&gt;0,0,'[1]ESF'!J34-'[1]ESF'!I34)</f>
        <v>642379</v>
      </c>
      <c r="K32" s="30"/>
    </row>
    <row r="33" spans="1:11" ht="25.5" customHeight="1">
      <c r="A33" s="32"/>
      <c r="B33" s="66" t="s">
        <v>24</v>
      </c>
      <c r="C33" s="66"/>
      <c r="D33" s="31">
        <f>IF('[1]ESF'!D36&lt;'[1]ESF'!E36,'[1]ESF'!E36-'[1]ESF'!D36,0)</f>
        <v>80400449</v>
      </c>
      <c r="E33" s="31">
        <f>IF(D33&gt;0,0,'[1]ESF'!D36-'[1]ESF'!E36)</f>
        <v>0</v>
      </c>
      <c r="F33" s="3"/>
      <c r="G33" s="66" t="s">
        <v>23</v>
      </c>
      <c r="H33" s="66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6" t="s">
        <v>22</v>
      </c>
      <c r="C34" s="66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6" t="s">
        <v>21</v>
      </c>
      <c r="H34" s="66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6" t="s">
        <v>20</v>
      </c>
      <c r="C35" s="66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6" t="s">
        <v>19</v>
      </c>
      <c r="C36" s="66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5" t="s">
        <v>18</v>
      </c>
      <c r="H36" s="65"/>
      <c r="I36" s="35">
        <f>I38+I44+I52</f>
        <v>29137212</v>
      </c>
      <c r="J36" s="35">
        <f>J38+J44+J52</f>
        <v>82105418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5" t="s">
        <v>17</v>
      </c>
      <c r="H38" s="65"/>
      <c r="I38" s="35">
        <f>SUM(I40:I42)</f>
        <v>29137212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6" t="s">
        <v>16</v>
      </c>
      <c r="H40" s="66"/>
      <c r="I40" s="31">
        <f>IF('[1]ESF'!I46&gt;'[1]ESF'!J46,'[1]ESF'!I46-'[1]ESF'!J46,0)</f>
        <v>29137212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6" t="s">
        <v>15</v>
      </c>
      <c r="H41" s="66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6" t="s">
        <v>14</v>
      </c>
      <c r="H42" s="66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5" t="s">
        <v>13</v>
      </c>
      <c r="H44" s="65"/>
      <c r="I44" s="35">
        <f>SUM(I46:I50)</f>
        <v>0</v>
      </c>
      <c r="J44" s="35">
        <f>SUM(J46:J50)</f>
        <v>82105418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6" t="s">
        <v>12</v>
      </c>
      <c r="H46" s="66"/>
      <c r="I46" s="31">
        <f>IF('[1]ESF'!I52&gt;'[1]ESF'!J52,'[1]ESF'!I52-'[1]ESF'!J52,0)</f>
        <v>0</v>
      </c>
      <c r="J46" s="31">
        <f>IF(I46&gt;0,0,'[1]ESF'!J52-'[1]ESF'!I52)</f>
        <v>22189286</v>
      </c>
      <c r="K46" s="30"/>
    </row>
    <row r="47" spans="1:11" ht="12">
      <c r="A47" s="32"/>
      <c r="B47" s="19"/>
      <c r="C47" s="19"/>
      <c r="D47" s="19"/>
      <c r="E47" s="19"/>
      <c r="F47" s="3"/>
      <c r="G47" s="66" t="s">
        <v>11</v>
      </c>
      <c r="H47" s="66"/>
      <c r="I47" s="31">
        <f>IF('[1]ESF'!I53&gt;'[1]ESF'!J53,'[1]ESF'!I53-'[1]ESF'!J53,0)</f>
        <v>0</v>
      </c>
      <c r="J47" s="31">
        <f>IF(I47&gt;0,0,'[1]ESF'!J53-'[1]ESF'!I53)</f>
        <v>59916132</v>
      </c>
      <c r="K47" s="30"/>
    </row>
    <row r="48" spans="1:11" ht="12">
      <c r="A48" s="32"/>
      <c r="B48" s="19"/>
      <c r="C48" s="19"/>
      <c r="D48" s="19"/>
      <c r="E48" s="19"/>
      <c r="F48" s="3"/>
      <c r="G48" s="66" t="s">
        <v>10</v>
      </c>
      <c r="H48" s="66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6" t="s">
        <v>9</v>
      </c>
      <c r="H49" s="66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6" t="s">
        <v>8</v>
      </c>
      <c r="H50" s="66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5" t="s">
        <v>7</v>
      </c>
      <c r="H52" s="65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6" t="s">
        <v>6</v>
      </c>
      <c r="H54" s="66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68" t="s">
        <v>5</v>
      </c>
      <c r="H55" s="68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70" t="s">
        <v>4</v>
      </c>
      <c r="C59" s="70"/>
      <c r="D59" s="70"/>
      <c r="E59" s="70"/>
      <c r="F59" s="70"/>
      <c r="G59" s="70"/>
      <c r="H59" s="70"/>
      <c r="I59" s="70"/>
      <c r="J59" s="70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71" t="s">
        <v>3</v>
      </c>
      <c r="D62" s="71"/>
      <c r="E62" s="5"/>
      <c r="F62" s="5"/>
      <c r="G62" s="71" t="s">
        <v>2</v>
      </c>
      <c r="H62" s="71"/>
      <c r="I62" s="6"/>
      <c r="J62" s="5"/>
    </row>
    <row r="63" spans="2:10" ht="13.5" customHeight="1">
      <c r="B63" s="8"/>
      <c r="C63" s="69" t="s">
        <v>1</v>
      </c>
      <c r="D63" s="69"/>
      <c r="E63" s="7"/>
      <c r="F63" s="7"/>
      <c r="G63" s="69" t="s">
        <v>0</v>
      </c>
      <c r="H63" s="69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B33:C33"/>
    <mergeCell ref="C3:I3"/>
    <mergeCell ref="C4:I4"/>
    <mergeCell ref="C5:I5"/>
    <mergeCell ref="C6:I6"/>
    <mergeCell ref="G11:H11"/>
    <mergeCell ref="B11:C11"/>
    <mergeCell ref="C7:I7"/>
    <mergeCell ref="C63:D63"/>
    <mergeCell ref="G63:H63"/>
    <mergeCell ref="B59:J59"/>
    <mergeCell ref="C62:D62"/>
    <mergeCell ref="G62:H62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G36:H36"/>
    <mergeCell ref="G38:H38"/>
    <mergeCell ref="G40:H40"/>
    <mergeCell ref="G33:H33"/>
    <mergeCell ref="G24:H24"/>
    <mergeCell ref="G22:H22"/>
    <mergeCell ref="G23:H23"/>
    <mergeCell ref="G21:H21"/>
    <mergeCell ref="G30:H30"/>
    <mergeCell ref="G31:H31"/>
    <mergeCell ref="G32:H32"/>
    <mergeCell ref="G29:H29"/>
    <mergeCell ref="G25:H25"/>
    <mergeCell ref="B20:C20"/>
    <mergeCell ref="G20:H20"/>
    <mergeCell ref="B32:C32"/>
    <mergeCell ref="B21:C21"/>
    <mergeCell ref="B22:C22"/>
    <mergeCell ref="B23:C23"/>
    <mergeCell ref="G27:H27"/>
    <mergeCell ref="B30:C30"/>
    <mergeCell ref="B31:C31"/>
    <mergeCell ref="B24:C24"/>
    <mergeCell ref="B26:C26"/>
    <mergeCell ref="B28:C28"/>
    <mergeCell ref="B29:C29"/>
    <mergeCell ref="G14:H14"/>
    <mergeCell ref="G16:H16"/>
    <mergeCell ref="G18:H18"/>
    <mergeCell ref="G19:H19"/>
    <mergeCell ref="B14:C14"/>
    <mergeCell ref="B16:C16"/>
    <mergeCell ref="B18:C18"/>
    <mergeCell ref="B19:C19"/>
  </mergeCells>
  <printOptions horizontalCentered="1" verticalCentered="1"/>
  <pageMargins left="0.5118110236220472" right="0" top="0.9448818897637796" bottom="0.5905511811023623" header="0" footer="0"/>
  <pageSetup fitToHeight="1" fitToWidth="1" horizontalDpi="600" verticalDpi="600" orientation="landscape" paperSize="11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dulce_garcia</dc:creator>
  <cp:keywords/>
  <dc:description/>
  <cp:lastModifiedBy>fernando_blanco</cp:lastModifiedBy>
  <dcterms:created xsi:type="dcterms:W3CDTF">2014-03-20T15:32:55Z</dcterms:created>
  <dcterms:modified xsi:type="dcterms:W3CDTF">2014-03-20T23:44:07Z</dcterms:modified>
  <cp:category/>
  <cp:version/>
  <cp:contentType/>
  <cp:contentStatus/>
</cp:coreProperties>
</file>