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<sst xmlns="http://schemas.openxmlformats.org/spreadsheetml/2006/main" count="157" uniqueCount="53">
  <si>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</si>
  <si>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</si>
  <si>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</si>
  <si>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</si>
  <si>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</si>
  <si>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</si>
  <si>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</si>
  <si>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</si>
  <si>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</si>
  <si>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</si>
  <si>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</si>
  <si>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</si>
  <si>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</si>
  <si>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</si>
  <si>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</si>
  <si>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</si>
  <si>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</si>
  <si>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</si>
  <si>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</si>
  <si>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</si>
  <si>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</si>
  <si>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</si>
  <si>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</si>
  <si>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</si>
  <si>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</si>
  <si>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</si>
  <si>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</si>
  <si>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</si>
  <si>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</si>
  <si>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</si>
  <si>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</si>
  <si>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</si>
  <si>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</si>
  <si>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</si>
  <si>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</si>
  <si>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</si>
  <si>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</si>
  <si>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</si>
  <si>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</si>
  <si>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</si>
  <si>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</si>
  <si>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</si>
  <si>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</si>
  <si>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</si>
  <si>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</si>
  <si>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</si>
  <si>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</si>
  <si>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</si>
  <si>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HOSPITAL GENERAL "DR. MANUEL GEA GONZÁLEZ"</t>
  </si>
  <si>
    <t>Lic. Juan Carlos Mouret Ramírez</t>
  </si>
  <si>
    <t>Director de Administración</t>
  </si>
  <si>
    <t>C.P. Emmanuel Morales Robles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</si>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</sst>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78" zoomScaleNormal="78" zoomScalePageLayoutView="0" workbookViewId="0" topLeftCell="A1">
      <selection activeCell="F30" sqref="F3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201506920</v>
      </c>
      <c r="E16" s="31">
        <f>SUM(E18:E24)</f>
        <v>2443764757</v>
      </c>
      <c r="F16" s="31">
        <f>SUM(F18:F24)</f>
        <v>2520385373</v>
      </c>
      <c r="G16" s="31">
        <f>D16+E16-F16</f>
        <v>124886304</v>
      </c>
      <c r="H16" s="31">
        <f>G16-D16</f>
        <v>-76620616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24083625</v>
      </c>
      <c r="E18" s="37">
        <v>972983582</v>
      </c>
      <c r="F18" s="37">
        <v>993415123</v>
      </c>
      <c r="G18" s="38">
        <f>D18+E18-F18</f>
        <v>3652084</v>
      </c>
      <c r="H18" s="38">
        <f>G18-D18</f>
        <v>-20431541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46099722</v>
      </c>
      <c r="E19" s="37">
        <v>1367682006</v>
      </c>
      <c r="F19" s="37">
        <v>1317576004</v>
      </c>
      <c r="G19" s="38">
        <f aca="true" t="shared" si="0" ref="G19:G24">D19+E19-F19</f>
        <v>96205724</v>
      </c>
      <c r="H19" s="38">
        <f aca="true" t="shared" si="1" ref="H19:H24">G19-D19</f>
        <v>50106002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104015948</v>
      </c>
      <c r="E20" s="37">
        <v>754633</v>
      </c>
      <c r="F20" s="37">
        <v>104589713</v>
      </c>
      <c r="G20" s="38">
        <f t="shared" si="0"/>
        <v>180868</v>
      </c>
      <c r="H20" s="38">
        <f t="shared" si="1"/>
        <v>-103835080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27497625</v>
      </c>
      <c r="E22" s="37">
        <v>102344536</v>
      </c>
      <c r="F22" s="37">
        <v>104994533</v>
      </c>
      <c r="G22" s="38">
        <f t="shared" si="0"/>
        <v>24847628</v>
      </c>
      <c r="H22" s="38">
        <f t="shared" si="1"/>
        <v>-2649997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-190000</v>
      </c>
      <c r="E23" s="37">
        <v>0</v>
      </c>
      <c r="F23" s="37">
        <v>-190000</v>
      </c>
      <c r="G23" s="38">
        <f t="shared" si="0"/>
        <v>0</v>
      </c>
      <c r="H23" s="38">
        <f t="shared" si="1"/>
        <v>190000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1065713201</v>
      </c>
      <c r="E26" s="31">
        <f>SUM(E28:E36)</f>
        <v>610504550.13</v>
      </c>
      <c r="F26" s="31">
        <f>SUM(F28:F36)</f>
        <v>84188839</v>
      </c>
      <c r="G26" s="31">
        <f>D26+E26-F26</f>
        <v>1592028912.13</v>
      </c>
      <c r="H26" s="31">
        <f>G26-D26</f>
        <v>526315711.1300001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944010769</v>
      </c>
      <c r="E30" s="37">
        <v>588501532</v>
      </c>
      <c r="F30" s="37">
        <v>13404622</v>
      </c>
      <c r="G30" s="38">
        <f t="shared" si="2"/>
        <v>1519107679</v>
      </c>
      <c r="H30" s="38">
        <f t="shared" si="3"/>
        <v>575096910</v>
      </c>
      <c r="I30" s="35"/>
    </row>
    <row r="31" spans="1:9" ht="19.5" customHeight="1">
      <c r="A31" s="33"/>
      <c r="B31" s="56" t="s">
        <v>27</v>
      </c>
      <c r="C31" s="56"/>
      <c r="D31" s="37">
        <v>416101018</v>
      </c>
      <c r="E31" s="37">
        <v>15387261</v>
      </c>
      <c r="F31" s="37">
        <v>3625527</v>
      </c>
      <c r="G31" s="38">
        <f t="shared" si="2"/>
        <v>427862752</v>
      </c>
      <c r="H31" s="38">
        <f t="shared" si="3"/>
        <v>11761734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-294398586</v>
      </c>
      <c r="E33" s="37">
        <v>3250733.13</v>
      </c>
      <c r="F33" s="37">
        <v>67158690</v>
      </c>
      <c r="G33" s="38">
        <f t="shared" si="2"/>
        <v>-358306542.87</v>
      </c>
      <c r="H33" s="38">
        <f t="shared" si="3"/>
        <v>-63907956.870000005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3365024</v>
      </c>
      <c r="F34" s="37">
        <v>0</v>
      </c>
      <c r="G34" s="38">
        <f t="shared" si="2"/>
        <v>3365024</v>
      </c>
      <c r="H34" s="38">
        <f t="shared" si="3"/>
        <v>3365024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1267220121</v>
      </c>
      <c r="E38" s="31">
        <f>E16+E26</f>
        <v>3054269307.13</v>
      </c>
      <c r="F38" s="31">
        <f>F16+F26</f>
        <v>2604574212</v>
      </c>
      <c r="G38" s="31">
        <f>G16+G26</f>
        <v>1716915216.13</v>
      </c>
      <c r="H38" s="31">
        <f>H16+H26</f>
        <v>449695095.1300001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201506920</v>
      </c>
    </row>
    <row r="7" spans="2:5" ht="15">
      <c r="B7" s="81"/>
      <c r="C7" s="82"/>
      <c r="D7" s="4" t="s">
        <v>16</v>
      </c>
      <c r="E7" s="5">
        <f>EAA!D18</f>
        <v>24083625</v>
      </c>
    </row>
    <row r="8" spans="2:5" ht="15">
      <c r="B8" s="81"/>
      <c r="C8" s="82"/>
      <c r="D8" s="4" t="s">
        <v>17</v>
      </c>
      <c r="E8" s="5">
        <f>EAA!D19</f>
        <v>46099722</v>
      </c>
    </row>
    <row r="9" spans="2:5" ht="15">
      <c r="B9" s="81"/>
      <c r="C9" s="82"/>
      <c r="D9" s="3" t="s">
        <v>18</v>
      </c>
      <c r="E9" s="5">
        <f>EAA!D20</f>
        <v>104015948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27497625</v>
      </c>
    </row>
    <row r="12" spans="2:5" ht="15">
      <c r="B12" s="81"/>
      <c r="C12" s="82"/>
      <c r="D12" s="3" t="s">
        <v>21</v>
      </c>
      <c r="E12" s="5">
        <f>EAA!D23</f>
        <v>-190000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1065713201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944010769</v>
      </c>
    </row>
    <row r="18" spans="2:5" ht="15">
      <c r="B18" s="81"/>
      <c r="C18" s="82"/>
      <c r="D18" s="4" t="s">
        <v>27</v>
      </c>
      <c r="E18" s="5">
        <f>EAA!D31</f>
        <v>416101018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-294398586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1267220121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2443764757</v>
      </c>
    </row>
    <row r="26" spans="2:5" ht="15">
      <c r="B26" s="81"/>
      <c r="C26" s="82"/>
      <c r="D26" s="4" t="s">
        <v>16</v>
      </c>
      <c r="E26" s="5">
        <f>EAA!E18</f>
        <v>972983582</v>
      </c>
    </row>
    <row r="27" spans="2:5" ht="15">
      <c r="B27" s="81"/>
      <c r="C27" s="82"/>
      <c r="D27" s="4" t="s">
        <v>17</v>
      </c>
      <c r="E27" s="5">
        <f>EAA!E19</f>
        <v>1367682006</v>
      </c>
    </row>
    <row r="28" spans="2:5" ht="15">
      <c r="B28" s="81"/>
      <c r="C28" s="82"/>
      <c r="D28" s="3" t="s">
        <v>18</v>
      </c>
      <c r="E28" s="5">
        <f>EAA!E20</f>
        <v>754633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102344536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610504550.13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588501532</v>
      </c>
    </row>
    <row r="37" spans="2:5" ht="15">
      <c r="B37" s="81"/>
      <c r="C37" s="82"/>
      <c r="D37" s="4" t="s">
        <v>27</v>
      </c>
      <c r="E37" s="5">
        <f>EAA!E31</f>
        <v>15387261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3250733.13</v>
      </c>
    </row>
    <row r="40" spans="2:5" ht="15">
      <c r="B40" s="81"/>
      <c r="C40" s="82"/>
      <c r="D40" s="4" t="s">
        <v>30</v>
      </c>
      <c r="E40" s="5">
        <f>EAA!E34</f>
        <v>3365024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3054269307.13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2520385373</v>
      </c>
    </row>
    <row r="45" spans="2:5" ht="15">
      <c r="B45" s="81"/>
      <c r="C45" s="82"/>
      <c r="D45" s="4" t="s">
        <v>16</v>
      </c>
      <c r="E45" s="5">
        <f>EAA!F18</f>
        <v>993415123</v>
      </c>
    </row>
    <row r="46" spans="2:5" ht="15">
      <c r="B46" s="81"/>
      <c r="C46" s="82"/>
      <c r="D46" s="4" t="s">
        <v>17</v>
      </c>
      <c r="E46" s="5">
        <f>EAA!F19</f>
        <v>1317576004</v>
      </c>
    </row>
    <row r="47" spans="2:5" ht="15">
      <c r="B47" s="81"/>
      <c r="C47" s="82"/>
      <c r="D47" s="3" t="s">
        <v>18</v>
      </c>
      <c r="E47" s="5">
        <f>EAA!F20</f>
        <v>104589713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104994533</v>
      </c>
    </row>
    <row r="50" spans="2:5" ht="15">
      <c r="B50" s="81"/>
      <c r="C50" s="82"/>
      <c r="D50" s="3" t="s">
        <v>21</v>
      </c>
      <c r="E50" s="5">
        <f>EAA!F23</f>
        <v>-190000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84188839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13404622</v>
      </c>
    </row>
    <row r="56" spans="2:5" ht="15">
      <c r="B56" s="81"/>
      <c r="C56" s="82"/>
      <c r="D56" s="4" t="s">
        <v>27</v>
      </c>
      <c r="E56" s="5">
        <f>EAA!F31</f>
        <v>3625527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67158690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2604574212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124886304</v>
      </c>
    </row>
    <row r="64" spans="2:5" ht="15">
      <c r="B64" s="84"/>
      <c r="C64" s="82"/>
      <c r="D64" s="4" t="s">
        <v>16</v>
      </c>
      <c r="E64" s="5">
        <f>EAA!G18</f>
        <v>3652084</v>
      </c>
    </row>
    <row r="65" spans="2:5" ht="15">
      <c r="B65" s="84"/>
      <c r="C65" s="82"/>
      <c r="D65" s="4" t="s">
        <v>17</v>
      </c>
      <c r="E65" s="5">
        <f>EAA!G19</f>
        <v>96205724</v>
      </c>
    </row>
    <row r="66" spans="2:5" ht="15">
      <c r="B66" s="84"/>
      <c r="C66" s="82"/>
      <c r="D66" s="3" t="s">
        <v>18</v>
      </c>
      <c r="E66" s="5">
        <f>EAA!G20</f>
        <v>180868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24847628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1592028912.13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1519107679</v>
      </c>
    </row>
    <row r="75" spans="2:5" ht="15">
      <c r="B75" s="84"/>
      <c r="C75" s="82"/>
      <c r="D75" s="4" t="s">
        <v>27</v>
      </c>
      <c r="E75" s="5">
        <f>EAA!G31</f>
        <v>427862752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-358306542.87</v>
      </c>
    </row>
    <row r="78" spans="2:5" ht="15">
      <c r="B78" s="84"/>
      <c r="C78" s="82"/>
      <c r="D78" s="4" t="s">
        <v>30</v>
      </c>
      <c r="E78" s="5">
        <f>EAA!G34</f>
        <v>3365024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1716915216.13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-76620616</v>
      </c>
    </row>
    <row r="83" spans="2:5" ht="15">
      <c r="B83" s="84"/>
      <c r="C83" s="82"/>
      <c r="D83" s="4" t="s">
        <v>16</v>
      </c>
      <c r="E83" s="5">
        <f>EAA!H18</f>
        <v>-20431541</v>
      </c>
    </row>
    <row r="84" spans="2:5" ht="15">
      <c r="B84" s="84"/>
      <c r="C84" s="82"/>
      <c r="D84" s="4" t="s">
        <v>17</v>
      </c>
      <c r="E84" s="5">
        <f>EAA!H19</f>
        <v>50106002</v>
      </c>
    </row>
    <row r="85" spans="2:5" ht="15">
      <c r="B85" s="84"/>
      <c r="C85" s="82"/>
      <c r="D85" s="3" t="s">
        <v>18</v>
      </c>
      <c r="E85" s="5">
        <f>EAA!H20</f>
        <v>-103835080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-2649997</v>
      </c>
    </row>
    <row r="88" spans="2:5" ht="15">
      <c r="B88" s="84"/>
      <c r="C88" s="82"/>
      <c r="D88" s="3" t="s">
        <v>21</v>
      </c>
      <c r="E88" s="5">
        <f>EAA!H23</f>
        <v>190000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526315711.1300001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575096910</v>
      </c>
    </row>
    <row r="94" spans="2:5" ht="15">
      <c r="B94" s="84"/>
      <c r="C94" s="82"/>
      <c r="D94" s="4" t="s">
        <v>27</v>
      </c>
      <c r="E94" s="5">
        <f>EAA!H31</f>
        <v>11761734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-63907956.870000005</v>
      </c>
    </row>
    <row r="97" spans="2:5" ht="15">
      <c r="B97" s="84"/>
      <c r="C97" s="82"/>
      <c r="D97" s="4" t="s">
        <v>30</v>
      </c>
      <c r="E97" s="5">
        <f>EAA!H34</f>
        <v>3365024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449695095.1300001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2014-03-05T16:18:01Z</cp:lastPrinted>
  <dcterms:created xsi:type="dcterms:W3CDTF">2014-01-27T18:04:15Z</dcterms:created>
  <dcterms:modified xsi:type="dcterms:W3CDTF">2014-03-19T23:13:24Z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