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<sst xmlns="http://schemas.openxmlformats.org/spreadsheetml/2006/main" count="157" uniqueCount="53">
  <si>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</si>
  <si>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</si>
  <si>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</si>
  <si>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</si>
  <si>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</si>
  <si>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</si>
  <si>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</si>
  <si>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</si>
  <si>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</si>
  <si>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</si>
  <si>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</si>
  <si>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</si>
  <si>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</si>
  <si>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</si>
  <si>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</si>
  <si>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</si>
  <si>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</si>
  <si>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</si>
  <si>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</si>
  <si>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</si>
  <si>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</si>
  <si>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</si>
  <si>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</si>
  <si>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</si>
  <si>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</si>
  <si>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</si>
  <si>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</si>
  <si>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</si>
  <si>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</si>
  <si>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</si>
  <si>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</si>
  <si>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</si>
  <si>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</si>
  <si>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</si>
  <si>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</si>
  <si>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</si>
  <si>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</si>
  <si>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</si>
  <si>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</si>
  <si>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</si>
  <si>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</si>
  <si>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</si>
  <si>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</si>
  <si>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</si>
  <si>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</si>
  <si>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</si>
  <si>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</si>
  <si>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</si>
  <si>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NBD Hospital General de México "Dr. Eduardo Liceaga"</t>
  </si>
  <si>
    <t>C.P. GUSTAVO ALFONSO BELLÓN DÁVILA</t>
  </si>
  <si>
    <t>DIRECTOR DE RECURSOS FINANCIEROS</t>
  </si>
  <si>
    <t>C.P. JAIME RANGEL DE LOS ANGELES</t>
  </si>
  <si>
    <t xml:space="preserve">SUBDIRECTOR DE PRESUPUESTO Y CONTABILIDAD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</si>
</sst>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B3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1"/>
      <c r="D1" s="71"/>
      <c r="E1" s="71"/>
      <c r="F1" s="70"/>
      <c r="G1" s="70"/>
      <c r="H1" s="70"/>
      <c r="I1" s="17"/>
      <c r="J1" s="70"/>
      <c r="K1" s="70"/>
    </row>
    <row r="2" s="15" customFormat="1" ht="6" customHeight="1">
      <c r="B2" s="16"/>
    </row>
    <row r="3" spans="2:11" s="15" customFormat="1" ht="13.5" customHeight="1">
      <c r="B3" s="47"/>
      <c r="C3" s="73" t="s">
        <v>36</v>
      </c>
      <c r="D3" s="73"/>
      <c r="E3" s="73"/>
      <c r="F3" s="73"/>
      <c r="G3" s="73"/>
      <c r="H3" s="47"/>
      <c r="I3" s="47"/>
      <c r="J3" s="20"/>
      <c r="K3" s="20"/>
    </row>
    <row r="4" spans="2:11" s="15" customFormat="1" ht="13.5" customHeight="1">
      <c r="B4" s="47"/>
      <c r="C4" s="73" t="s">
        <v>0</v>
      </c>
      <c r="D4" s="73"/>
      <c r="E4" s="73"/>
      <c r="F4" s="73"/>
      <c r="G4" s="73"/>
      <c r="H4" s="47"/>
      <c r="I4" s="47"/>
      <c r="J4" s="20"/>
      <c r="K4" s="20"/>
    </row>
    <row r="5" spans="2:11" s="15" customFormat="1" ht="13.5" customHeight="1">
      <c r="B5" s="47"/>
      <c r="C5" s="73" t="s">
        <v>1</v>
      </c>
      <c r="D5" s="73"/>
      <c r="E5" s="73"/>
      <c r="F5" s="73"/>
      <c r="G5" s="73"/>
      <c r="H5" s="47"/>
      <c r="I5" s="47"/>
      <c r="J5" s="20"/>
      <c r="K5" s="20"/>
    </row>
    <row r="6" spans="2:11" s="15" customFormat="1" ht="13.5" customHeight="1">
      <c r="B6" s="47"/>
      <c r="C6" s="73" t="s">
        <v>2</v>
      </c>
      <c r="D6" s="73"/>
      <c r="E6" s="73"/>
      <c r="F6" s="73"/>
      <c r="G6" s="7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2" t="s">
        <v>48</v>
      </c>
      <c r="D7" s="72"/>
      <c r="E7" s="72"/>
      <c r="F7" s="72"/>
      <c r="G7" s="72"/>
      <c r="H7" s="46"/>
      <c r="I7" s="14"/>
      <c r="J7" s="14"/>
      <c r="K7" s="14"/>
      <c r="L7" s="14"/>
      <c r="M7" s="14"/>
    </row>
    <row r="8" spans="1:9" s="15" customFormat="1" ht="6.75" customHeight="1">
      <c r="A8" s="74"/>
      <c r="B8" s="74"/>
      <c r="C8" s="74"/>
      <c r="D8" s="74"/>
      <c r="E8" s="74"/>
      <c r="F8" s="74"/>
      <c r="G8" s="74"/>
      <c r="H8" s="74"/>
      <c r="I8" s="74"/>
    </row>
    <row r="9" spans="1:9" s="15" customFormat="1" ht="3" customHeight="1">
      <c r="A9" s="74"/>
      <c r="B9" s="74"/>
      <c r="C9" s="74"/>
      <c r="D9" s="74"/>
      <c r="E9" s="74"/>
      <c r="F9" s="74"/>
      <c r="G9" s="74"/>
      <c r="H9" s="74"/>
      <c r="I9" s="74"/>
    </row>
    <row r="10" spans="1:9" s="25" customFormat="1" ht="27">
      <c r="A10" s="48"/>
      <c r="B10" s="75" t="s">
        <v>6</v>
      </c>
      <c r="C10" s="75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6"/>
      <c r="C11" s="76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7"/>
      <c r="B12" s="74"/>
      <c r="C12" s="74"/>
      <c r="D12" s="74"/>
      <c r="E12" s="74"/>
      <c r="F12" s="74"/>
      <c r="G12" s="74"/>
      <c r="H12" s="74"/>
      <c r="I12" s="78"/>
    </row>
    <row r="13" spans="1:11" s="15" customFormat="1" ht="3" customHeight="1">
      <c r="A13" s="67"/>
      <c r="B13" s="68"/>
      <c r="C13" s="68"/>
      <c r="D13" s="68"/>
      <c r="E13" s="68"/>
      <c r="F13" s="68"/>
      <c r="G13" s="68"/>
      <c r="H13" s="68"/>
      <c r="I13" s="69"/>
      <c r="J13" s="20"/>
      <c r="K13" s="20"/>
    </row>
    <row r="14" spans="1:11" s="15" customFormat="1" ht="13.5">
      <c r="A14" s="26"/>
      <c r="B14" s="57" t="s">
        <v>14</v>
      </c>
      <c r="C14" s="57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8" t="s">
        <v>15</v>
      </c>
      <c r="C16" s="58"/>
      <c r="D16" s="31">
        <f>SUM(D18:D24)</f>
        <v>237970195</v>
      </c>
      <c r="E16" s="31">
        <f>SUM(E18:E24)</f>
        <v>5109955620</v>
      </c>
      <c r="F16" s="31">
        <f>SUM(F18:F24)</f>
        <v>5052165795</v>
      </c>
      <c r="G16" s="31">
        <f>D16+E16-F16</f>
        <v>295760020</v>
      </c>
      <c r="H16" s="31">
        <f>G16-D16</f>
        <v>57789825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f>9509901+39446685+1</f>
        <v>48956587</v>
      </c>
      <c r="E18" s="37">
        <f>213660477+1482817055</f>
        <v>1696477532</v>
      </c>
      <c r="F18" s="37">
        <f>218381735+1504607350</f>
        <v>1722989085</v>
      </c>
      <c r="G18" s="38">
        <f>D18+E18-F18</f>
        <v>22445034</v>
      </c>
      <c r="H18" s="38">
        <f>G18-D18</f>
        <v>-26511553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98731709</v>
      </c>
      <c r="E19" s="37">
        <f>2829050972</f>
        <v>2829050972</v>
      </c>
      <c r="F19" s="37">
        <f>2711011270+45064751+1</f>
        <v>2756076022</v>
      </c>
      <c r="G19" s="38">
        <f aca="true" t="shared" si="0" ref="G19:G24">D19+E19-F19</f>
        <v>171706659</v>
      </c>
      <c r="H19" s="38">
        <f aca="true" t="shared" si="1" ref="H19:H24">G19-D19</f>
        <v>72974950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44790105</v>
      </c>
      <c r="E20" s="37">
        <v>37508442</v>
      </c>
      <c r="F20" s="37">
        <v>37318777</v>
      </c>
      <c r="G20" s="38">
        <f t="shared" si="0"/>
        <v>44979770</v>
      </c>
      <c r="H20" s="38">
        <f t="shared" si="1"/>
        <v>189665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f>46046306-554512</f>
        <v>45491794</v>
      </c>
      <c r="E22" s="37">
        <v>546918674</v>
      </c>
      <c r="F22" s="37">
        <f>536138107-356197+1</f>
        <v>535781911</v>
      </c>
      <c r="G22" s="38">
        <f t="shared" si="0"/>
        <v>56628557</v>
      </c>
      <c r="H22" s="38">
        <f t="shared" si="1"/>
        <v>11136763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8" t="s">
        <v>23</v>
      </c>
      <c r="C26" s="58"/>
      <c r="D26" s="31">
        <f>SUM(D28:D36)</f>
        <v>2347517142</v>
      </c>
      <c r="E26" s="31">
        <f>SUM(E28:E36)</f>
        <v>445566103</v>
      </c>
      <c r="F26" s="31">
        <f>SUM(F28:F36)</f>
        <v>101786960</v>
      </c>
      <c r="G26" s="31">
        <f>D26+E26-F26</f>
        <v>2691296285</v>
      </c>
      <c r="H26" s="31">
        <f>G26-D26</f>
        <v>343779143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f>783249888+1041675912+537547588-451250482</f>
        <v>1911222906</v>
      </c>
      <c r="E30" s="37">
        <f>353076919+23367712</f>
        <v>376444631</v>
      </c>
      <c r="F30" s="37">
        <f>23367712+13340747</f>
        <v>36708459</v>
      </c>
      <c r="G30" s="38">
        <f t="shared" si="2"/>
        <v>2250959078</v>
      </c>
      <c r="H30" s="38">
        <f t="shared" si="3"/>
        <v>339736172</v>
      </c>
      <c r="I30" s="35"/>
    </row>
    <row r="31" spans="1:9" ht="19.5" customHeight="1">
      <c r="A31" s="33"/>
      <c r="B31" s="56" t="s">
        <v>27</v>
      </c>
      <c r="C31" s="56"/>
      <c r="D31" s="37">
        <v>436294236</v>
      </c>
      <c r="E31" s="37">
        <f>69121475-3</f>
        <v>69121472</v>
      </c>
      <c r="F31" s="37">
        <v>65078501</v>
      </c>
      <c r="G31" s="38">
        <f t="shared" si="2"/>
        <v>440337207</v>
      </c>
      <c r="H31" s="38">
        <f t="shared" si="3"/>
        <v>4042971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57" t="s">
        <v>33</v>
      </c>
      <c r="C38" s="57"/>
      <c r="D38" s="31">
        <f>D16+D26</f>
        <v>2585487337</v>
      </c>
      <c r="E38" s="31">
        <f>E16+E26</f>
        <v>5555521723</v>
      </c>
      <c r="F38" s="31">
        <f>F16+F26</f>
        <v>5153952755</v>
      </c>
      <c r="G38" s="31">
        <f>G16+G26</f>
        <v>2987056305</v>
      </c>
      <c r="H38" s="31">
        <f>H16+H26</f>
        <v>401568968</v>
      </c>
      <c r="I38" s="29"/>
    </row>
    <row r="39" spans="1:9" ht="6" customHeight="1">
      <c r="A39" s="64"/>
      <c r="B39" s="65"/>
      <c r="C39" s="65"/>
      <c r="D39" s="65"/>
      <c r="E39" s="65"/>
      <c r="F39" s="65"/>
      <c r="G39" s="65"/>
      <c r="H39" s="65"/>
      <c r="I39" s="66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1" t="s">
        <v>47</v>
      </c>
      <c r="C41" s="61"/>
      <c r="D41" s="61"/>
      <c r="E41" s="61"/>
      <c r="F41" s="61"/>
      <c r="G41" s="61"/>
      <c r="H41" s="61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3"/>
      <c r="C43" s="63"/>
      <c r="D43" s="22"/>
      <c r="E43" s="62"/>
      <c r="F43" s="62"/>
      <c r="G43" s="62"/>
      <c r="H43" s="62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0" t="s">
        <v>49</v>
      </c>
      <c r="C44" s="60"/>
      <c r="D44" s="13"/>
      <c r="E44" s="60" t="s">
        <v>51</v>
      </c>
      <c r="F44" s="60"/>
      <c r="G44" s="60"/>
      <c r="H44" s="60"/>
      <c r="I44" s="24"/>
      <c r="J44" s="15"/>
      <c r="P44" s="15"/>
      <c r="Q44" s="15"/>
    </row>
    <row r="45" spans="1:17" ht="13.5" customHeight="1">
      <c r="A45" s="15"/>
      <c r="B45" s="59" t="s">
        <v>50</v>
      </c>
      <c r="C45" s="59"/>
      <c r="D45" s="45"/>
      <c r="E45" s="59" t="s">
        <v>52</v>
      </c>
      <c r="F45" s="59"/>
      <c r="G45" s="59"/>
      <c r="H45" s="59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A8:I8"/>
    <mergeCell ref="A9:I9"/>
    <mergeCell ref="B10:C11"/>
    <mergeCell ref="A12:I12"/>
    <mergeCell ref="B26:C26"/>
    <mergeCell ref="E45:H45"/>
    <mergeCell ref="E44:H44"/>
    <mergeCell ref="B41:H41"/>
    <mergeCell ref="B45:C45"/>
    <mergeCell ref="B44:C44"/>
    <mergeCell ref="E43:H43"/>
    <mergeCell ref="B43:C43"/>
    <mergeCell ref="A39:I39"/>
    <mergeCell ref="B32:C32"/>
    <mergeCell ref="B33:C33"/>
    <mergeCell ref="B18:C18"/>
    <mergeCell ref="B14:C14"/>
    <mergeCell ref="B38:C38"/>
    <mergeCell ref="B19:C19"/>
    <mergeCell ref="B34:C34"/>
    <mergeCell ref="B20:C20"/>
    <mergeCell ref="B21:C21"/>
    <mergeCell ref="B22:C22"/>
    <mergeCell ref="B23:C23"/>
    <mergeCell ref="B24:C24"/>
    <mergeCell ref="B28:C28"/>
    <mergeCell ref="B35:C35"/>
    <mergeCell ref="B36:C36"/>
    <mergeCell ref="B29:C29"/>
    <mergeCell ref="B30:C30"/>
    <mergeCell ref="B31:C31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237970195</v>
      </c>
    </row>
    <row r="7" spans="2:5" ht="15">
      <c r="B7" s="81"/>
      <c r="C7" s="82"/>
      <c r="D7" s="4" t="s">
        <v>16</v>
      </c>
      <c r="E7" s="5">
        <f>EAA!D18</f>
        <v>48956587</v>
      </c>
    </row>
    <row r="8" spans="2:5" ht="15">
      <c r="B8" s="81"/>
      <c r="C8" s="82"/>
      <c r="D8" s="4" t="s">
        <v>17</v>
      </c>
      <c r="E8" s="5">
        <f>EAA!D19</f>
        <v>98731709</v>
      </c>
    </row>
    <row r="9" spans="2:5" ht="15">
      <c r="B9" s="81"/>
      <c r="C9" s="82"/>
      <c r="D9" s="3" t="s">
        <v>18</v>
      </c>
      <c r="E9" s="5">
        <f>EAA!D20</f>
        <v>44790105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45491794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2347517142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1911222906</v>
      </c>
    </row>
    <row r="18" spans="2:5" ht="15">
      <c r="B18" s="81"/>
      <c r="C18" s="82"/>
      <c r="D18" s="4" t="s">
        <v>27</v>
      </c>
      <c r="E18" s="5">
        <f>EAA!D31</f>
        <v>436294236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2585487337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5109955620</v>
      </c>
    </row>
    <row r="26" spans="2:5" ht="15">
      <c r="B26" s="81"/>
      <c r="C26" s="82"/>
      <c r="D26" s="4" t="s">
        <v>16</v>
      </c>
      <c r="E26" s="5">
        <f>EAA!E18</f>
        <v>1696477532</v>
      </c>
    </row>
    <row r="27" spans="2:5" ht="15">
      <c r="B27" s="81"/>
      <c r="C27" s="82"/>
      <c r="D27" s="4" t="s">
        <v>17</v>
      </c>
      <c r="E27" s="5">
        <f>EAA!E19</f>
        <v>2829050972</v>
      </c>
    </row>
    <row r="28" spans="2:5" ht="15">
      <c r="B28" s="81"/>
      <c r="C28" s="82"/>
      <c r="D28" s="3" t="s">
        <v>18</v>
      </c>
      <c r="E28" s="5">
        <f>EAA!E20</f>
        <v>37508442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546918674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445566103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376444631</v>
      </c>
    </row>
    <row r="37" spans="2:5" ht="15">
      <c r="B37" s="81"/>
      <c r="C37" s="82"/>
      <c r="D37" s="4" t="s">
        <v>27</v>
      </c>
      <c r="E37" s="5">
        <f>EAA!E31</f>
        <v>69121472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5555521723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5052165795</v>
      </c>
    </row>
    <row r="45" spans="2:5" ht="15">
      <c r="B45" s="81"/>
      <c r="C45" s="82"/>
      <c r="D45" s="4" t="s">
        <v>16</v>
      </c>
      <c r="E45" s="5">
        <f>EAA!F18</f>
        <v>1722989085</v>
      </c>
    </row>
    <row r="46" spans="2:5" ht="15">
      <c r="B46" s="81"/>
      <c r="C46" s="82"/>
      <c r="D46" s="4" t="s">
        <v>17</v>
      </c>
      <c r="E46" s="5">
        <f>EAA!F19</f>
        <v>2756076022</v>
      </c>
    </row>
    <row r="47" spans="2:5" ht="15">
      <c r="B47" s="81"/>
      <c r="C47" s="82"/>
      <c r="D47" s="3" t="s">
        <v>18</v>
      </c>
      <c r="E47" s="5">
        <f>EAA!F20</f>
        <v>37318777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535781911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101786960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36708459</v>
      </c>
    </row>
    <row r="56" spans="2:5" ht="15">
      <c r="B56" s="81"/>
      <c r="C56" s="82"/>
      <c r="D56" s="4" t="s">
        <v>27</v>
      </c>
      <c r="E56" s="5">
        <f>EAA!F31</f>
        <v>65078501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5153952755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295760020</v>
      </c>
    </row>
    <row r="64" spans="2:5" ht="15">
      <c r="B64" s="84"/>
      <c r="C64" s="82"/>
      <c r="D64" s="4" t="s">
        <v>16</v>
      </c>
      <c r="E64" s="5">
        <f>EAA!G18</f>
        <v>22445034</v>
      </c>
    </row>
    <row r="65" spans="2:5" ht="15">
      <c r="B65" s="84"/>
      <c r="C65" s="82"/>
      <c r="D65" s="4" t="s">
        <v>17</v>
      </c>
      <c r="E65" s="5">
        <f>EAA!G19</f>
        <v>171706659</v>
      </c>
    </row>
    <row r="66" spans="2:5" ht="15">
      <c r="B66" s="84"/>
      <c r="C66" s="82"/>
      <c r="D66" s="3" t="s">
        <v>18</v>
      </c>
      <c r="E66" s="5">
        <f>EAA!G20</f>
        <v>44979770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56628557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2691296285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2250959078</v>
      </c>
    </row>
    <row r="75" spans="2:5" ht="15">
      <c r="B75" s="84"/>
      <c r="C75" s="82"/>
      <c r="D75" s="4" t="s">
        <v>27</v>
      </c>
      <c r="E75" s="5">
        <f>EAA!G31</f>
        <v>440337207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2987056305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57789825</v>
      </c>
    </row>
    <row r="83" spans="2:5" ht="15">
      <c r="B83" s="84"/>
      <c r="C83" s="82"/>
      <c r="D83" s="4" t="s">
        <v>16</v>
      </c>
      <c r="E83" s="5">
        <f>EAA!H18</f>
        <v>-26511553</v>
      </c>
    </row>
    <row r="84" spans="2:5" ht="15">
      <c r="B84" s="84"/>
      <c r="C84" s="82"/>
      <c r="D84" s="4" t="s">
        <v>17</v>
      </c>
      <c r="E84" s="5">
        <f>EAA!H19</f>
        <v>72974950</v>
      </c>
    </row>
    <row r="85" spans="2:5" ht="15">
      <c r="B85" s="84"/>
      <c r="C85" s="82"/>
      <c r="D85" s="3" t="s">
        <v>18</v>
      </c>
      <c r="E85" s="5">
        <f>EAA!H20</f>
        <v>189665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11136763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343779143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339736172</v>
      </c>
    </row>
    <row r="94" spans="2:5" ht="15">
      <c r="B94" s="84"/>
      <c r="C94" s="82"/>
      <c r="D94" s="4" t="s">
        <v>27</v>
      </c>
      <c r="E94" s="5">
        <f>EAA!H31</f>
        <v>4042971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401568968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2014-03-29T00:28:33Z</cp:lastPrinted>
  <dcterms:created xsi:type="dcterms:W3CDTF">2014-01-27T18:04:15Z</dcterms:created>
  <dcterms:modified xsi:type="dcterms:W3CDTF">2014-03-31T17:07:51Z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