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90" windowHeight="4185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<sst xmlns="http://schemas.openxmlformats.org/spreadsheetml/2006/main" count="316" uniqueCount="85">
  <si>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</si>
  <si>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</si>
  <si>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</si>
  <si>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</si>
  <si>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</si>
  <si>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</si>
  <si>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</si>
  <si>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</si>
  <si>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</si>
  <si>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</si>
  <si>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</si>
  <si>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</si>
  <si>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</si>
  <si>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</si>
  <si>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</si>
  <si>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</si>
  <si>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</si>
  <si>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</si>
  <si>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</si>
  <si>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</si>
  <si>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</si>
  <si>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</si>
  <si>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</si>
  <si>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</si>
  <si>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</si>
  <si>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</si>
  <si>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</si>
  <si>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</si>
  <si>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</si>
  <si>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</si>
  <si>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</si>
  <si>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</si>
  <si>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</si>
  <si>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</si>
  <si>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</si>
  <si>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</si>
  <si>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</si>
  <si>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</si>
  <si>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</si>
  <si>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</si>
  <si>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</si>
  <si>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</si>
  <si>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</si>
  <si>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</si>
  <si>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</si>
  <si>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</si>
  <si>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</si>
  <si>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</si>
  <si>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</si>
  <si>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</si>
  <si>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</si>
  <si>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</si>
  <si>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</si>
  <si>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</si>
  <si>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</si>
  <si>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</si>
  <si>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</si>
  <si>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</si>
  <si>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</si>
  <si>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</si>
  <si>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</si>
  <si>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</si>
  <si>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</si>
  <si>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</si>
  <si>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</si>
  <si>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</si>
  <si>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</si>
  <si>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</si>
  <si>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</si>
  <si>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</si>
  <si>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</si>
  <si>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</si>
  <si>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</si>
  <si>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</si>
  <si>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</si>
  <si>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</si>
  <si>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</si>
  <si>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</si>
  <si>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</si>
  <si>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</si>
  <si>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Ciencias Médicas y Nutrición Salvador Zubirán</t>
  </si>
  <si>
    <t>Director de Administración</t>
  </si>
  <si>
    <t>DR. DAVID KERSHENOBICH STALNIKOWITS</t>
  </si>
  <si>
    <t>Director General</t>
  </si>
  <si>
    <t>LIC. MARIO FRANCISCO MÁRQUEZ ALBO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</si>
</sst>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E18" sqref="E18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55766180</v>
      </c>
      <c r="E18" s="48">
        <v>106037699</v>
      </c>
      <c r="G18" s="78" t="s">
        <v>12</v>
      </c>
      <c r="H18" s="78"/>
      <c r="I18" s="48">
        <v>83189703</v>
      </c>
      <c r="J18" s="48">
        <v>86247966</v>
      </c>
      <c r="K18" s="22"/>
    </row>
    <row r="19" spans="1:11" ht="12">
      <c r="A19" s="23"/>
      <c r="B19" s="78" t="s">
        <v>13</v>
      </c>
      <c r="C19" s="78"/>
      <c r="D19" s="48">
        <v>158517061</v>
      </c>
      <c r="E19" s="48">
        <f>86562268+23994854</f>
        <v>110557122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392</v>
      </c>
      <c r="E20" s="48">
        <v>21939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311083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60291844</v>
      </c>
      <c r="E22" s="48">
        <v>48849428</v>
      </c>
      <c r="G22" s="78" t="s">
        <v>20</v>
      </c>
      <c r="H22" s="78"/>
      <c r="I22" s="48">
        <v>125836958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-19146866</v>
      </c>
      <c r="E23" s="48">
        <v>-23994854</v>
      </c>
      <c r="G23" s="78" t="s">
        <v>22</v>
      </c>
      <c r="H23" s="78"/>
      <c r="I23" s="48">
        <v>53776697</v>
      </c>
      <c r="J23" s="48">
        <v>60543767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255428611</v>
      </c>
      <c r="E26" s="53">
        <f>SUM(E18:E24)</f>
        <v>241782417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262803358</v>
      </c>
      <c r="J27" s="53">
        <f>SUM(J18:J25)</f>
        <v>146791733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65726866</v>
      </c>
      <c r="E32" s="48">
        <v>43878074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829917896</v>
      </c>
      <c r="E33" s="48">
        <v>816850477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1079033519</v>
      </c>
      <c r="E34" s="48">
        <v>1015087758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-925518447</v>
      </c>
      <c r="E36" s="48">
        <v>-766085570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12824075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-37529600</v>
      </c>
      <c r="E38" s="48">
        <v>-24948000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262803358</v>
      </c>
      <c r="J40" s="53">
        <f>J27+J38</f>
        <v>146791733</v>
      </c>
      <c r="K40" s="22"/>
    </row>
    <row r="41" spans="1:11" ht="13.5">
      <c r="A41" s="52"/>
      <c r="B41" s="79" t="s">
        <v>47</v>
      </c>
      <c r="C41" s="79"/>
      <c r="D41" s="53">
        <f>SUM(D31:D39)</f>
        <v>1024454309</v>
      </c>
      <c r="E41" s="53">
        <f>SUM(E31:E39)</f>
        <v>1084782739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1279882920</v>
      </c>
      <c r="E43" s="53">
        <f>E26+E41</f>
        <v>1326565156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1530752198</v>
      </c>
      <c r="J44" s="53">
        <f>SUM(J46:J48)</f>
        <v>1481923630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566259551</v>
      </c>
      <c r="J46" s="48">
        <v>557688907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964492647</v>
      </c>
      <c r="J47" s="48">
        <v>924234723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-513672636</v>
      </c>
      <c r="J50" s="53">
        <f>SUM(J52:J56)</f>
        <v>-302150207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-211091751</v>
      </c>
      <c r="J52" s="48">
        <v>-126077268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-676320694</v>
      </c>
      <c r="J53" s="48">
        <v>-549814298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373739809</v>
      </c>
      <c r="J54" s="48">
        <v>373741359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1017079562</v>
      </c>
      <c r="J63" s="53">
        <f>J44+J50+J58</f>
        <v>1179773423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1279882920</v>
      </c>
      <c r="J65" s="53">
        <f>J40+J63</f>
        <v>1326565156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82</v>
      </c>
      <c r="D73" s="82"/>
      <c r="E73" s="36"/>
      <c r="F73" s="71"/>
      <c r="G73" s="82" t="s">
        <v>84</v>
      </c>
      <c r="H73" s="82"/>
      <c r="I73" s="26"/>
      <c r="J73" s="36"/>
    </row>
    <row r="74" spans="2:10" ht="13.5" customHeight="1">
      <c r="B74" s="39"/>
      <c r="C74" s="81" t="s">
        <v>83</v>
      </c>
      <c r="D74" s="81"/>
      <c r="E74" s="40"/>
      <c r="F74" s="71"/>
      <c r="G74" s="81" t="s">
        <v>81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79.5">
      <c r="A3" s="94" t="s">
        <v>5</v>
      </c>
      <c r="B3" s="94"/>
      <c r="C3" s="94"/>
      <c r="D3" s="94"/>
      <c r="E3" s="13" t="str">
        <f>ESF!C7</f>
        <v>Instituto Nacional de Ciencias Médicas y Nutrición Salvador Zubirán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55766180</v>
      </c>
    </row>
    <row r="8" spans="1:5" ht="15">
      <c r="A8" s="102"/>
      <c r="B8" s="103"/>
      <c r="C8" s="95" t="s">
        <v>13</v>
      </c>
      <c r="D8" s="95"/>
      <c r="E8" s="8">
        <f>ESF!D19</f>
        <v>158517061</v>
      </c>
    </row>
    <row r="9" spans="1:5" ht="15">
      <c r="A9" s="102"/>
      <c r="B9" s="103"/>
      <c r="C9" s="95" t="s">
        <v>15</v>
      </c>
      <c r="D9" s="95"/>
      <c r="E9" s="8">
        <f>ESF!D20</f>
        <v>392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60291844</v>
      </c>
    </row>
    <row r="12" spans="1:5" ht="15">
      <c r="A12" s="102"/>
      <c r="B12" s="103"/>
      <c r="C12" s="95" t="s">
        <v>21</v>
      </c>
      <c r="D12" s="95"/>
      <c r="E12" s="8">
        <f>ESF!D23</f>
        <v>-19146866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255428611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65726866</v>
      </c>
    </row>
    <row r="17" spans="1:5" ht="15">
      <c r="A17" s="102"/>
      <c r="B17" s="103"/>
      <c r="C17" s="95" t="s">
        <v>34</v>
      </c>
      <c r="D17" s="95"/>
      <c r="E17" s="8">
        <f>ESF!D33</f>
        <v>829917896</v>
      </c>
    </row>
    <row r="18" spans="1:5" ht="15">
      <c r="A18" s="102"/>
      <c r="B18" s="103"/>
      <c r="C18" s="95" t="s">
        <v>36</v>
      </c>
      <c r="D18" s="95"/>
      <c r="E18" s="8">
        <f>ESF!D34</f>
        <v>1079033519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-925518447</v>
      </c>
    </row>
    <row r="21" spans="1:5" ht="15">
      <c r="A21" s="102"/>
      <c r="B21" s="103"/>
      <c r="C21" s="95" t="s">
        <v>42</v>
      </c>
      <c r="D21" s="95"/>
      <c r="E21" s="8">
        <f>ESF!D37</f>
        <v>12824075</v>
      </c>
    </row>
    <row r="22" spans="1:5" ht="15">
      <c r="A22" s="102"/>
      <c r="B22" s="103"/>
      <c r="C22" s="95" t="s">
        <v>43</v>
      </c>
      <c r="D22" s="95"/>
      <c r="E22" s="8">
        <f>ESF!D38</f>
        <v>-37529600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1024454309</v>
      </c>
    </row>
    <row r="25" spans="1:5" ht="15.75" thickBot="1">
      <c r="A25" s="102"/>
      <c r="B25" s="2"/>
      <c r="C25" s="100" t="s">
        <v>49</v>
      </c>
      <c r="D25" s="100"/>
      <c r="E25" s="9">
        <f>ESF!D43</f>
        <v>1279882920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83189703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125836958</v>
      </c>
    </row>
    <row r="31" spans="1:5" ht="15">
      <c r="A31" s="102"/>
      <c r="B31" s="103"/>
      <c r="C31" s="95" t="s">
        <v>22</v>
      </c>
      <c r="D31" s="95"/>
      <c r="E31" s="8">
        <f>ESF!I23</f>
        <v>53776697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262803358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262803358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1530752198</v>
      </c>
    </row>
    <row r="44" spans="1:5" ht="15">
      <c r="A44" s="3"/>
      <c r="B44" s="103"/>
      <c r="C44" s="95" t="s">
        <v>51</v>
      </c>
      <c r="D44" s="95"/>
      <c r="E44" s="8">
        <f>ESF!I46</f>
        <v>566259551</v>
      </c>
    </row>
    <row r="45" spans="1:5" ht="15">
      <c r="A45" s="3"/>
      <c r="B45" s="103"/>
      <c r="C45" s="95" t="s">
        <v>52</v>
      </c>
      <c r="D45" s="95"/>
      <c r="E45" s="8">
        <f>ESF!I47</f>
        <v>964492647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-513672636</v>
      </c>
    </row>
    <row r="48" spans="1:5" ht="15">
      <c r="A48" s="3"/>
      <c r="B48" s="103"/>
      <c r="C48" s="95" t="s">
        <v>55</v>
      </c>
      <c r="D48" s="95"/>
      <c r="E48" s="8">
        <f>ESF!I52</f>
        <v>-211091751</v>
      </c>
    </row>
    <row r="49" spans="1:5" ht="15">
      <c r="A49" s="3"/>
      <c r="B49" s="103"/>
      <c r="C49" s="95" t="s">
        <v>56</v>
      </c>
      <c r="D49" s="95"/>
      <c r="E49" s="8">
        <f>ESF!I53</f>
        <v>-676320694</v>
      </c>
    </row>
    <row r="50" spans="1:5" ht="15">
      <c r="A50" s="3"/>
      <c r="B50" s="103"/>
      <c r="C50" s="95" t="s">
        <v>57</v>
      </c>
      <c r="D50" s="95"/>
      <c r="E50" s="8">
        <f>ESF!I54</f>
        <v>373739809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1017079562</v>
      </c>
    </row>
    <row r="57" spans="1:5" ht="15.75" thickBot="1">
      <c r="A57" s="3"/>
      <c r="B57" s="2"/>
      <c r="C57" s="100" t="s">
        <v>64</v>
      </c>
      <c r="D57" s="100"/>
      <c r="E57" s="9">
        <f>ESF!I65</f>
        <v>1279882920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106037699</v>
      </c>
    </row>
    <row r="60" spans="1:5" ht="15">
      <c r="A60" s="102"/>
      <c r="B60" s="103"/>
      <c r="C60" s="95" t="s">
        <v>13</v>
      </c>
      <c r="D60" s="95"/>
      <c r="E60" s="8">
        <f>ESF!E19</f>
        <v>110557122</v>
      </c>
    </row>
    <row r="61" spans="1:5" ht="15">
      <c r="A61" s="102"/>
      <c r="B61" s="103"/>
      <c r="C61" s="95" t="s">
        <v>15</v>
      </c>
      <c r="D61" s="95"/>
      <c r="E61" s="8">
        <f>ESF!E20</f>
        <v>21939</v>
      </c>
    </row>
    <row r="62" spans="1:5" ht="15">
      <c r="A62" s="102"/>
      <c r="B62" s="103"/>
      <c r="C62" s="95" t="s">
        <v>17</v>
      </c>
      <c r="D62" s="95"/>
      <c r="E62" s="8">
        <f>ESF!E21</f>
        <v>311083</v>
      </c>
    </row>
    <row r="63" spans="1:5" ht="15">
      <c r="A63" s="102"/>
      <c r="B63" s="103"/>
      <c r="C63" s="95" t="s">
        <v>19</v>
      </c>
      <c r="D63" s="95"/>
      <c r="E63" s="8">
        <f>ESF!E22</f>
        <v>48849428</v>
      </c>
    </row>
    <row r="64" spans="1:5" ht="15">
      <c r="A64" s="102"/>
      <c r="B64" s="103"/>
      <c r="C64" s="95" t="s">
        <v>21</v>
      </c>
      <c r="D64" s="95"/>
      <c r="E64" s="8">
        <f>ESF!E23</f>
        <v>-23994854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241782417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43878074</v>
      </c>
    </row>
    <row r="69" spans="1:5" ht="15">
      <c r="A69" s="102"/>
      <c r="B69" s="103"/>
      <c r="C69" s="95" t="s">
        <v>34</v>
      </c>
      <c r="D69" s="95"/>
      <c r="E69" s="8">
        <f>ESF!E33</f>
        <v>816850477</v>
      </c>
    </row>
    <row r="70" spans="1:5" ht="15">
      <c r="A70" s="102"/>
      <c r="B70" s="103"/>
      <c r="C70" s="95" t="s">
        <v>36</v>
      </c>
      <c r="D70" s="95"/>
      <c r="E70" s="8">
        <f>ESF!E34</f>
        <v>1015087758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-766085570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-24948000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1084782739</v>
      </c>
    </row>
    <row r="77" spans="1:5" ht="15.75" thickBot="1">
      <c r="A77" s="102"/>
      <c r="B77" s="2"/>
      <c r="C77" s="100" t="s">
        <v>49</v>
      </c>
      <c r="D77" s="100"/>
      <c r="E77" s="9">
        <f>ESF!E43</f>
        <v>1326565156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86247966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60543767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146791733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146791733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1481923630</v>
      </c>
    </row>
    <row r="96" spans="1:5" ht="15">
      <c r="A96" s="3"/>
      <c r="B96" s="103"/>
      <c r="C96" s="95" t="s">
        <v>51</v>
      </c>
      <c r="D96" s="95"/>
      <c r="E96" s="8">
        <f>ESF!J46</f>
        <v>557688907</v>
      </c>
    </row>
    <row r="97" spans="1:5" ht="15">
      <c r="A97" s="3"/>
      <c r="B97" s="103"/>
      <c r="C97" s="95" t="s">
        <v>52</v>
      </c>
      <c r="D97" s="95"/>
      <c r="E97" s="8">
        <f>ESF!J47</f>
        <v>924234723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-302150207</v>
      </c>
    </row>
    <row r="100" spans="1:5" ht="15">
      <c r="A100" s="3"/>
      <c r="B100" s="103"/>
      <c r="C100" s="95" t="s">
        <v>55</v>
      </c>
      <c r="D100" s="95"/>
      <c r="E100" s="8">
        <f>ESF!J52</f>
        <v>-126077268</v>
      </c>
    </row>
    <row r="101" spans="1:5" ht="15">
      <c r="A101" s="3"/>
      <c r="B101" s="103"/>
      <c r="C101" s="95" t="s">
        <v>56</v>
      </c>
      <c r="D101" s="95"/>
      <c r="E101" s="8">
        <f>ESF!J53</f>
        <v>-549814298</v>
      </c>
    </row>
    <row r="102" spans="1:5" ht="15">
      <c r="A102" s="3"/>
      <c r="B102" s="103"/>
      <c r="C102" s="95" t="s">
        <v>57</v>
      </c>
      <c r="D102" s="95"/>
      <c r="E102" s="8">
        <f>ESF!J54</f>
        <v>373741359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1179773423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1326565156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DR. DAVID KERSHENOBICH STALNIKOWITS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LIC. MARIO FRANCISCO MÁRQUEZ ALBO</v>
      </c>
    </row>
    <row r="113" spans="1:5" ht="15">
      <c r="A113" s="3"/>
      <c r="B113" s="2"/>
      <c r="C113" s="105"/>
      <c r="D113" s="5" t="s">
        <v>66</v>
      </c>
      <c r="E113" s="10" t="str">
        <f>ESF!G74</f>
        <v>Director de Administración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Lilia Ivonne Pineda Castañeda</cp:lastModifiedBy>
  <cp:lastPrinted>2014-03-13T23:00:44Z</cp:lastPrinted>
  <dcterms:created xsi:type="dcterms:W3CDTF">2014-01-27T16:27:43Z</dcterms:created>
  <dcterms:modified xsi:type="dcterms:W3CDTF">2014-04-09T22:02:35Z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