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90" windowHeight="4185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<sst xmlns="http://schemas.openxmlformats.org/spreadsheetml/2006/main" count="161" uniqueCount="41">
  <si>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</si>
  <si>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</si>
  <si>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</si>
  <si>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</si>
  <si>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</si>
  <si>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</si>
  <si>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</si>
  <si>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</si>
  <si>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</si>
  <si>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</si>
  <si>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</si>
  <si>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</si>
  <si>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</si>
  <si>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</si>
  <si>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</si>
  <si>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</si>
  <si>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</si>
  <si>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</si>
  <si>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</si>
  <si>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</si>
  <si>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</si>
  <si>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</si>
  <si>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</si>
  <si>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</si>
  <si>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</si>
  <si>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</si>
  <si>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</si>
  <si>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</si>
  <si>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</si>
  <si>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</si>
  <si>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</si>
  <si>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</si>
  <si>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</si>
  <si>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</si>
  <si>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</si>
  <si>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</si>
  <si>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Instituto Nacional de Ciencias Médicas y Nutrición Salvador Zubirán</t>
  </si>
  <si>
    <t>DR. DAVID KERSHENOBICH STALNIKOWITS</t>
  </si>
  <si>
    <t>Director General</t>
  </si>
  <si>
    <t>Director de Administración</t>
  </si>
  <si>
    <t>LIC. MARIO FRANCISCO MÁRQUEZ ALBO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</si>
</sst>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1233157444</v>
      </c>
      <c r="E14" s="36">
        <v>-496246253</v>
      </c>
      <c r="F14" s="36">
        <v>-53568045</v>
      </c>
      <c r="G14" s="36">
        <v>239156871</v>
      </c>
      <c r="H14" s="37">
        <f>SUM(D14:G14)</f>
        <v>922500017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248766186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248766186</v>
      </c>
      <c r="I16" s="34"/>
    </row>
    <row r="17" spans="1:9" ht="13.5">
      <c r="A17" s="30"/>
      <c r="B17" s="55" t="s">
        <v>14</v>
      </c>
      <c r="C17" s="55"/>
      <c r="D17" s="41">
        <v>53913876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53913876</v>
      </c>
      <c r="I17" s="34"/>
    </row>
    <row r="18" spans="1:9" ht="13.5">
      <c r="A18" s="30"/>
      <c r="B18" s="55" t="s">
        <v>15</v>
      </c>
      <c r="C18" s="55"/>
      <c r="D18" s="41">
        <v>194852310</v>
      </c>
      <c r="E18" s="41">
        <v>0</v>
      </c>
      <c r="F18" s="41">
        <v>0</v>
      </c>
      <c r="G18" s="41">
        <v>0</v>
      </c>
      <c r="H18" s="39">
        <f t="shared" si="0"/>
        <v>194852310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-53568045</v>
      </c>
      <c r="F21" s="40">
        <f>SUM(F22:F25)</f>
        <v>-72509223</v>
      </c>
      <c r="G21" s="40">
        <f>SUM(G22:G25)</f>
        <v>134584488</v>
      </c>
      <c r="H21" s="40">
        <f t="shared" si="0"/>
        <v>8507220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-126077268</v>
      </c>
      <c r="G22" s="41">
        <v>0</v>
      </c>
      <c r="H22" s="39">
        <f t="shared" si="0"/>
        <v>-126077268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-53568045</v>
      </c>
      <c r="F23" s="41">
        <v>53568045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134584488</v>
      </c>
      <c r="H24" s="39">
        <f t="shared" si="0"/>
        <v>134584488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1481923630</v>
      </c>
      <c r="E27" s="42">
        <f>E14+E16+E21</f>
        <v>-549814298</v>
      </c>
      <c r="F27" s="42">
        <f>F14+F16+F21</f>
        <v>-126077268</v>
      </c>
      <c r="G27" s="42">
        <f>G14+G16+G21</f>
        <v>373741359</v>
      </c>
      <c r="H27" s="42">
        <f>SUM(D27:G27)</f>
        <v>1179773423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48828568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48828568</v>
      </c>
      <c r="I29" s="34"/>
    </row>
    <row r="30" spans="1:9" ht="13.5">
      <c r="A30" s="30"/>
      <c r="B30" s="55" t="s">
        <v>24</v>
      </c>
      <c r="C30" s="55"/>
      <c r="D30" s="41">
        <v>8570644</v>
      </c>
      <c r="E30" s="41">
        <v>0</v>
      </c>
      <c r="F30" s="41">
        <v>0</v>
      </c>
      <c r="G30" s="41">
        <v>0</v>
      </c>
      <c r="H30" s="39">
        <f>SUM(D30:G30)</f>
        <v>8570644</v>
      </c>
      <c r="I30" s="34"/>
    </row>
    <row r="31" spans="1:9" ht="13.5">
      <c r="A31" s="30"/>
      <c r="B31" s="55" t="s">
        <v>15</v>
      </c>
      <c r="C31" s="55"/>
      <c r="D31" s="41">
        <f>40618544-360620</f>
        <v>40257924</v>
      </c>
      <c r="E31" s="41">
        <v>0</v>
      </c>
      <c r="F31" s="41">
        <v>0</v>
      </c>
      <c r="G31" s="41">
        <v>0</v>
      </c>
      <c r="H31" s="39">
        <f>SUM(D31:G31)</f>
        <v>40257924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-126506396</v>
      </c>
      <c r="F34" s="40">
        <f>SUM(F35:F38)</f>
        <v>-85014483</v>
      </c>
      <c r="G34" s="40">
        <f>SUM(G35:G38)</f>
        <v>-1550</v>
      </c>
      <c r="H34" s="40">
        <f>SUM(D34:G34)</f>
        <v>-211522429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-429128</v>
      </c>
      <c r="F35" s="41">
        <v>-211091751</v>
      </c>
      <c r="G35" s="41">
        <v>0</v>
      </c>
      <c r="H35" s="39">
        <f>SUM(D35:G35)</f>
        <v>-211520879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-126077268</v>
      </c>
      <c r="F36" s="41">
        <v>126077268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-1550</v>
      </c>
      <c r="H37" s="39">
        <f>SUM(D37:G37)</f>
        <v>-1550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1530752198</v>
      </c>
      <c r="E40" s="44">
        <f>E27+E29+E34</f>
        <v>-676320694</v>
      </c>
      <c r="F40" s="44">
        <f>F27+F29+F34</f>
        <v>-211091751</v>
      </c>
      <c r="G40" s="44">
        <f>G27+G29+G34</f>
        <v>373739809</v>
      </c>
      <c r="H40" s="44">
        <f>SUM(D40:G40)</f>
        <v>1017079562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40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39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79.5">
      <c r="B3" s="72" t="s">
        <v>5</v>
      </c>
      <c r="C3" s="72"/>
      <c r="D3" s="72"/>
      <c r="E3" s="5" t="str">
        <f>EVHP!C8</f>
        <v>Instituto Nacional de Ciencias Médicas y Nutrición Salvador Zubirán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1233157444</v>
      </c>
    </row>
    <row r="7" spans="2:5" ht="31.5" customHeight="1">
      <c r="B7" s="67"/>
      <c r="C7" s="70" t="s">
        <v>13</v>
      </c>
      <c r="D7" s="70"/>
      <c r="E7" s="2">
        <f>EVHP!D16</f>
        <v>248766186</v>
      </c>
    </row>
    <row r="8" spans="2:5" ht="15">
      <c r="B8" s="67"/>
      <c r="C8" s="68" t="s">
        <v>14</v>
      </c>
      <c r="D8" s="68"/>
      <c r="E8" s="3">
        <f>EVHP!D17</f>
        <v>53913876</v>
      </c>
    </row>
    <row r="9" spans="2:5" ht="15">
      <c r="B9" s="67"/>
      <c r="C9" s="68" t="s">
        <v>15</v>
      </c>
      <c r="D9" s="68"/>
      <c r="E9" s="3">
        <f>EVHP!D18</f>
        <v>194852310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1481923630</v>
      </c>
    </row>
    <row r="17" spans="2:5" ht="34.5" customHeight="1">
      <c r="B17" s="67"/>
      <c r="C17" s="70" t="s">
        <v>23</v>
      </c>
      <c r="D17" s="70"/>
      <c r="E17" s="2">
        <f>EVHP!D29</f>
        <v>48828568</v>
      </c>
    </row>
    <row r="18" spans="2:5" ht="15">
      <c r="B18" s="67"/>
      <c r="C18" s="68" t="s">
        <v>24</v>
      </c>
      <c r="D18" s="68"/>
      <c r="E18" s="3">
        <f>EVHP!D30</f>
        <v>8570644</v>
      </c>
    </row>
    <row r="19" spans="2:5" ht="15">
      <c r="B19" s="67"/>
      <c r="C19" s="68" t="s">
        <v>15</v>
      </c>
      <c r="D19" s="68"/>
      <c r="E19" s="3">
        <f>EVHP!D31</f>
        <v>40257924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1530752198</v>
      </c>
    </row>
    <row r="27" spans="2:5" ht="15">
      <c r="B27" s="66" t="s">
        <v>8</v>
      </c>
      <c r="C27" s="71" t="s">
        <v>12</v>
      </c>
      <c r="D27" s="71"/>
      <c r="E27" s="2">
        <f>EVHP!E14</f>
        <v>-496246253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-53568045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-53568045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-549814298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-126506396</v>
      </c>
    </row>
    <row r="43" spans="2:5" ht="15">
      <c r="B43" s="66"/>
      <c r="C43" s="68" t="s">
        <v>18</v>
      </c>
      <c r="D43" s="68"/>
      <c r="E43" s="3">
        <f>EVHP!E35</f>
        <v>-429128</v>
      </c>
    </row>
    <row r="44" spans="2:5" ht="15">
      <c r="B44" s="66"/>
      <c r="C44" s="68" t="s">
        <v>19</v>
      </c>
      <c r="D44" s="68"/>
      <c r="E44" s="3">
        <f>EVHP!E36</f>
        <v>-126077268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-676320694</v>
      </c>
    </row>
    <row r="48" spans="2:5" ht="15">
      <c r="B48" s="66" t="s">
        <v>9</v>
      </c>
      <c r="C48" s="71" t="s">
        <v>12</v>
      </c>
      <c r="D48" s="71"/>
      <c r="E48" s="2">
        <f>EVHP!F14</f>
        <v>-53568045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-72509223</v>
      </c>
    </row>
    <row r="54" spans="2:5" ht="15">
      <c r="B54" s="66"/>
      <c r="C54" s="68" t="s">
        <v>18</v>
      </c>
      <c r="D54" s="68"/>
      <c r="E54" s="3">
        <f>EVHP!F22</f>
        <v>-126077268</v>
      </c>
    </row>
    <row r="55" spans="2:5" ht="15">
      <c r="B55" s="66"/>
      <c r="C55" s="68" t="s">
        <v>19</v>
      </c>
      <c r="D55" s="68"/>
      <c r="E55" s="3">
        <f>EVHP!F23</f>
        <v>53568045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-126077268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-85014483</v>
      </c>
    </row>
    <row r="64" spans="2:5" ht="15">
      <c r="B64" s="66"/>
      <c r="C64" s="68" t="s">
        <v>18</v>
      </c>
      <c r="D64" s="68"/>
      <c r="E64" s="3">
        <f>EVHP!F35</f>
        <v>-211091751</v>
      </c>
    </row>
    <row r="65" spans="2:5" ht="15">
      <c r="B65" s="66"/>
      <c r="C65" s="68" t="s">
        <v>19</v>
      </c>
      <c r="D65" s="68"/>
      <c r="E65" s="3">
        <f>EVHP!F36</f>
        <v>126077268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-211091751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239156871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134584488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134584488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373741359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-1550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-1550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373739809</v>
      </c>
    </row>
    <row r="90" spans="2:5" ht="15">
      <c r="B90" s="67" t="s">
        <v>11</v>
      </c>
      <c r="C90" s="71" t="s">
        <v>12</v>
      </c>
      <c r="D90" s="71"/>
      <c r="E90" s="2">
        <f>EVHP!H14</f>
        <v>922500017</v>
      </c>
    </row>
    <row r="91" spans="2:5" ht="15">
      <c r="B91" s="67"/>
      <c r="C91" s="70" t="s">
        <v>13</v>
      </c>
      <c r="D91" s="70"/>
      <c r="E91" s="2">
        <f>EVHP!H16</f>
        <v>248766186</v>
      </c>
    </row>
    <row r="92" spans="2:5" ht="15">
      <c r="B92" s="67"/>
      <c r="C92" s="68" t="s">
        <v>14</v>
      </c>
      <c r="D92" s="68"/>
      <c r="E92" s="3">
        <f>EVHP!H17</f>
        <v>53913876</v>
      </c>
    </row>
    <row r="93" spans="2:5" ht="15">
      <c r="B93" s="67"/>
      <c r="C93" s="68" t="s">
        <v>15</v>
      </c>
      <c r="D93" s="68"/>
      <c r="E93" s="3">
        <f>EVHP!H18</f>
        <v>194852310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8507220</v>
      </c>
    </row>
    <row r="96" spans="2:5" ht="15">
      <c r="B96" s="67"/>
      <c r="C96" s="68" t="s">
        <v>18</v>
      </c>
      <c r="D96" s="68"/>
      <c r="E96" s="3">
        <f>EVHP!H22</f>
        <v>-126077268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134584488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1481923630</v>
      </c>
    </row>
    <row r="101" spans="2:5" ht="15">
      <c r="B101" s="67"/>
      <c r="C101" s="70" t="s">
        <v>23</v>
      </c>
      <c r="D101" s="70"/>
      <c r="E101" s="2">
        <f>SUM(E17:H17)</f>
        <v>48828568</v>
      </c>
    </row>
    <row r="102" spans="2:5" ht="15">
      <c r="B102" s="67"/>
      <c r="C102" s="68" t="s">
        <v>24</v>
      </c>
      <c r="D102" s="68"/>
      <c r="E102" s="3">
        <f>EVHP!H30</f>
        <v>8570644</v>
      </c>
    </row>
    <row r="103" spans="2:5" ht="15">
      <c r="B103" s="67"/>
      <c r="C103" s="68" t="s">
        <v>15</v>
      </c>
      <c r="D103" s="68"/>
      <c r="E103" s="3">
        <f>EVHP!H31</f>
        <v>40257924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-211522429</v>
      </c>
    </row>
    <row r="106" spans="2:5" ht="15">
      <c r="B106" s="67"/>
      <c r="C106" s="68" t="s">
        <v>18</v>
      </c>
      <c r="D106" s="68"/>
      <c r="E106" s="3">
        <f>EVHP!H35</f>
        <v>-211520879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-1550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1530752198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DR. DAVID KERSHENOBICH STALNIKOWITS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Karim Abuchard Padilla</cp:lastModifiedBy>
  <cp:lastPrinted>2014-03-14T20:07:14Z</cp:lastPrinted>
  <dcterms:created xsi:type="dcterms:W3CDTF">2014-01-27T17:49:52Z</dcterms:created>
  <dcterms:modified xsi:type="dcterms:W3CDTF">2014-03-27T19:11:56Z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