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<sst xmlns="http://schemas.openxmlformats.org/spreadsheetml/2006/main" count="69" uniqueCount="66">
  <si>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Cargo de quien elabora</t>
  </si>
  <si>
    <t>Cargo de quien autoriza</t>
  </si>
  <si>
    <t>Nombre de quien elabora</t>
  </si>
  <si>
    <t>Nombre de quien autoriza</t>
  </si>
  <si>
    <t>MTRA. ELIZABETH ROBLES CARVAJAL SUBDIRECTORA DE PROYECTOS</t>
  </si>
  <si>
    <t>MTRA. MAGDALENA CASTRO ONOFRE DIRECTORA DE ADMINISTRACION Y FINANZAS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</si>
  <si>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</si>
  <si>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</si>
  <si>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</si>
  <si>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</si>
  <si>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</si>
  <si>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</si>
  <si>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</si>
  <si>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</si>
  <si>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</si>
  <si>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</si>
  <si>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</si>
  <si>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</si>
  <si>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</si>
  <si>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</si>
  <si>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</si>
  <si>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</si>
  <si>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</si>
  <si>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</si>
  <si>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</si>
  <si>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</si>
  <si>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</si>
  <si>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</si>
  <si>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</si>
  <si>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</si>
  <si>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</si>
  <si>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</si>
  <si>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</si>
  <si>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</si>
  <si>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</si>
  <si>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</si>
  <si>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</si>
  <si>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</si>
  <si>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</si>
  <si>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</si>
  <si>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</si>
  <si>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</si>
  <si>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</si>
  <si>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</si>
  <si>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</si>
  <si>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</si>
  <si>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</si>
  <si>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</si>
  <si>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</si>
  <si>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</si>
  <si>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</si>
  <si>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</si>
  <si>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</si>
  <si>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</si>
  <si>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</si>
  <si>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</si>
  <si>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</si>
  <si>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</si>
  <si>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</si>
  <si>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</si>
  <si>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SALUD PUBLICA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</si>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</sst>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Instituto%20Nacional%20de%20Salud%20P&#250;blica\Archivos%20origen\NDY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54789602</v>
          </cell>
          <cell r="E18">
            <v>55504011</v>
          </cell>
          <cell r="I18">
            <v>1887863</v>
          </cell>
          <cell r="J18">
            <v>1248320</v>
          </cell>
        </row>
        <row r="19">
          <cell r="D19">
            <v>19843142</v>
          </cell>
          <cell r="E19">
            <v>9019367</v>
          </cell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D21">
            <v>2660672</v>
          </cell>
          <cell r="E21">
            <v>1265616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D24">
            <v>8822541</v>
          </cell>
          <cell r="E24">
            <v>8033881</v>
          </cell>
          <cell r="I24">
            <v>59882172</v>
          </cell>
          <cell r="J24">
            <v>44911445</v>
          </cell>
        </row>
        <row r="25">
          <cell r="I25">
            <v>40477304</v>
          </cell>
          <cell r="J25">
            <v>31790083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439971004</v>
          </cell>
          <cell r="E33">
            <v>381307586</v>
          </cell>
          <cell r="I33">
            <v>0</v>
          </cell>
          <cell r="J33">
            <v>0</v>
          </cell>
        </row>
        <row r="34">
          <cell r="D34">
            <v>299149375</v>
          </cell>
          <cell r="E34">
            <v>279456448</v>
          </cell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D36">
            <v>-476209614</v>
          </cell>
          <cell r="E36">
            <v>-396089758</v>
          </cell>
          <cell r="I36">
            <v>0</v>
          </cell>
          <cell r="J36">
            <v>0</v>
          </cell>
        </row>
        <row r="46">
          <cell r="I46">
            <v>265567729</v>
          </cell>
          <cell r="J46">
            <v>219861011</v>
          </cell>
        </row>
        <row r="47">
          <cell r="I47">
            <v>0</v>
          </cell>
          <cell r="J47">
            <v>0</v>
          </cell>
        </row>
        <row r="48">
          <cell r="I48">
            <v>211753465</v>
          </cell>
          <cell r="J48">
            <v>211753465</v>
          </cell>
        </row>
        <row r="52">
          <cell r="I52">
            <v>-90326989</v>
          </cell>
          <cell r="J52">
            <v>-59568253</v>
          </cell>
        </row>
        <row r="53">
          <cell r="I53">
            <v>-434764378</v>
          </cell>
          <cell r="J53">
            <v>-375251278</v>
          </cell>
        </row>
        <row r="54">
          <cell r="I54">
            <v>294549556</v>
          </cell>
          <cell r="J54">
            <v>263752358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D61" sqref="D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65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64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63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62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61</v>
      </c>
      <c r="C7" s="74" t="s">
        <v>60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59</v>
      </c>
      <c r="C11" s="73"/>
      <c r="D11" s="47" t="s">
        <v>58</v>
      </c>
      <c r="E11" s="47" t="s">
        <v>57</v>
      </c>
      <c r="F11" s="48"/>
      <c r="G11" s="73" t="s">
        <v>59</v>
      </c>
      <c r="H11" s="73"/>
      <c r="I11" s="47" t="s">
        <v>58</v>
      </c>
      <c r="J11" s="47" t="s">
        <v>57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56</v>
      </c>
      <c r="C14" s="65"/>
      <c r="D14" s="35">
        <f>D16+D26</f>
        <v>80834265</v>
      </c>
      <c r="E14" s="35">
        <f>E16+E26</f>
        <v>91363836</v>
      </c>
      <c r="F14" s="3"/>
      <c r="G14" s="65" t="s">
        <v>55</v>
      </c>
      <c r="H14" s="65"/>
      <c r="I14" s="35">
        <f>I16+I27</f>
        <v>24297491</v>
      </c>
      <c r="J14" s="35">
        <f>J16+J27</f>
        <v>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54</v>
      </c>
      <c r="C16" s="65"/>
      <c r="D16" s="35">
        <f>SUM(D18:D24)</f>
        <v>714409</v>
      </c>
      <c r="E16" s="35">
        <f>SUM(E18:E24)</f>
        <v>13007491</v>
      </c>
      <c r="F16" s="3"/>
      <c r="G16" s="65" t="s">
        <v>53</v>
      </c>
      <c r="H16" s="65"/>
      <c r="I16" s="35">
        <f>SUM(I18:I25)</f>
        <v>24297491</v>
      </c>
      <c r="J16" s="35">
        <f>SUM(J18:J25)</f>
        <v>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52</v>
      </c>
      <c r="C18" s="66"/>
      <c r="D18" s="31">
        <f>IF('[1]ESF'!D18&lt;'[1]ESF'!E18,'[1]ESF'!E18-'[1]ESF'!D18,0)</f>
        <v>714409</v>
      </c>
      <c r="E18" s="31">
        <f>IF(D18&gt;0,0,'[1]ESF'!D18-'[1]ESF'!E18)</f>
        <v>0</v>
      </c>
      <c r="F18" s="3"/>
      <c r="G18" s="66" t="s">
        <v>51</v>
      </c>
      <c r="H18" s="66"/>
      <c r="I18" s="31">
        <f>IF('[1]ESF'!I18&gt;'[1]ESF'!J18,'[1]ESF'!I18-'[1]ESF'!J18,0)</f>
        <v>639543</v>
      </c>
      <c r="J18" s="31">
        <f>IF(I18&gt;0,0,'[1]ESF'!J18-'[1]ESF'!I18)</f>
        <v>0</v>
      </c>
      <c r="K18" s="30"/>
    </row>
    <row r="19" spans="1:11" ht="12">
      <c r="A19" s="32"/>
      <c r="B19" s="66" t="s">
        <v>50</v>
      </c>
      <c r="C19" s="66"/>
      <c r="D19" s="31">
        <f>IF('[1]ESF'!D19&lt;'[1]ESF'!E19,'[1]ESF'!E19-'[1]ESF'!D19,0)</f>
        <v>0</v>
      </c>
      <c r="E19" s="31">
        <f>IF(D19&gt;0,0,'[1]ESF'!D19-'[1]ESF'!E19)</f>
        <v>10823775</v>
      </c>
      <c r="F19" s="3"/>
      <c r="G19" s="66" t="s">
        <v>49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48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47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46</v>
      </c>
      <c r="C21" s="66"/>
      <c r="D21" s="31">
        <f>IF('[1]ESF'!D21&lt;'[1]ESF'!E21,'[1]ESF'!E21-'[1]ESF'!D21,0)</f>
        <v>0</v>
      </c>
      <c r="E21" s="31">
        <f>IF(D21&gt;0,0,'[1]ESF'!D21-'[1]ESF'!E21)</f>
        <v>1395056</v>
      </c>
      <c r="F21" s="3"/>
      <c r="G21" s="66" t="s">
        <v>45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44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43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42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41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40</v>
      </c>
      <c r="C24" s="66"/>
      <c r="D24" s="31">
        <f>IF('[1]ESF'!D24&lt;'[1]ESF'!E24,'[1]ESF'!E24-'[1]ESF'!D24,0)</f>
        <v>0</v>
      </c>
      <c r="E24" s="31">
        <f>IF(D24&gt;0,0,'[1]ESF'!D24-'[1]ESF'!E24)</f>
        <v>788660</v>
      </c>
      <c r="F24" s="3"/>
      <c r="G24" s="66" t="s">
        <v>39</v>
      </c>
      <c r="H24" s="66"/>
      <c r="I24" s="31">
        <f>IF('[1]ESF'!I24&gt;'[1]ESF'!J24,'[1]ESF'!I24-'[1]ESF'!J24,0)</f>
        <v>14970727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38</v>
      </c>
      <c r="H25" s="66"/>
      <c r="I25" s="31">
        <f>IF('[1]ESF'!I25&gt;'[1]ESF'!J25,'[1]ESF'!I25-'[1]ESF'!J25,0)</f>
        <v>8687221</v>
      </c>
      <c r="J25" s="31">
        <f>IF(I25&gt;0,0,'[1]ESF'!J25-'[1]ESF'!I25)</f>
        <v>0</v>
      </c>
      <c r="K25" s="30"/>
    </row>
    <row r="26" spans="1:11" ht="13.5">
      <c r="A26" s="36"/>
      <c r="B26" s="65" t="s">
        <v>37</v>
      </c>
      <c r="C26" s="65"/>
      <c r="D26" s="35">
        <f>SUM(D28:D36)</f>
        <v>80119856</v>
      </c>
      <c r="E26" s="35">
        <f>SUM(E28:E36)</f>
        <v>78356345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36</v>
      </c>
      <c r="H27" s="71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6" t="s">
        <v>35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34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33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32</v>
      </c>
      <c r="C30" s="66"/>
      <c r="D30" s="31">
        <f>IF('[1]ESF'!D33&lt;'[1]ESF'!E33,'[1]ESF'!E33-'[1]ESF'!D33,0)</f>
        <v>0</v>
      </c>
      <c r="E30" s="31">
        <f>IF(D30&gt;0,0,'[1]ESF'!D33-'[1]ESF'!E33)</f>
        <v>58663418</v>
      </c>
      <c r="F30" s="3"/>
      <c r="G30" s="66" t="s">
        <v>31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30</v>
      </c>
      <c r="C31" s="66"/>
      <c r="D31" s="31">
        <f>IF('[1]ESF'!D34&lt;'[1]ESF'!E34,'[1]ESF'!E34-'[1]ESF'!D34,0)</f>
        <v>0</v>
      </c>
      <c r="E31" s="31">
        <f>IF(D31&gt;0,0,'[1]ESF'!D34-'[1]ESF'!E34)</f>
        <v>19692927</v>
      </c>
      <c r="F31" s="3"/>
      <c r="G31" s="66" t="s">
        <v>29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28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27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26</v>
      </c>
      <c r="C33" s="66"/>
      <c r="D33" s="31">
        <f>IF('[1]ESF'!D36&lt;'[1]ESF'!E36,'[1]ESF'!E36-'[1]ESF'!D36,0)</f>
        <v>80119856</v>
      </c>
      <c r="E33" s="31">
        <f>IF(D33&gt;0,0,'[1]ESF'!D36-'[1]ESF'!E36)</f>
        <v>0</v>
      </c>
      <c r="F33" s="3"/>
      <c r="G33" s="66" t="s">
        <v>25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24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23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22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21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20</v>
      </c>
      <c r="H36" s="65"/>
      <c r="I36" s="35">
        <f>I38+I44+I52</f>
        <v>76503916</v>
      </c>
      <c r="J36" s="35">
        <f>J38+J44+J52</f>
        <v>90271836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19</v>
      </c>
      <c r="H38" s="65"/>
      <c r="I38" s="35">
        <f>SUM(I40:I42)</f>
        <v>45706718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18</v>
      </c>
      <c r="H40" s="66"/>
      <c r="I40" s="31">
        <f>IF('[1]ESF'!I46&gt;'[1]ESF'!J46,'[1]ESF'!I46-'[1]ESF'!J46,0)</f>
        <v>45706718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17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16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15</v>
      </c>
      <c r="H44" s="65"/>
      <c r="I44" s="35">
        <f>SUM(I46:I50)</f>
        <v>30797198</v>
      </c>
      <c r="J44" s="35">
        <f>SUM(J46:J50)</f>
        <v>90271836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14</v>
      </c>
      <c r="H46" s="66"/>
      <c r="I46" s="31">
        <f>IF('[1]ESF'!I52&gt;'[1]ESF'!J52,'[1]ESF'!I52-'[1]ESF'!J52,0)</f>
        <v>0</v>
      </c>
      <c r="J46" s="31">
        <f>IF(I46&gt;0,0,'[1]ESF'!J52-'[1]ESF'!I52)</f>
        <v>30758736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13</v>
      </c>
      <c r="H47" s="66"/>
      <c r="I47" s="31">
        <f>IF('[1]ESF'!I53&gt;'[1]ESF'!J53,'[1]ESF'!I53-'[1]ESF'!J53,0)</f>
        <v>0</v>
      </c>
      <c r="J47" s="31">
        <f>IF(I47&gt;0,0,'[1]ESF'!J53-'[1]ESF'!I53)</f>
        <v>59513100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12</v>
      </c>
      <c r="H48" s="66"/>
      <c r="I48" s="31">
        <f>IF('[1]ESF'!I54&gt;'[1]ESF'!J54,'[1]ESF'!I54-'[1]ESF'!J54,0)</f>
        <v>30797198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11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10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9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8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7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6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 t="s">
        <v>5</v>
      </c>
      <c r="D61" s="12"/>
      <c r="E61" s="5"/>
      <c r="G61" s="11" t="s">
        <v>4</v>
      </c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2014-03-19T16:06:22Z</dcterms:created>
  <dcterms:modified xsi:type="dcterms:W3CDTF">2014-03-19T17:10:39Z</dcterms:modified>
  <cp:category/>
  <cp:version/>
  <cp:contentType/>
  <cp:contentStatus/>
</cp:coreProperties>
</file>