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800" activeTab="0"/>
  </bookViews>
  <sheets>
    <sheet name="Sheet1" sheetId="1" r:id="rId1"/>
  </sheets>
  <definedNames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<sst xmlns="http://schemas.openxmlformats.org/spreadsheetml/2006/main" count="424" uniqueCount="66">
  <si>
    <t>CUENTA DE LA HACIENDA PÚBLICA FEDERAL DE 2013</t>
  </si>
  <si>
    <t xml:space="preserve">ESTADO ANALÍTICO DEL EJERCICIO DEL PRESUPUESTO DE EGRESOS EN CLASIFICACIÓN FUNCIONAL-PROGRAMÁTICA </t>
  </si>
  <si>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</si>
  <si>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</si>
  <si>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</si>
  <si>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</si>
  <si>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</si>
  <si>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</si>
  <si>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</si>
  <si>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 xml:space="preserve">D E N O M I N A C I Ó N </t>
  </si>
  <si>
    <t>Servicios</t>
  </si>
  <si>
    <t>Gasto de</t>
  </si>
  <si>
    <t>Subsidios</t>
  </si>
  <si>
    <t>Otros de</t>
  </si>
  <si>
    <t>Suma</t>
  </si>
  <si>
    <t>Inversión</t>
  </si>
  <si>
    <t>F</t>
  </si>
  <si>
    <t>FN</t>
  </si>
  <si>
    <t>SF</t>
  </si>
  <si>
    <t>AI</t>
  </si>
  <si>
    <t>PP</t>
  </si>
  <si>
    <t>UR</t>
  </si>
  <si>
    <t>Personales</t>
  </si>
  <si>
    <t>Operación</t>
  </si>
  <si>
    <t>Corriente</t>
  </si>
  <si>
    <t>Física</t>
  </si>
  <si>
    <t>TOTAL APROBADO</t>
  </si>
  <si>
    <t>TOTAL MODIFICIADO</t>
  </si>
  <si>
    <t>TOTAL DEVENGADO</t>
  </si>
  <si>
    <t>TOTAL PAGADO</t>
  </si>
  <si>
    <t>Porcentaje Pag/Aprob</t>
  </si>
  <si>
    <t>Porcentaje Pag/Modif</t>
  </si>
  <si>
    <t>Gobierno</t>
  </si>
  <si>
    <t>Aprobado</t>
  </si>
  <si>
    <t>Modificado</t>
  </si>
  <si>
    <t>Devengado</t>
  </si>
  <si>
    <t>Pagado</t>
  </si>
  <si>
    <t>Coordinacion de la Política de Gobierno</t>
  </si>
  <si>
    <t>04</t>
  </si>
  <si>
    <t>Fución Pública</t>
  </si>
  <si>
    <t>Función Pública y buen Gobierno</t>
  </si>
  <si>
    <t>001</t>
  </si>
  <si>
    <t>O001</t>
  </si>
  <si>
    <t>y buen gobierno</t>
  </si>
  <si>
    <t>3</t>
  </si>
  <si>
    <t>Desarrollo Económico</t>
  </si>
  <si>
    <t>1</t>
  </si>
  <si>
    <t>Asuntos Económicos, Comerciales y Laborales en General</t>
  </si>
  <si>
    <t>02</t>
  </si>
  <si>
    <t>Asuntos Laborales Generales</t>
  </si>
  <si>
    <t>002</t>
  </si>
  <si>
    <t>Servicios de Apoyo Administrativo</t>
  </si>
  <si>
    <t>M001</t>
  </si>
  <si>
    <t>Activiadades de Apoyo Administrativo</t>
  </si>
  <si>
    <t>009</t>
  </si>
  <si>
    <t>Otorgamiento de crédito a trabajadores en activo</t>
  </si>
  <si>
    <t>E009</t>
  </si>
  <si>
    <t>Creditos a Trabajadores en Activo</t>
  </si>
  <si>
    <t>R002</t>
  </si>
  <si>
    <t>Fideicomiso de inversión y administración de Primas de Pensiones</t>
  </si>
  <si>
    <t>Fideicomiso de inversión y administración de Primas de Antigüedad</t>
  </si>
  <si>
    <t>R003</t>
  </si>
  <si>
    <t>Actividades de apoyo a la Función Pública y buen gobierno</t>
  </si>
  <si>
    <t>INSTITUTO DEL FONDO NACIONAL PARA EL CONSUMO DE LOS TRABAJADORES</t>
  </si>
  <si>
    <t>Las sumas parciales y total pueden no coincidir debido al redondeo.</t>
  </si>
  <si>
    <t>Fuente: Original y modificado, sistemas globalizadores de la SHCP; devengado y pagado, la entidad paraestatal.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</si>
</sst>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0.0"/>
    <numFmt numFmtId="169" formatCode="_-[$€-2]* #,##0.00_-;\-[$€-2]* #,##0.00_-;_-[$€-2]* &quot;-&quot;??_-"/>
    <numFmt numFmtId="170" formatCode="#,##0.00_ ;\-#,##0.00\ "/>
    <numFmt numFmtId="171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sz val="18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9" fontId="2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Continuous" vertical="center"/>
      <protection/>
    </xf>
    <xf numFmtId="164" fontId="51" fillId="33" borderId="10" xfId="53" applyNumberFormat="1" applyFont="1" applyFill="1" applyBorder="1" applyAlignment="1">
      <alignment horizontal="centerContinuous" vertical="center"/>
      <protection/>
    </xf>
    <xf numFmtId="164" fontId="51" fillId="33" borderId="11" xfId="53" applyNumberFormat="1" applyFont="1" applyFill="1" applyBorder="1" applyAlignment="1">
      <alignment horizontal="center" vertical="center"/>
      <protection/>
    </xf>
    <xf numFmtId="164" fontId="51" fillId="33" borderId="11" xfId="53" applyNumberFormat="1" applyFont="1" applyFill="1" applyBorder="1" applyAlignment="1">
      <alignment vertical="center"/>
      <protection/>
    </xf>
    <xf numFmtId="164" fontId="51" fillId="33" borderId="12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vertical="center"/>
      <protection/>
    </xf>
    <xf numFmtId="49" fontId="8" fillId="0" borderId="0" xfId="53" applyNumberFormat="1" applyFont="1" applyFill="1" applyBorder="1" applyAlignment="1">
      <alignment vertical="center"/>
      <protection/>
    </xf>
    <xf numFmtId="164" fontId="2" fillId="0" borderId="0" xfId="53" applyNumberFormat="1" applyFont="1" applyFill="1" applyAlignment="1">
      <alignment horizontal="centerContinuous" vertical="center"/>
      <protection/>
    </xf>
    <xf numFmtId="0" fontId="51" fillId="33" borderId="12" xfId="53" applyFont="1" applyFill="1" applyBorder="1" applyAlignment="1">
      <alignment horizontal="center" vertical="center"/>
      <protection/>
    </xf>
    <xf numFmtId="164" fontId="2" fillId="0" borderId="0" xfId="53" applyNumberFormat="1" applyFont="1" applyFill="1" applyAlignment="1">
      <alignment vertical="center"/>
      <protection/>
    </xf>
    <xf numFmtId="14" fontId="2" fillId="0" borderId="0" xfId="53" applyNumberFormat="1" applyFont="1" applyFill="1" applyAlignment="1">
      <alignment horizontal="centerContinuous" vertical="center"/>
      <protection/>
    </xf>
    <xf numFmtId="164" fontId="9" fillId="0" borderId="0" xfId="53" applyNumberFormat="1" applyFont="1" applyFill="1" applyAlignment="1">
      <alignment horizontal="centerContinuous" vertical="center"/>
      <protection/>
    </xf>
    <xf numFmtId="164" fontId="10" fillId="0" borderId="0" xfId="53" applyNumberFormat="1" applyFont="1" applyFill="1" applyAlignment="1">
      <alignment horizontal="centerContinuous" vertical="center"/>
      <protection/>
    </xf>
    <xf numFmtId="165" fontId="2" fillId="0" borderId="0" xfId="53" applyNumberFormat="1" applyFont="1" applyFill="1" applyAlignment="1">
      <alignment horizontal="centerContinuous" vertical="center"/>
      <protection/>
    </xf>
    <xf numFmtId="164" fontId="2" fillId="0" borderId="0" xfId="53" applyNumberFormat="1" applyFont="1" applyFill="1" applyAlignment="1">
      <alignment horizontal="right" vertical="center"/>
      <protection/>
    </xf>
    <xf numFmtId="164" fontId="52" fillId="33" borderId="13" xfId="53" applyNumberFormat="1" applyFont="1" applyFill="1" applyBorder="1" applyAlignment="1">
      <alignment horizontal="centerContinuous" vertical="center"/>
      <protection/>
    </xf>
    <xf numFmtId="164" fontId="5" fillId="33" borderId="13" xfId="53" applyNumberFormat="1" applyFont="1" applyFill="1" applyBorder="1" applyAlignment="1">
      <alignment horizontal="centerContinuous" vertical="center"/>
      <protection/>
    </xf>
    <xf numFmtId="164" fontId="5" fillId="33" borderId="14" xfId="53" applyNumberFormat="1" applyFont="1" applyFill="1" applyBorder="1" applyAlignment="1">
      <alignment horizontal="centerContinuous" vertical="center"/>
      <protection/>
    </xf>
    <xf numFmtId="164" fontId="5" fillId="33" borderId="15" xfId="53" applyNumberFormat="1" applyFont="1" applyFill="1" applyBorder="1" applyAlignment="1">
      <alignment horizontal="centerContinuous" vertical="center"/>
      <protection/>
    </xf>
    <xf numFmtId="164" fontId="5" fillId="33" borderId="13" xfId="53" applyNumberFormat="1" applyFont="1" applyFill="1" applyBorder="1" applyAlignment="1">
      <alignment vertical="center"/>
      <protection/>
    </xf>
    <xf numFmtId="164" fontId="5" fillId="33" borderId="14" xfId="53" applyNumberFormat="1" applyFont="1" applyFill="1" applyBorder="1" applyAlignment="1">
      <alignment vertical="center"/>
      <protection/>
    </xf>
    <xf numFmtId="164" fontId="5" fillId="33" borderId="15" xfId="53" applyNumberFormat="1" applyFont="1" applyFill="1" applyBorder="1" applyAlignment="1">
      <alignment vertical="center"/>
      <protection/>
    </xf>
    <xf numFmtId="164" fontId="52" fillId="33" borderId="10" xfId="53" applyNumberFormat="1" applyFont="1" applyFill="1" applyBorder="1" applyAlignment="1">
      <alignment horizontal="centerContinuous" vertical="center"/>
      <protection/>
    </xf>
    <xf numFmtId="164" fontId="5" fillId="33" borderId="10" xfId="53" applyNumberFormat="1" applyFont="1" applyFill="1" applyBorder="1" applyAlignment="1">
      <alignment horizontal="centerContinuous" vertical="center"/>
      <protection/>
    </xf>
    <xf numFmtId="164" fontId="52" fillId="33" borderId="16" xfId="53" applyNumberFormat="1" applyFont="1" applyFill="1" applyBorder="1" applyAlignment="1">
      <alignment horizontal="centerContinuous" vertical="center"/>
      <protection/>
    </xf>
    <xf numFmtId="164" fontId="52" fillId="33" borderId="17" xfId="53" applyNumberFormat="1" applyFont="1" applyFill="1" applyBorder="1" applyAlignment="1">
      <alignment horizontal="centerContinuous" vertical="center"/>
      <protection/>
    </xf>
    <xf numFmtId="164" fontId="5" fillId="33" borderId="17" xfId="53" applyNumberFormat="1" applyFont="1" applyFill="1" applyBorder="1" applyAlignment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4" fontId="5" fillId="33" borderId="18" xfId="53" applyNumberFormat="1" applyFont="1" applyFill="1" applyBorder="1" applyAlignment="1">
      <alignment horizontal="centerContinuous" vertical="center"/>
      <protection/>
    </xf>
    <xf numFmtId="164" fontId="5" fillId="33" borderId="17" xfId="53" applyNumberFormat="1" applyFont="1" applyFill="1" applyBorder="1" applyAlignment="1">
      <alignment vertical="center"/>
      <protection/>
    </xf>
    <xf numFmtId="37" fontId="5" fillId="33" borderId="0" xfId="53" applyNumberFormat="1" applyFont="1" applyFill="1" applyBorder="1" applyAlignment="1">
      <alignment vertical="center"/>
      <protection/>
    </xf>
    <xf numFmtId="164" fontId="11" fillId="33" borderId="19" xfId="53" applyNumberFormat="1" applyFont="1" applyFill="1" applyBorder="1" applyAlignment="1">
      <alignment vertical="center"/>
      <protection/>
    </xf>
    <xf numFmtId="164" fontId="11" fillId="33" borderId="20" xfId="53" applyNumberFormat="1" applyFont="1" applyFill="1" applyBorder="1" applyAlignment="1">
      <alignment vertical="center"/>
      <protection/>
    </xf>
    <xf numFmtId="164" fontId="11" fillId="33" borderId="0" xfId="53" applyNumberFormat="1" applyFont="1" applyFill="1" applyBorder="1" applyAlignment="1">
      <alignment horizontal="center" vertical="center"/>
      <protection/>
    </xf>
    <xf numFmtId="164" fontId="11" fillId="33" borderId="17" xfId="53" applyNumberFormat="1" applyFont="1" applyFill="1" applyBorder="1" applyAlignment="1">
      <alignment vertical="center"/>
      <protection/>
    </xf>
    <xf numFmtId="164" fontId="52" fillId="33" borderId="17" xfId="53" applyNumberFormat="1" applyFont="1" applyFill="1" applyBorder="1" applyAlignment="1">
      <alignment horizontal="center" vertical="center"/>
      <protection/>
    </xf>
    <xf numFmtId="164" fontId="52" fillId="33" borderId="12" xfId="53" applyNumberFormat="1" applyFont="1" applyFill="1" applyBorder="1" applyAlignment="1">
      <alignment horizontal="center" vertical="center"/>
      <protection/>
    </xf>
    <xf numFmtId="164" fontId="2" fillId="0" borderId="0" xfId="53" applyNumberFormat="1" applyFont="1" applyFill="1" applyBorder="1" applyAlignment="1">
      <alignment vertical="center"/>
      <protection/>
    </xf>
    <xf numFmtId="164" fontId="2" fillId="0" borderId="0" xfId="53" applyNumberFormat="1" applyFont="1" applyFill="1" applyBorder="1" applyAlignment="1">
      <alignment horizontal="center" vertical="center"/>
      <protection/>
    </xf>
    <xf numFmtId="37" fontId="2" fillId="0" borderId="0" xfId="53" applyNumberFormat="1" applyFont="1" applyFill="1" applyBorder="1" applyAlignment="1">
      <alignment vertical="center"/>
      <protection/>
    </xf>
    <xf numFmtId="164" fontId="5" fillId="33" borderId="0" xfId="53" applyNumberFormat="1" applyFont="1" applyFill="1" applyBorder="1" applyAlignment="1">
      <alignment vertical="center"/>
      <protection/>
    </xf>
    <xf numFmtId="164" fontId="11" fillId="33" borderId="21" xfId="53" applyNumberFormat="1" applyFont="1" applyFill="1" applyBorder="1" applyAlignment="1">
      <alignment vertical="center"/>
      <protection/>
    </xf>
    <xf numFmtId="164" fontId="52" fillId="33" borderId="22" xfId="53" applyNumberFormat="1" applyFont="1" applyFill="1" applyBorder="1" applyAlignment="1">
      <alignment horizontal="center" vertical="center"/>
      <protection/>
    </xf>
    <xf numFmtId="164" fontId="2" fillId="0" borderId="0" xfId="53" applyNumberFormat="1" applyFont="1" applyFill="1" applyBorder="1" applyAlignment="1">
      <alignment vertical="center" wrapText="1"/>
      <protection/>
    </xf>
    <xf numFmtId="164" fontId="2" fillId="0" borderId="20" xfId="53" applyNumberFormat="1" applyFont="1" applyFill="1" applyBorder="1" applyAlignment="1">
      <alignment vertical="center"/>
      <protection/>
    </xf>
    <xf numFmtId="49" fontId="7" fillId="0" borderId="20" xfId="53" applyNumberFormat="1" applyFont="1" applyFill="1" applyBorder="1" applyAlignment="1">
      <alignment vertical="center"/>
      <protection/>
    </xf>
    <xf numFmtId="49" fontId="8" fillId="0" borderId="20" xfId="53" applyNumberFormat="1" applyFont="1" applyFill="1" applyBorder="1" applyAlignment="1">
      <alignment vertical="center"/>
      <protection/>
    </xf>
    <xf numFmtId="170" fontId="7" fillId="0" borderId="20" xfId="47" applyNumberFormat="1" applyFont="1" applyFill="1" applyBorder="1" applyAlignment="1">
      <alignment horizontal="right" vertical="center"/>
    </xf>
    <xf numFmtId="166" fontId="12" fillId="0" borderId="19" xfId="53" applyNumberFormat="1" applyFont="1" applyFill="1" applyBorder="1" applyAlignment="1">
      <alignment horizontal="center" vertical="top"/>
      <protection/>
    </xf>
    <xf numFmtId="167" fontId="12" fillId="0" borderId="19" xfId="53" applyNumberFormat="1" applyFont="1" applyFill="1" applyBorder="1" applyAlignment="1">
      <alignment horizontal="center" vertical="top"/>
      <protection/>
    </xf>
    <xf numFmtId="49" fontId="12" fillId="0" borderId="19" xfId="53" applyNumberFormat="1" applyFont="1" applyFill="1" applyBorder="1" applyAlignment="1">
      <alignment horizontal="center" vertical="top"/>
      <protection/>
    </xf>
    <xf numFmtId="164" fontId="2" fillId="0" borderId="19" xfId="53" applyNumberFormat="1" applyFont="1" applyFill="1" applyBorder="1" applyAlignment="1">
      <alignment vertical="center"/>
      <protection/>
    </xf>
    <xf numFmtId="164" fontId="2" fillId="0" borderId="19" xfId="53" applyNumberFormat="1" applyFont="1" applyFill="1" applyBorder="1" applyAlignment="1">
      <alignment horizontal="centerContinuous" vertical="center"/>
      <protection/>
    </xf>
    <xf numFmtId="49" fontId="2" fillId="0" borderId="19" xfId="53" applyNumberFormat="1" applyFont="1" applyFill="1" applyBorder="1" applyAlignment="1">
      <alignment horizontal="left" vertical="center"/>
      <protection/>
    </xf>
    <xf numFmtId="164" fontId="2" fillId="0" borderId="19" xfId="53" applyNumberFormat="1" applyFont="1" applyFill="1" applyBorder="1" applyAlignment="1">
      <alignment horizontal="center" vertical="center"/>
      <protection/>
    </xf>
    <xf numFmtId="49" fontId="2" fillId="0" borderId="19" xfId="53" applyNumberFormat="1" applyFont="1" applyFill="1" applyBorder="1" applyAlignment="1">
      <alignment horizontal="center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4" fontId="5" fillId="33" borderId="20" xfId="53" applyNumberFormat="1" applyFont="1" applyFill="1" applyBorder="1" applyAlignment="1">
      <alignment vertical="center"/>
      <protection/>
    </xf>
    <xf numFmtId="164" fontId="51" fillId="33" borderId="20" xfId="53" applyNumberFormat="1" applyFont="1" applyFill="1" applyBorder="1" applyAlignment="1">
      <alignment horizontal="center" vertical="center"/>
      <protection/>
    </xf>
    <xf numFmtId="164" fontId="51" fillId="33" borderId="17" xfId="53" applyNumberFormat="1" applyFont="1" applyFill="1" applyBorder="1" applyAlignment="1">
      <alignment horizontal="center" vertical="center"/>
      <protection/>
    </xf>
    <xf numFmtId="164" fontId="51" fillId="33" borderId="12" xfId="53" applyNumberFormat="1" applyFont="1" applyFill="1" applyBorder="1" applyAlignment="1">
      <alignment vertical="center"/>
      <protection/>
    </xf>
    <xf numFmtId="0" fontId="52" fillId="33" borderId="12" xfId="53" applyFont="1" applyFill="1" applyBorder="1" applyAlignment="1">
      <alignment horizontal="center" vertical="center"/>
      <protection/>
    </xf>
    <xf numFmtId="168" fontId="13" fillId="0" borderId="12" xfId="53" applyNumberFormat="1" applyFont="1" applyFill="1" applyBorder="1" applyAlignment="1">
      <alignment vertical="top"/>
      <protection/>
    </xf>
    <xf numFmtId="3" fontId="13" fillId="0" borderId="12" xfId="53" applyNumberFormat="1" applyFont="1" applyFill="1" applyBorder="1" applyAlignment="1">
      <alignment vertical="top"/>
      <protection/>
    </xf>
    <xf numFmtId="0" fontId="13" fillId="0" borderId="12" xfId="53" applyNumberFormat="1" applyFont="1" applyFill="1" applyBorder="1" applyAlignment="1">
      <alignment vertical="top"/>
      <protection/>
    </xf>
    <xf numFmtId="164" fontId="2" fillId="0" borderId="12" xfId="53" applyNumberFormat="1" applyFont="1" applyFill="1" applyBorder="1" applyAlignment="1">
      <alignment vertical="center"/>
      <protection/>
    </xf>
    <xf numFmtId="3" fontId="2" fillId="0" borderId="12" xfId="53" applyNumberFormat="1" applyFont="1" applyFill="1" applyBorder="1" applyAlignment="1">
      <alignment vertical="center"/>
      <protection/>
    </xf>
    <xf numFmtId="3" fontId="2" fillId="0" borderId="12" xfId="53" applyNumberFormat="1" applyFont="1" applyFill="1" applyBorder="1" applyAlignment="1">
      <alignment horizontal="right" vertical="center"/>
      <protection/>
    </xf>
    <xf numFmtId="164" fontId="2" fillId="0" borderId="12" xfId="53" applyNumberFormat="1" applyFont="1" applyFill="1" applyBorder="1" applyAlignment="1">
      <alignment horizontal="right" vertical="center"/>
      <protection/>
    </xf>
    <xf numFmtId="3" fontId="2" fillId="0" borderId="12" xfId="53" applyNumberFormat="1" applyFont="1" applyFill="1" applyBorder="1" applyAlignment="1">
      <alignment horizontal="centerContinuous" vertical="center"/>
      <protection/>
    </xf>
    <xf numFmtId="164" fontId="2" fillId="0" borderId="12" xfId="53" applyNumberFormat="1" applyFont="1" applyFill="1" applyBorder="1" applyAlignment="1">
      <alignment horizontal="centerContinuous" vertical="center"/>
      <protection/>
    </xf>
    <xf numFmtId="3" fontId="6" fillId="0" borderId="12" xfId="53" applyNumberFormat="1" applyFont="1" applyFill="1" applyBorder="1" applyAlignment="1">
      <alignment vertical="center"/>
      <protection/>
    </xf>
    <xf numFmtId="3" fontId="6" fillId="0" borderId="12" xfId="53" applyNumberFormat="1" applyFont="1" applyFill="1" applyBorder="1" applyAlignment="1">
      <alignment horizontal="center" vertical="center"/>
      <protection/>
    </xf>
    <xf numFmtId="3" fontId="6" fillId="0" borderId="12" xfId="53" applyNumberFormat="1" applyFont="1" applyFill="1" applyBorder="1" applyAlignment="1">
      <alignment horizontal="centerContinuous" vertical="center"/>
      <protection/>
    </xf>
    <xf numFmtId="164" fontId="6" fillId="0" borderId="12" xfId="53" applyNumberFormat="1" applyFont="1" applyFill="1" applyBorder="1" applyAlignment="1">
      <alignment horizontal="centerContinuous" vertical="center"/>
      <protection/>
    </xf>
    <xf numFmtId="164" fontId="6" fillId="0" borderId="12" xfId="53" applyNumberFormat="1" applyFont="1" applyFill="1" applyBorder="1" applyAlignment="1">
      <alignment horizontal="center" vertical="center"/>
      <protection/>
    </xf>
    <xf numFmtId="164" fontId="6" fillId="0" borderId="12" xfId="53" applyNumberFormat="1" applyFont="1" applyFill="1" applyBorder="1" applyAlignment="1">
      <alignment vertical="center"/>
      <protection/>
    </xf>
    <xf numFmtId="49" fontId="12" fillId="0" borderId="20" xfId="53" applyNumberFormat="1" applyFont="1" applyFill="1" applyBorder="1" applyAlignment="1">
      <alignment vertical="top"/>
      <protection/>
    </xf>
    <xf numFmtId="49" fontId="12" fillId="0" borderId="0" xfId="53" applyNumberFormat="1" applyFont="1" applyFill="1" applyBorder="1" applyAlignment="1">
      <alignment vertical="top" wrapText="1"/>
      <protection/>
    </xf>
    <xf numFmtId="49" fontId="2" fillId="0" borderId="23" xfId="53" applyNumberFormat="1" applyFont="1" applyFill="1" applyBorder="1" applyAlignment="1">
      <alignment horizontal="center" vertical="center"/>
      <protection/>
    </xf>
    <xf numFmtId="164" fontId="52" fillId="33" borderId="0" xfId="53" applyNumberFormat="1" applyFont="1" applyFill="1" applyBorder="1" applyAlignment="1">
      <alignment horizontal="center" vertical="center"/>
      <protection/>
    </xf>
    <xf numFmtId="164" fontId="52" fillId="33" borderId="20" xfId="53" applyNumberFormat="1" applyFont="1" applyFill="1" applyBorder="1" applyAlignment="1">
      <alignment horizontal="center" vertical="center"/>
      <protection/>
    </xf>
    <xf numFmtId="164" fontId="52" fillId="33" borderId="19" xfId="53" applyNumberFormat="1" applyFont="1" applyFill="1" applyBorder="1" applyAlignment="1">
      <alignment horizontal="center" vertical="center"/>
      <protection/>
    </xf>
    <xf numFmtId="3" fontId="12" fillId="0" borderId="24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2" fillId="0" borderId="0" xfId="53" applyFont="1" applyFill="1" applyBorder="1">
      <alignment/>
      <protection/>
    </xf>
    <xf numFmtId="0" fontId="12" fillId="0" borderId="19" xfId="53" applyNumberFormat="1" applyFont="1" applyFill="1" applyBorder="1" applyAlignment="1">
      <alignment horizontal="center" vertical="top"/>
      <protection/>
    </xf>
    <xf numFmtId="0" fontId="12" fillId="0" borderId="19" xfId="53" applyFont="1" applyFill="1" applyBorder="1">
      <alignment/>
      <protection/>
    </xf>
    <xf numFmtId="0" fontId="12" fillId="0" borderId="0" xfId="53" applyFont="1" applyFill="1" applyBorder="1" applyAlignment="1">
      <alignment wrapText="1"/>
      <protection/>
    </xf>
    <xf numFmtId="0" fontId="12" fillId="0" borderId="20" xfId="53" applyFont="1" applyFill="1" applyBorder="1">
      <alignment/>
      <protection/>
    </xf>
    <xf numFmtId="3" fontId="13" fillId="0" borderId="12" xfId="53" applyNumberFormat="1" applyFont="1" applyFill="1" applyBorder="1">
      <alignment/>
      <protection/>
    </xf>
    <xf numFmtId="168" fontId="13" fillId="0" borderId="12" xfId="53" applyNumberFormat="1" applyFont="1" applyFill="1" applyBorder="1">
      <alignment/>
      <protection/>
    </xf>
    <xf numFmtId="0" fontId="12" fillId="0" borderId="19" xfId="53" applyFont="1" applyFill="1" applyBorder="1" applyAlignment="1">
      <alignment horizontal="center" vertical="top"/>
      <protection/>
    </xf>
    <xf numFmtId="171" fontId="12" fillId="0" borderId="24" xfId="53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3" fontId="13" fillId="0" borderId="24" xfId="53" applyNumberFormat="1" applyFont="1" applyFill="1" applyBorder="1">
      <alignment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0" xfId="53" applyFill="1">
      <alignment/>
      <protection/>
    </xf>
    <xf numFmtId="43" fontId="53" fillId="0" borderId="20" xfId="47" applyFont="1" applyFill="1" applyBorder="1" applyAlignment="1">
      <alignment/>
    </xf>
    <xf numFmtId="171" fontId="54" fillId="0" borderId="12" xfId="0" applyNumberFormat="1" applyFont="1" applyFill="1" applyBorder="1" applyAlignment="1">
      <alignment/>
    </xf>
    <xf numFmtId="2" fontId="55" fillId="0" borderId="12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12" fillId="0" borderId="25" xfId="53" applyFont="1" applyFill="1" applyBorder="1">
      <alignment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1" fontId="12" fillId="0" borderId="28" xfId="53" applyNumberFormat="1" applyFont="1" applyFill="1" applyBorder="1">
      <alignment/>
      <protection/>
    </xf>
    <xf numFmtId="171" fontId="12" fillId="0" borderId="27" xfId="53" applyNumberFormat="1" applyFont="1" applyFill="1" applyBorder="1">
      <alignment/>
      <protection/>
    </xf>
    <xf numFmtId="0" fontId="0" fillId="0" borderId="22" xfId="0" applyFill="1" applyBorder="1" applyAlignment="1">
      <alignment/>
    </xf>
    <xf numFmtId="0" fontId="56" fillId="0" borderId="0" xfId="0" applyFont="1" applyAlignment="1">
      <alignment/>
    </xf>
    <xf numFmtId="0" fontId="12" fillId="0" borderId="0" xfId="53" applyFont="1">
      <alignment/>
      <protection/>
    </xf>
    <xf numFmtId="49" fontId="2" fillId="0" borderId="29" xfId="53" applyNumberFormat="1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/>
    </xf>
    <xf numFmtId="0" fontId="12" fillId="0" borderId="30" xfId="53" applyFont="1" applyFill="1" applyBorder="1">
      <alignment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12" fillId="0" borderId="32" xfId="53" applyNumberFormat="1" applyFont="1" applyFill="1" applyBorder="1">
      <alignment/>
      <protection/>
    </xf>
    <xf numFmtId="0" fontId="0" fillId="0" borderId="33" xfId="0" applyFill="1" applyBorder="1" applyAlignment="1">
      <alignment/>
    </xf>
    <xf numFmtId="3" fontId="13" fillId="0" borderId="33" xfId="53" applyNumberFormat="1" applyFont="1" applyFill="1" applyBorder="1">
      <alignment/>
      <protection/>
    </xf>
    <xf numFmtId="168" fontId="13" fillId="0" borderId="33" xfId="53" applyNumberFormat="1" applyFont="1" applyFill="1" applyBorder="1">
      <alignment/>
      <protection/>
    </xf>
    <xf numFmtId="164" fontId="52" fillId="33" borderId="34" xfId="53" applyNumberFormat="1" applyFont="1" applyFill="1" applyBorder="1" applyAlignment="1">
      <alignment horizontal="center" vertical="center"/>
      <protection/>
    </xf>
    <xf numFmtId="164" fontId="52" fillId="33" borderId="19" xfId="53" applyNumberFormat="1" applyFont="1" applyFill="1" applyBorder="1" applyAlignment="1">
      <alignment horizontal="center" vertical="center"/>
      <protection/>
    </xf>
    <xf numFmtId="164" fontId="52" fillId="33" borderId="0" xfId="53" applyNumberFormat="1" applyFont="1" applyFill="1" applyBorder="1" applyAlignment="1">
      <alignment horizontal="center" vertical="center"/>
      <protection/>
    </xf>
    <xf numFmtId="164" fontId="52" fillId="33" borderId="20" xfId="53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justify" vertical="center" wrapText="1"/>
    </xf>
    <xf numFmtId="0" fontId="56" fillId="0" borderId="0" xfId="0" applyFont="1" applyAlignment="1">
      <alignment wrapText="1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164" fontId="52" fillId="33" borderId="35" xfId="53" applyNumberFormat="1" applyFont="1" applyFill="1" applyBorder="1" applyAlignment="1">
      <alignment horizontal="center" vertical="center" wrapText="1"/>
      <protection/>
    </xf>
    <xf numFmtId="0" fontId="51" fillId="33" borderId="10" xfId="53" applyFont="1" applyFill="1" applyBorder="1" applyAlignment="1">
      <alignment horizontal="center" vertical="center" wrapText="1"/>
      <protection/>
    </xf>
    <xf numFmtId="0" fontId="51" fillId="33" borderId="36" xfId="53" applyFont="1" applyFill="1" applyBorder="1" applyAlignment="1">
      <alignment horizontal="center" vertical="center" wrapText="1"/>
      <protection/>
    </xf>
    <xf numFmtId="0" fontId="52" fillId="33" borderId="36" xfId="53" applyFont="1" applyFill="1" applyBorder="1" applyAlignment="1">
      <alignment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="40" zoomScaleNormal="4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6.8515625" style="0" customWidth="1"/>
    <col min="3" max="3" width="7.28125" style="0" customWidth="1"/>
    <col min="4" max="4" width="9.140625" style="0" customWidth="1"/>
    <col min="5" max="6" width="10.421875" style="0" bestFit="1" customWidth="1"/>
    <col min="7" max="7" width="9.140625" style="0" customWidth="1"/>
    <col min="8" max="8" width="26.7109375" style="0" customWidth="1"/>
    <col min="9" max="9" width="42.140625" style="0" customWidth="1"/>
    <col min="10" max="10" width="30.28125" style="0" customWidth="1"/>
    <col min="11" max="11" width="28.00390625" style="0" customWidth="1"/>
    <col min="12" max="12" width="27.8515625" style="0" bestFit="1" customWidth="1"/>
    <col min="13" max="13" width="26.8515625" style="0" bestFit="1" customWidth="1"/>
    <col min="14" max="14" width="32.421875" style="0" bestFit="1" customWidth="1"/>
    <col min="15" max="15" width="32.140625" style="0" bestFit="1" customWidth="1"/>
    <col min="16" max="18" width="26.8515625" style="0" bestFit="1" customWidth="1"/>
    <col min="19" max="19" width="32.140625" style="0" bestFit="1" customWidth="1"/>
    <col min="20" max="20" width="27.8515625" style="0" bestFit="1" customWidth="1"/>
    <col min="21" max="21" width="36.57421875" style="0" bestFit="1" customWidth="1"/>
    <col min="22" max="22" width="26.8515625" style="0" bestFit="1" customWidth="1"/>
  </cols>
  <sheetData>
    <row r="1" spans="1:22" ht="26.25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30"/>
      <c r="N1" s="131"/>
      <c r="O1" s="131"/>
      <c r="P1" s="9"/>
      <c r="Q1" s="9"/>
      <c r="R1" s="9"/>
      <c r="S1" s="9"/>
      <c r="T1" s="12"/>
      <c r="U1" s="12"/>
      <c r="V1" s="12"/>
    </row>
    <row r="2" spans="1:22" ht="30.75">
      <c r="A2" s="11"/>
      <c r="B2" s="13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14"/>
      <c r="N2" s="9"/>
      <c r="O2" s="9"/>
      <c r="P2" s="9"/>
      <c r="Q2" s="9"/>
      <c r="R2" s="9"/>
      <c r="S2" s="9"/>
      <c r="T2" s="2"/>
      <c r="U2" s="2"/>
      <c r="V2" s="2"/>
    </row>
    <row r="3" spans="1:22" ht="30.75">
      <c r="A3" s="11"/>
      <c r="B3" s="1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5"/>
      <c r="U3" s="15"/>
      <c r="V3" s="15"/>
    </row>
    <row r="4" spans="1:22" ht="30.75">
      <c r="A4" s="11"/>
      <c r="B4" s="13" t="s">
        <v>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5"/>
      <c r="U4" s="15"/>
      <c r="V4" s="15"/>
    </row>
    <row r="5" spans="1:22" ht="30.75">
      <c r="A5" s="11"/>
      <c r="B5" s="13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5"/>
      <c r="V5" s="15"/>
    </row>
    <row r="6" spans="1:22" ht="23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"/>
      <c r="U6" s="16"/>
      <c r="V6" s="16"/>
    </row>
    <row r="7" spans="1:22" ht="30.75">
      <c r="A7" s="11"/>
      <c r="B7" s="17" t="s">
        <v>3</v>
      </c>
      <c r="C7" s="18"/>
      <c r="D7" s="19"/>
      <c r="E7" s="19"/>
      <c r="F7" s="19"/>
      <c r="G7" s="20"/>
      <c r="H7" s="21"/>
      <c r="I7" s="22"/>
      <c r="J7" s="23"/>
      <c r="K7" s="24" t="s">
        <v>4</v>
      </c>
      <c r="L7" s="25"/>
      <c r="M7" s="25"/>
      <c r="N7" s="25"/>
      <c r="O7" s="25"/>
      <c r="P7" s="26" t="s">
        <v>5</v>
      </c>
      <c r="Q7" s="3"/>
      <c r="R7" s="3"/>
      <c r="S7" s="3"/>
      <c r="T7" s="132" t="s">
        <v>6</v>
      </c>
      <c r="U7" s="133"/>
      <c r="V7" s="134"/>
    </row>
    <row r="8" spans="1:22" ht="30.75">
      <c r="A8" s="11"/>
      <c r="B8" s="27" t="s">
        <v>7</v>
      </c>
      <c r="C8" s="28"/>
      <c r="D8" s="29"/>
      <c r="E8" s="29"/>
      <c r="F8" s="29"/>
      <c r="G8" s="30"/>
      <c r="H8" s="31"/>
      <c r="I8" s="32"/>
      <c r="J8" s="42"/>
      <c r="K8" s="43"/>
      <c r="L8" s="33"/>
      <c r="M8" s="34"/>
      <c r="N8" s="35"/>
      <c r="O8" s="36"/>
      <c r="P8" s="4"/>
      <c r="Q8" s="4"/>
      <c r="R8" s="4"/>
      <c r="S8" s="5"/>
      <c r="T8" s="6"/>
      <c r="U8" s="132" t="s">
        <v>8</v>
      </c>
      <c r="V8" s="135"/>
    </row>
    <row r="9" spans="1:22" ht="30.75">
      <c r="A9" s="11"/>
      <c r="B9" s="124" t="s">
        <v>16</v>
      </c>
      <c r="C9" s="124" t="s">
        <v>17</v>
      </c>
      <c r="D9" s="124" t="s">
        <v>18</v>
      </c>
      <c r="E9" s="124" t="s">
        <v>19</v>
      </c>
      <c r="F9" s="124" t="s">
        <v>20</v>
      </c>
      <c r="G9" s="124" t="s">
        <v>21</v>
      </c>
      <c r="H9" s="126" t="s">
        <v>9</v>
      </c>
      <c r="I9" s="126"/>
      <c r="J9" s="127"/>
      <c r="K9" s="44" t="s">
        <v>10</v>
      </c>
      <c r="L9" s="84" t="s">
        <v>11</v>
      </c>
      <c r="M9" s="83" t="s">
        <v>12</v>
      </c>
      <c r="N9" s="82" t="s">
        <v>13</v>
      </c>
      <c r="O9" s="37" t="s">
        <v>14</v>
      </c>
      <c r="P9" s="38" t="s">
        <v>15</v>
      </c>
      <c r="Q9" s="83" t="s">
        <v>12</v>
      </c>
      <c r="R9" s="38" t="s">
        <v>13</v>
      </c>
      <c r="S9" s="38" t="s">
        <v>14</v>
      </c>
      <c r="T9" s="38" t="s">
        <v>6</v>
      </c>
      <c r="U9" s="10"/>
      <c r="V9" s="6"/>
    </row>
    <row r="10" spans="1:22" ht="30.75">
      <c r="A10" s="11"/>
      <c r="B10" s="125"/>
      <c r="C10" s="125"/>
      <c r="D10" s="125"/>
      <c r="E10" s="125"/>
      <c r="F10" s="125"/>
      <c r="G10" s="125"/>
      <c r="H10" s="58"/>
      <c r="I10" s="58"/>
      <c r="J10" s="59"/>
      <c r="K10" s="44" t="s">
        <v>22</v>
      </c>
      <c r="L10" s="84" t="s">
        <v>23</v>
      </c>
      <c r="M10" s="60"/>
      <c r="N10" s="82" t="s">
        <v>24</v>
      </c>
      <c r="O10" s="61"/>
      <c r="P10" s="38" t="s">
        <v>25</v>
      </c>
      <c r="Q10" s="6"/>
      <c r="R10" s="38" t="s">
        <v>15</v>
      </c>
      <c r="S10" s="6"/>
      <c r="T10" s="62"/>
      <c r="U10" s="63" t="s">
        <v>24</v>
      </c>
      <c r="V10" s="38" t="s">
        <v>15</v>
      </c>
    </row>
    <row r="11" spans="1:22" s="86" customFormat="1" ht="27">
      <c r="A11" s="11"/>
      <c r="B11" s="89"/>
      <c r="C11" s="50"/>
      <c r="D11" s="51"/>
      <c r="E11" s="51"/>
      <c r="F11" s="89"/>
      <c r="G11" s="89"/>
      <c r="H11" s="87" t="s">
        <v>26</v>
      </c>
      <c r="I11" s="90"/>
      <c r="J11" s="91"/>
      <c r="K11" s="92">
        <f aca="true" t="shared" si="0" ref="K11:L14">+K19+K58</f>
        <v>602923452</v>
      </c>
      <c r="L11" s="92">
        <f t="shared" si="0"/>
        <v>572100000</v>
      </c>
      <c r="M11" s="92"/>
      <c r="N11" s="92">
        <f>+N19+N58</f>
        <v>47000000</v>
      </c>
      <c r="O11" s="85">
        <f>SUM(K11:N11)</f>
        <v>1222023452</v>
      </c>
      <c r="P11" s="92">
        <f>+P19+P58</f>
        <v>15000000</v>
      </c>
      <c r="Q11" s="92"/>
      <c r="R11" s="92"/>
      <c r="S11" s="73">
        <v>15000000</v>
      </c>
      <c r="T11" s="92">
        <f>+O11+S11</f>
        <v>1237023452</v>
      </c>
      <c r="U11" s="93">
        <f>+O11/T11*100</f>
        <v>98.787411833159</v>
      </c>
      <c r="V11" s="64">
        <f>+S11/T11*100</f>
        <v>1.2125881668409955</v>
      </c>
    </row>
    <row r="12" spans="1:22" s="86" customFormat="1" ht="27">
      <c r="A12" s="11"/>
      <c r="B12" s="94"/>
      <c r="C12" s="94"/>
      <c r="D12" s="50"/>
      <c r="E12" s="51"/>
      <c r="F12" s="94"/>
      <c r="G12" s="94"/>
      <c r="H12" s="87" t="s">
        <v>27</v>
      </c>
      <c r="I12" s="90"/>
      <c r="J12" s="91"/>
      <c r="K12" s="92">
        <f t="shared" si="0"/>
        <v>631338347</v>
      </c>
      <c r="L12" s="92">
        <f t="shared" si="0"/>
        <v>534700000</v>
      </c>
      <c r="M12" s="92"/>
      <c r="N12" s="92">
        <f>+N20+N59</f>
        <v>47000000</v>
      </c>
      <c r="O12" s="85">
        <f>SUM(K12:N12)</f>
        <v>1213038347</v>
      </c>
      <c r="P12" s="92">
        <f>+P20+P59</f>
        <v>15000000</v>
      </c>
      <c r="Q12" s="92"/>
      <c r="R12" s="92"/>
      <c r="S12" s="73">
        <v>15000000</v>
      </c>
      <c r="T12" s="92">
        <f>+O12+S12</f>
        <v>1228038347</v>
      </c>
      <c r="U12" s="93">
        <f>+O12/T12*100</f>
        <v>98.77853977144575</v>
      </c>
      <c r="V12" s="64">
        <f>+S12/T12*100</f>
        <v>1.2214602285542473</v>
      </c>
    </row>
    <row r="13" spans="1:22" s="86" customFormat="1" ht="27">
      <c r="A13" s="11"/>
      <c r="B13" s="94"/>
      <c r="C13" s="94"/>
      <c r="D13" s="50"/>
      <c r="E13" s="51"/>
      <c r="F13" s="94"/>
      <c r="G13" s="94"/>
      <c r="H13" s="87" t="s">
        <v>28</v>
      </c>
      <c r="I13" s="90"/>
      <c r="J13" s="91"/>
      <c r="K13" s="92">
        <f t="shared" si="0"/>
        <v>599426303</v>
      </c>
      <c r="L13" s="92">
        <f t="shared" si="0"/>
        <v>447790883</v>
      </c>
      <c r="M13" s="92"/>
      <c r="N13" s="92">
        <f>+N21+N60</f>
        <v>26131147</v>
      </c>
      <c r="O13" s="85">
        <f>SUM(K13:N13)</f>
        <v>1073348333</v>
      </c>
      <c r="P13" s="92">
        <f>+P21+P60</f>
        <v>3404692</v>
      </c>
      <c r="Q13" s="92"/>
      <c r="R13" s="92"/>
      <c r="S13" s="68">
        <v>3404692</v>
      </c>
      <c r="T13" s="92">
        <f>+O13+S13</f>
        <v>1076753025</v>
      </c>
      <c r="U13" s="93">
        <f>+O13/T13*100</f>
        <v>99.68380009891312</v>
      </c>
      <c r="V13" s="64">
        <f>+S13/T13*100</f>
        <v>0.3161999010868811</v>
      </c>
    </row>
    <row r="14" spans="1:22" s="86" customFormat="1" ht="27">
      <c r="A14" s="11"/>
      <c r="B14" s="94"/>
      <c r="C14" s="94"/>
      <c r="D14" s="50"/>
      <c r="E14" s="51"/>
      <c r="F14" s="94"/>
      <c r="G14" s="94"/>
      <c r="H14" s="87" t="s">
        <v>29</v>
      </c>
      <c r="I14" s="90"/>
      <c r="J14" s="91"/>
      <c r="K14" s="92">
        <f t="shared" si="0"/>
        <v>560709759</v>
      </c>
      <c r="L14" s="92">
        <f t="shared" si="0"/>
        <v>351582582</v>
      </c>
      <c r="M14" s="92"/>
      <c r="N14" s="92">
        <f>+N22+N61</f>
        <v>26131147</v>
      </c>
      <c r="O14" s="85">
        <f>SUM(K14:N14)</f>
        <v>938423488</v>
      </c>
      <c r="P14" s="92">
        <f>+P22+P61</f>
        <v>0</v>
      </c>
      <c r="Q14" s="92"/>
      <c r="R14" s="92"/>
      <c r="S14" s="95">
        <v>0</v>
      </c>
      <c r="T14" s="92">
        <f>+O14+S14</f>
        <v>938423488</v>
      </c>
      <c r="U14" s="93">
        <f>+O14/T14*100</f>
        <v>100</v>
      </c>
      <c r="V14" s="64">
        <f>+S14/T14*100</f>
        <v>0</v>
      </c>
    </row>
    <row r="15" spans="1:22" s="86" customFormat="1" ht="27">
      <c r="A15" s="11"/>
      <c r="B15" s="94"/>
      <c r="C15" s="94"/>
      <c r="D15" s="50"/>
      <c r="E15" s="51"/>
      <c r="F15" s="94"/>
      <c r="G15" s="94"/>
      <c r="H15" s="87" t="s">
        <v>30</v>
      </c>
      <c r="I15" s="90"/>
      <c r="J15" s="91"/>
      <c r="K15" s="95">
        <f>+K14/K11*100</f>
        <v>92.99849875469764</v>
      </c>
      <c r="L15" s="95">
        <f>+L14/L11*100</f>
        <v>61.45474252753015</v>
      </c>
      <c r="M15" s="95"/>
      <c r="N15" s="95">
        <f>+N14/N11*100</f>
        <v>55.59818510638298</v>
      </c>
      <c r="O15" s="95">
        <f>+O14/O11*100</f>
        <v>76.79259235689365</v>
      </c>
      <c r="P15" s="95">
        <f>+P14/P11*100</f>
        <v>0</v>
      </c>
      <c r="Q15" s="92"/>
      <c r="R15" s="92"/>
      <c r="S15" s="95">
        <f>+S14/S11*100</f>
        <v>0</v>
      </c>
      <c r="T15" s="95">
        <f>+T14/T11*100</f>
        <v>75.86141446896352</v>
      </c>
      <c r="U15" s="96"/>
      <c r="V15" s="64"/>
    </row>
    <row r="16" spans="1:22" s="86" customFormat="1" ht="27">
      <c r="A16" s="11"/>
      <c r="B16" s="94"/>
      <c r="C16" s="94"/>
      <c r="D16" s="50"/>
      <c r="E16" s="51"/>
      <c r="F16" s="94"/>
      <c r="G16" s="94"/>
      <c r="H16" s="87" t="s">
        <v>31</v>
      </c>
      <c r="I16" s="90"/>
      <c r="J16" s="91"/>
      <c r="K16" s="95">
        <f>+K14/K12*100</f>
        <v>88.81287849286937</v>
      </c>
      <c r="L16" s="95">
        <f>+L14/L12*100</f>
        <v>65.75324144380026</v>
      </c>
      <c r="M16" s="95"/>
      <c r="N16" s="95">
        <f>+N14/N12*100</f>
        <v>55.59818510638298</v>
      </c>
      <c r="O16" s="95">
        <f>+O14/O12*100</f>
        <v>77.36140331596624</v>
      </c>
      <c r="P16" s="95">
        <f>+P14/P12*100</f>
        <v>0</v>
      </c>
      <c r="Q16" s="92"/>
      <c r="R16" s="92"/>
      <c r="S16" s="95">
        <f>+S13/S12*100</f>
        <v>22.697946666666667</v>
      </c>
      <c r="T16" s="95">
        <f>+T13/T12*100</f>
        <v>87.6807330675318</v>
      </c>
      <c r="U16" s="96"/>
      <c r="V16" s="64"/>
    </row>
    <row r="17" spans="1:22" s="86" customFormat="1" ht="12" customHeight="1">
      <c r="A17" s="11"/>
      <c r="B17" s="94"/>
      <c r="C17" s="94"/>
      <c r="D17" s="50"/>
      <c r="E17" s="51"/>
      <c r="F17" s="94"/>
      <c r="G17" s="94"/>
      <c r="H17" s="87"/>
      <c r="I17" s="90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7"/>
      <c r="U17" s="93"/>
      <c r="V17" s="64"/>
    </row>
    <row r="18" spans="1:22" s="86" customFormat="1" ht="27">
      <c r="A18" s="11"/>
      <c r="B18" s="94">
        <v>1</v>
      </c>
      <c r="C18" s="94"/>
      <c r="D18" s="50"/>
      <c r="E18" s="51"/>
      <c r="F18" s="94"/>
      <c r="G18" s="94"/>
      <c r="H18" s="87" t="s">
        <v>32</v>
      </c>
      <c r="I18" s="90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7"/>
      <c r="U18" s="93"/>
      <c r="V18" s="64"/>
    </row>
    <row r="19" spans="1:22" s="86" customFormat="1" ht="27">
      <c r="A19" s="11"/>
      <c r="B19" s="94">
        <v>1</v>
      </c>
      <c r="C19" s="94"/>
      <c r="D19" s="50"/>
      <c r="E19" s="51"/>
      <c r="F19" s="94"/>
      <c r="G19" s="94"/>
      <c r="H19" s="87" t="s">
        <v>33</v>
      </c>
      <c r="I19" s="90"/>
      <c r="J19" s="91"/>
      <c r="K19" s="85">
        <v>23346644</v>
      </c>
      <c r="L19" s="85">
        <v>2314000</v>
      </c>
      <c r="M19" s="85"/>
      <c r="N19" s="85">
        <v>0</v>
      </c>
      <c r="O19" s="85">
        <f>SUM(K19:N19)</f>
        <v>25660644</v>
      </c>
      <c r="P19" s="92"/>
      <c r="Q19" s="92"/>
      <c r="R19" s="92"/>
      <c r="S19" s="92"/>
      <c r="T19" s="92">
        <f>+O19+S19</f>
        <v>25660644</v>
      </c>
      <c r="U19" s="93">
        <f>+O19/T19*100</f>
        <v>100</v>
      </c>
      <c r="V19" s="64"/>
    </row>
    <row r="20" spans="1:22" s="86" customFormat="1" ht="27">
      <c r="A20" s="11"/>
      <c r="B20" s="94">
        <v>1</v>
      </c>
      <c r="C20" s="94"/>
      <c r="D20" s="50"/>
      <c r="E20" s="51"/>
      <c r="F20" s="94"/>
      <c r="G20" s="94"/>
      <c r="H20" s="87" t="s">
        <v>34</v>
      </c>
      <c r="I20" s="90"/>
      <c r="J20" s="91"/>
      <c r="K20" s="85">
        <v>30821750</v>
      </c>
      <c r="L20" s="85">
        <v>3134069</v>
      </c>
      <c r="M20" s="85"/>
      <c r="N20" s="85">
        <v>13500</v>
      </c>
      <c r="O20" s="85">
        <f>SUM(K20:N20)</f>
        <v>33969319</v>
      </c>
      <c r="P20" s="92"/>
      <c r="Q20" s="92"/>
      <c r="R20" s="92"/>
      <c r="S20" s="92"/>
      <c r="T20" s="92">
        <f>+O20+S20</f>
        <v>33969319</v>
      </c>
      <c r="U20" s="93">
        <f>+O20/T20*100</f>
        <v>100</v>
      </c>
      <c r="V20" s="64"/>
    </row>
    <row r="21" spans="1:22" s="86" customFormat="1" ht="27">
      <c r="A21" s="11"/>
      <c r="B21" s="94">
        <v>1</v>
      </c>
      <c r="C21" s="94"/>
      <c r="D21" s="50"/>
      <c r="E21" s="51"/>
      <c r="F21" s="94"/>
      <c r="G21" s="94"/>
      <c r="H21" s="87" t="s">
        <v>35</v>
      </c>
      <c r="I21" s="90"/>
      <c r="J21" s="91"/>
      <c r="K21" s="85">
        <v>30611070</v>
      </c>
      <c r="L21" s="85">
        <v>2564037</v>
      </c>
      <c r="M21" s="85"/>
      <c r="N21" s="85">
        <v>13200</v>
      </c>
      <c r="O21" s="85">
        <f>SUM(K21:N21)</f>
        <v>33188307</v>
      </c>
      <c r="P21" s="92"/>
      <c r="Q21" s="92"/>
      <c r="R21" s="92"/>
      <c r="S21" s="92"/>
      <c r="T21" s="92">
        <f>+O21+S21</f>
        <v>33188307</v>
      </c>
      <c r="U21" s="93">
        <f>+O21/T21*100</f>
        <v>100</v>
      </c>
      <c r="V21" s="93"/>
    </row>
    <row r="22" spans="1:22" s="86" customFormat="1" ht="27">
      <c r="A22" s="11"/>
      <c r="B22" s="94">
        <v>1</v>
      </c>
      <c r="C22" s="94"/>
      <c r="D22" s="50"/>
      <c r="E22" s="51"/>
      <c r="F22" s="94"/>
      <c r="G22" s="94"/>
      <c r="H22" s="87" t="s">
        <v>36</v>
      </c>
      <c r="I22" s="90"/>
      <c r="J22" s="91"/>
      <c r="K22" s="85">
        <v>30004825</v>
      </c>
      <c r="L22" s="85">
        <v>2550211</v>
      </c>
      <c r="M22" s="85"/>
      <c r="N22" s="85">
        <v>13200</v>
      </c>
      <c r="O22" s="85">
        <f>SUM(K22:N22)</f>
        <v>32568236</v>
      </c>
      <c r="P22" s="92"/>
      <c r="Q22" s="92"/>
      <c r="R22" s="92"/>
      <c r="S22" s="92"/>
      <c r="T22" s="92">
        <f>+O22+S22</f>
        <v>32568236</v>
      </c>
      <c r="U22" s="93">
        <f>+O22/T22*100</f>
        <v>100</v>
      </c>
      <c r="V22" s="93"/>
    </row>
    <row r="23" spans="1:22" s="86" customFormat="1" ht="27">
      <c r="A23" s="11"/>
      <c r="B23" s="94">
        <v>1</v>
      </c>
      <c r="C23" s="94"/>
      <c r="D23" s="50"/>
      <c r="E23" s="51"/>
      <c r="F23" s="94"/>
      <c r="G23" s="94"/>
      <c r="H23" s="87" t="s">
        <v>30</v>
      </c>
      <c r="I23" s="90"/>
      <c r="J23" s="91"/>
      <c r="K23" s="95">
        <f>+K22/K19*100</f>
        <v>128.5187926795817</v>
      </c>
      <c r="L23" s="95">
        <f>+L22/L19*100</f>
        <v>110.20790838375108</v>
      </c>
      <c r="M23" s="85"/>
      <c r="N23" s="95">
        <v>100</v>
      </c>
      <c r="O23" s="95">
        <f>+O22/O19*100</f>
        <v>126.91901263273049</v>
      </c>
      <c r="P23" s="92"/>
      <c r="Q23" s="92"/>
      <c r="R23" s="92"/>
      <c r="S23" s="92"/>
      <c r="T23" s="95">
        <f>+T22/T19*100</f>
        <v>126.91901263273049</v>
      </c>
      <c r="U23" s="93"/>
      <c r="V23" s="93"/>
    </row>
    <row r="24" spans="1:22" s="86" customFormat="1" ht="27">
      <c r="A24" s="11"/>
      <c r="B24" s="94">
        <v>1</v>
      </c>
      <c r="C24" s="94"/>
      <c r="D24" s="50"/>
      <c r="E24" s="51"/>
      <c r="F24" s="94"/>
      <c r="G24" s="94"/>
      <c r="H24" s="87" t="s">
        <v>31</v>
      </c>
      <c r="I24" s="90"/>
      <c r="J24" s="91"/>
      <c r="K24" s="95">
        <f>+K22/K20*100</f>
        <v>97.34951779181908</v>
      </c>
      <c r="L24" s="95">
        <f>+L22/L20*100</f>
        <v>81.37060798597606</v>
      </c>
      <c r="M24" s="95"/>
      <c r="N24" s="95">
        <f>+N22/N20*100</f>
        <v>97.77777777777777</v>
      </c>
      <c r="O24" s="95">
        <f>+O22/O20*100</f>
        <v>95.87544572206467</v>
      </c>
      <c r="P24" s="92"/>
      <c r="Q24" s="92"/>
      <c r="R24" s="92"/>
      <c r="S24" s="92"/>
      <c r="T24" s="95">
        <f>+T21/T20*100</f>
        <v>97.70083115295894</v>
      </c>
      <c r="U24" s="93"/>
      <c r="V24" s="93"/>
    </row>
    <row r="25" spans="1:22" s="86" customFormat="1" ht="27">
      <c r="A25" s="11"/>
      <c r="B25" s="94">
        <v>1</v>
      </c>
      <c r="C25" s="94">
        <v>3</v>
      </c>
      <c r="D25" s="50"/>
      <c r="E25" s="51"/>
      <c r="F25" s="94"/>
      <c r="G25" s="94"/>
      <c r="H25" s="87" t="s">
        <v>37</v>
      </c>
      <c r="I25" s="90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93"/>
    </row>
    <row r="26" spans="1:22" s="86" customFormat="1" ht="27">
      <c r="A26" s="11"/>
      <c r="B26" s="94">
        <v>1</v>
      </c>
      <c r="C26" s="94">
        <v>3</v>
      </c>
      <c r="D26" s="50"/>
      <c r="E26" s="51"/>
      <c r="F26" s="94"/>
      <c r="G26" s="94"/>
      <c r="H26" s="87" t="s">
        <v>33</v>
      </c>
      <c r="I26" s="90"/>
      <c r="J26" s="91"/>
      <c r="K26" s="85">
        <v>23346644</v>
      </c>
      <c r="L26" s="85">
        <v>2314000</v>
      </c>
      <c r="M26" s="85"/>
      <c r="N26" s="85">
        <v>0</v>
      </c>
      <c r="O26" s="85">
        <f>SUM(K26:N26)</f>
        <v>25660644</v>
      </c>
      <c r="P26" s="92"/>
      <c r="Q26" s="92"/>
      <c r="R26" s="92"/>
      <c r="S26" s="92"/>
      <c r="T26" s="92">
        <f>+O26+S26</f>
        <v>25660644</v>
      </c>
      <c r="U26" s="93">
        <f>+O26/T26*100</f>
        <v>100</v>
      </c>
      <c r="V26" s="93"/>
    </row>
    <row r="27" spans="1:22" s="86" customFormat="1" ht="27">
      <c r="A27" s="11"/>
      <c r="B27" s="94">
        <v>1</v>
      </c>
      <c r="C27" s="94">
        <v>3</v>
      </c>
      <c r="D27" s="50"/>
      <c r="E27" s="51"/>
      <c r="F27" s="94"/>
      <c r="G27" s="94"/>
      <c r="H27" s="87" t="s">
        <v>34</v>
      </c>
      <c r="I27" s="90"/>
      <c r="J27" s="91"/>
      <c r="K27" s="85">
        <v>30821750</v>
      </c>
      <c r="L27" s="85">
        <v>3134069</v>
      </c>
      <c r="M27" s="85"/>
      <c r="N27" s="85">
        <v>13500</v>
      </c>
      <c r="O27" s="85">
        <f>SUM(K27:N27)</f>
        <v>33969319</v>
      </c>
      <c r="P27" s="92"/>
      <c r="Q27" s="92"/>
      <c r="R27" s="92"/>
      <c r="S27" s="92"/>
      <c r="T27" s="92">
        <f>+O27+S27</f>
        <v>33969319</v>
      </c>
      <c r="U27" s="93">
        <f>+O27/T27*100</f>
        <v>100</v>
      </c>
      <c r="V27" s="93"/>
    </row>
    <row r="28" spans="1:22" s="86" customFormat="1" ht="27">
      <c r="A28" s="11"/>
      <c r="B28" s="94">
        <v>1</v>
      </c>
      <c r="C28" s="94">
        <v>3</v>
      </c>
      <c r="D28" s="52"/>
      <c r="E28" s="52"/>
      <c r="F28" s="52"/>
      <c r="G28" s="88"/>
      <c r="H28" s="87" t="s">
        <v>35</v>
      </c>
      <c r="I28" s="80"/>
      <c r="J28" s="79"/>
      <c r="K28" s="85">
        <v>30611070</v>
      </c>
      <c r="L28" s="85">
        <v>2564037</v>
      </c>
      <c r="M28" s="85"/>
      <c r="N28" s="85">
        <v>13200</v>
      </c>
      <c r="O28" s="85">
        <f>SUM(K28:N28)</f>
        <v>33188307</v>
      </c>
      <c r="P28" s="65"/>
      <c r="Q28" s="65"/>
      <c r="R28" s="65"/>
      <c r="S28" s="65"/>
      <c r="T28" s="92">
        <f>+O28+S28</f>
        <v>33188307</v>
      </c>
      <c r="U28" s="93">
        <f>+O28/T28*100</f>
        <v>100</v>
      </c>
      <c r="V28" s="66"/>
    </row>
    <row r="29" spans="1:22" s="86" customFormat="1" ht="27">
      <c r="A29" s="39"/>
      <c r="B29" s="94">
        <v>1</v>
      </c>
      <c r="C29" s="94">
        <v>3</v>
      </c>
      <c r="D29" s="53"/>
      <c r="E29" s="53"/>
      <c r="F29" s="53"/>
      <c r="G29" s="53"/>
      <c r="H29" s="87" t="s">
        <v>36</v>
      </c>
      <c r="I29" s="45"/>
      <c r="J29" s="46"/>
      <c r="K29" s="85">
        <v>30004825</v>
      </c>
      <c r="L29" s="85">
        <v>2550211</v>
      </c>
      <c r="M29" s="85"/>
      <c r="N29" s="85">
        <v>13200</v>
      </c>
      <c r="O29" s="85">
        <f>SUM(K29:N29)</f>
        <v>32568236</v>
      </c>
      <c r="P29" s="68"/>
      <c r="Q29" s="68"/>
      <c r="R29" s="68"/>
      <c r="S29" s="68"/>
      <c r="T29" s="92">
        <f>+O29+S29</f>
        <v>32568236</v>
      </c>
      <c r="U29" s="93">
        <f>+O29/T29*100</f>
        <v>100</v>
      </c>
      <c r="V29" s="67"/>
    </row>
    <row r="30" spans="1:22" s="86" customFormat="1" ht="27">
      <c r="A30" s="39"/>
      <c r="B30" s="94">
        <v>1</v>
      </c>
      <c r="C30" s="94">
        <v>3</v>
      </c>
      <c r="D30" s="53"/>
      <c r="E30" s="53"/>
      <c r="F30" s="53"/>
      <c r="G30" s="53"/>
      <c r="H30" s="87" t="s">
        <v>30</v>
      </c>
      <c r="I30" s="39"/>
      <c r="J30" s="46"/>
      <c r="K30" s="95">
        <f>+K29/K26*100</f>
        <v>128.5187926795817</v>
      </c>
      <c r="L30" s="95">
        <f>+L29/L26*100</f>
        <v>110.20790838375108</v>
      </c>
      <c r="M30" s="85"/>
      <c r="N30" s="95">
        <v>100</v>
      </c>
      <c r="O30" s="95">
        <f>+O29/O26*100</f>
        <v>126.91901263273049</v>
      </c>
      <c r="P30" s="68"/>
      <c r="Q30" s="68"/>
      <c r="R30" s="68"/>
      <c r="S30" s="69"/>
      <c r="T30" s="95">
        <f>+T29/T26*100</f>
        <v>126.91901263273049</v>
      </c>
      <c r="U30" s="70"/>
      <c r="V30" s="70"/>
    </row>
    <row r="31" spans="1:22" s="86" customFormat="1" ht="27">
      <c r="A31" s="39"/>
      <c r="B31" s="94">
        <v>1</v>
      </c>
      <c r="C31" s="94">
        <v>3</v>
      </c>
      <c r="D31" s="54"/>
      <c r="E31" s="54"/>
      <c r="F31" s="54"/>
      <c r="G31" s="53"/>
      <c r="H31" s="87" t="s">
        <v>31</v>
      </c>
      <c r="I31" s="39"/>
      <c r="J31" s="46"/>
      <c r="K31" s="95">
        <f>+K29/K27*100</f>
        <v>97.34951779181908</v>
      </c>
      <c r="L31" s="95">
        <f>+L29/L27*100</f>
        <v>81.37060798597606</v>
      </c>
      <c r="M31" s="95"/>
      <c r="N31" s="95">
        <f>+N29/N27*100</f>
        <v>97.77777777777777</v>
      </c>
      <c r="O31" s="95">
        <f>+O29/O27*100</f>
        <v>95.87544572206467</v>
      </c>
      <c r="P31" s="71"/>
      <c r="Q31" s="71"/>
      <c r="R31" s="71"/>
      <c r="S31" s="71"/>
      <c r="T31" s="95">
        <f>+T28/T27*100</f>
        <v>97.70083115295894</v>
      </c>
      <c r="U31" s="72"/>
      <c r="V31" s="72"/>
    </row>
    <row r="32" spans="1:22" s="86" customFormat="1" ht="27">
      <c r="A32" s="39"/>
      <c r="B32" s="94">
        <v>1</v>
      </c>
      <c r="C32" s="94">
        <v>3</v>
      </c>
      <c r="D32" s="55" t="s">
        <v>38</v>
      </c>
      <c r="E32" s="54"/>
      <c r="F32" s="54"/>
      <c r="G32" s="53"/>
      <c r="H32" s="39" t="s">
        <v>39</v>
      </c>
      <c r="I32" s="41"/>
      <c r="J32" s="46"/>
      <c r="K32" s="73"/>
      <c r="L32" s="73"/>
      <c r="M32" s="73"/>
      <c r="N32" s="73"/>
      <c r="O32" s="73"/>
      <c r="P32" s="74"/>
      <c r="Q32" s="74"/>
      <c r="R32" s="74"/>
      <c r="S32" s="73"/>
      <c r="T32" s="75"/>
      <c r="U32" s="76"/>
      <c r="V32" s="76"/>
    </row>
    <row r="33" spans="1:22" s="86" customFormat="1" ht="27">
      <c r="A33" s="39"/>
      <c r="B33" s="94">
        <v>1</v>
      </c>
      <c r="C33" s="94">
        <v>3</v>
      </c>
      <c r="D33" s="55" t="s">
        <v>38</v>
      </c>
      <c r="E33" s="56"/>
      <c r="F33" s="56"/>
      <c r="G33" s="56"/>
      <c r="H33" s="87" t="s">
        <v>33</v>
      </c>
      <c r="I33" s="40"/>
      <c r="J33" s="46"/>
      <c r="K33" s="85">
        <v>23346644</v>
      </c>
      <c r="L33" s="85">
        <v>2314000</v>
      </c>
      <c r="M33" s="85"/>
      <c r="N33" s="85">
        <v>0</v>
      </c>
      <c r="O33" s="85">
        <f>SUM(K33:N33)</f>
        <v>25660644</v>
      </c>
      <c r="P33" s="74"/>
      <c r="Q33" s="74"/>
      <c r="R33" s="74"/>
      <c r="S33" s="74"/>
      <c r="T33" s="92">
        <f>+O33+S33</f>
        <v>25660644</v>
      </c>
      <c r="U33" s="93">
        <f>+O33/T33*100</f>
        <v>100</v>
      </c>
      <c r="V33" s="77"/>
    </row>
    <row r="34" spans="1:22" s="86" customFormat="1" ht="27">
      <c r="A34" s="39"/>
      <c r="B34" s="94">
        <v>1</v>
      </c>
      <c r="C34" s="94">
        <v>3</v>
      </c>
      <c r="D34" s="55" t="s">
        <v>38</v>
      </c>
      <c r="E34" s="56"/>
      <c r="F34" s="56"/>
      <c r="G34" s="56"/>
      <c r="H34" s="87" t="s">
        <v>34</v>
      </c>
      <c r="I34" s="40"/>
      <c r="J34" s="46"/>
      <c r="K34" s="85">
        <v>30821750</v>
      </c>
      <c r="L34" s="85">
        <v>3134069</v>
      </c>
      <c r="M34" s="85"/>
      <c r="N34" s="85">
        <v>13500</v>
      </c>
      <c r="O34" s="85">
        <f>SUM(K34:N34)</f>
        <v>33969319</v>
      </c>
      <c r="P34" s="74"/>
      <c r="Q34" s="74"/>
      <c r="R34" s="74"/>
      <c r="S34" s="74"/>
      <c r="T34" s="92">
        <f>+O34+S34</f>
        <v>33969319</v>
      </c>
      <c r="U34" s="93">
        <f>+O34/T34*100</f>
        <v>100</v>
      </c>
      <c r="V34" s="77"/>
    </row>
    <row r="35" spans="1:22" s="86" customFormat="1" ht="27">
      <c r="A35" s="39"/>
      <c r="B35" s="94">
        <v>1</v>
      </c>
      <c r="C35" s="94">
        <v>3</v>
      </c>
      <c r="D35" s="55" t="s">
        <v>38</v>
      </c>
      <c r="E35" s="57"/>
      <c r="F35" s="57"/>
      <c r="G35" s="57"/>
      <c r="H35" s="87" t="s">
        <v>35</v>
      </c>
      <c r="I35" s="7"/>
      <c r="J35" s="47"/>
      <c r="K35" s="85">
        <v>30611070</v>
      </c>
      <c r="L35" s="85">
        <v>2564037</v>
      </c>
      <c r="M35" s="85"/>
      <c r="N35" s="85">
        <v>13200</v>
      </c>
      <c r="O35" s="85">
        <f>SUM(K35:N35)</f>
        <v>33188307</v>
      </c>
      <c r="P35" s="73"/>
      <c r="Q35" s="73"/>
      <c r="R35" s="73"/>
      <c r="S35" s="73"/>
      <c r="T35" s="92">
        <f>+O35+S35</f>
        <v>33188307</v>
      </c>
      <c r="U35" s="93">
        <f>+O35/T35*100</f>
        <v>100</v>
      </c>
      <c r="V35" s="78"/>
    </row>
    <row r="36" spans="1:22" s="86" customFormat="1" ht="27">
      <c r="A36" s="39"/>
      <c r="B36" s="94">
        <v>1</v>
      </c>
      <c r="C36" s="94">
        <v>3</v>
      </c>
      <c r="D36" s="55" t="s">
        <v>38</v>
      </c>
      <c r="E36" s="57"/>
      <c r="F36" s="57"/>
      <c r="G36" s="57"/>
      <c r="H36" s="87" t="s">
        <v>36</v>
      </c>
      <c r="I36" s="7"/>
      <c r="J36" s="47"/>
      <c r="K36" s="85">
        <v>30004825</v>
      </c>
      <c r="L36" s="85">
        <v>2550211</v>
      </c>
      <c r="M36" s="85"/>
      <c r="N36" s="85">
        <v>13200</v>
      </c>
      <c r="O36" s="85">
        <f>SUM(K36:N36)</f>
        <v>32568236</v>
      </c>
      <c r="P36" s="73"/>
      <c r="Q36" s="73"/>
      <c r="R36" s="73"/>
      <c r="S36" s="73"/>
      <c r="T36" s="92">
        <f>+O36+S36</f>
        <v>32568236</v>
      </c>
      <c r="U36" s="93">
        <f>+O36/T36*100</f>
        <v>100</v>
      </c>
      <c r="V36" s="78"/>
    </row>
    <row r="37" spans="1:22" s="86" customFormat="1" ht="27">
      <c r="A37" s="39"/>
      <c r="B37" s="94">
        <v>1</v>
      </c>
      <c r="C37" s="94">
        <v>3</v>
      </c>
      <c r="D37" s="55" t="s">
        <v>38</v>
      </c>
      <c r="E37" s="57"/>
      <c r="F37" s="57"/>
      <c r="G37" s="57"/>
      <c r="H37" s="87" t="s">
        <v>30</v>
      </c>
      <c r="I37" s="8"/>
      <c r="J37" s="48"/>
      <c r="K37" s="95">
        <f>+K36/K33*100</f>
        <v>128.5187926795817</v>
      </c>
      <c r="L37" s="95">
        <f>+L36/L33*100</f>
        <v>110.20790838375108</v>
      </c>
      <c r="M37" s="85"/>
      <c r="N37" s="95">
        <v>100</v>
      </c>
      <c r="O37" s="95">
        <f>+O36/O33*100</f>
        <v>126.91901263273049</v>
      </c>
      <c r="P37" s="73"/>
      <c r="Q37" s="73"/>
      <c r="R37" s="73"/>
      <c r="S37" s="73"/>
      <c r="T37" s="95">
        <f>+T36/T33*100</f>
        <v>126.91901263273049</v>
      </c>
      <c r="U37" s="78"/>
      <c r="V37" s="78"/>
    </row>
    <row r="38" spans="1:22" s="86" customFormat="1" ht="27">
      <c r="A38" s="39"/>
      <c r="B38" s="94">
        <v>1</v>
      </c>
      <c r="C38" s="94">
        <v>3</v>
      </c>
      <c r="D38" s="55" t="s">
        <v>38</v>
      </c>
      <c r="E38" s="57"/>
      <c r="F38" s="57"/>
      <c r="G38" s="57"/>
      <c r="H38" s="87" t="s">
        <v>31</v>
      </c>
      <c r="I38" s="8"/>
      <c r="J38" s="48"/>
      <c r="K38" s="95">
        <f>+K36/K34*100</f>
        <v>97.34951779181908</v>
      </c>
      <c r="L38" s="95">
        <f>+L36/L34*100</f>
        <v>81.37060798597606</v>
      </c>
      <c r="M38" s="95"/>
      <c r="N38" s="95">
        <f>+N36/N34*100</f>
        <v>97.77777777777777</v>
      </c>
      <c r="O38" s="95">
        <f>+O36/O34*100</f>
        <v>95.87544572206467</v>
      </c>
      <c r="P38" s="73"/>
      <c r="Q38" s="73"/>
      <c r="R38" s="73"/>
      <c r="S38" s="73"/>
      <c r="T38" s="95">
        <f>+T35/T34*100</f>
        <v>97.70083115295894</v>
      </c>
      <c r="U38" s="78"/>
      <c r="V38" s="78"/>
    </row>
    <row r="39" spans="1:22" s="86" customFormat="1" ht="15" customHeight="1">
      <c r="A39" s="39"/>
      <c r="B39" s="94"/>
      <c r="C39" s="94"/>
      <c r="D39" s="55"/>
      <c r="E39" s="57"/>
      <c r="F39" s="57"/>
      <c r="G39" s="57"/>
      <c r="H39" s="87"/>
      <c r="I39" s="8"/>
      <c r="J39" s="48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8"/>
      <c r="V39" s="78"/>
    </row>
    <row r="40" spans="1:22" s="86" customFormat="1" ht="27">
      <c r="A40" s="39"/>
      <c r="B40" s="94">
        <v>1</v>
      </c>
      <c r="C40" s="94">
        <v>3</v>
      </c>
      <c r="D40" s="55" t="s">
        <v>38</v>
      </c>
      <c r="E40" s="55" t="s">
        <v>41</v>
      </c>
      <c r="F40" s="57"/>
      <c r="G40" s="57"/>
      <c r="H40" s="7" t="s">
        <v>40</v>
      </c>
      <c r="I40" s="7"/>
      <c r="J40" s="47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8"/>
      <c r="V40" s="78"/>
    </row>
    <row r="41" spans="1:22" s="86" customFormat="1" ht="27">
      <c r="A41" s="39"/>
      <c r="B41" s="94">
        <v>1</v>
      </c>
      <c r="C41" s="94">
        <v>3</v>
      </c>
      <c r="D41" s="55" t="s">
        <v>38</v>
      </c>
      <c r="E41" s="55" t="s">
        <v>41</v>
      </c>
      <c r="F41" s="57"/>
      <c r="G41" s="57"/>
      <c r="H41" s="87" t="s">
        <v>33</v>
      </c>
      <c r="I41" s="7"/>
      <c r="J41" s="47"/>
      <c r="K41" s="85">
        <v>23346644</v>
      </c>
      <c r="L41" s="85">
        <v>2314000</v>
      </c>
      <c r="M41" s="85"/>
      <c r="N41" s="85">
        <v>0</v>
      </c>
      <c r="O41" s="85">
        <f>SUM(K41:N41)</f>
        <v>25660644</v>
      </c>
      <c r="P41" s="73"/>
      <c r="Q41" s="73"/>
      <c r="R41" s="73"/>
      <c r="S41" s="73"/>
      <c r="T41" s="92">
        <f>+O41+S41</f>
        <v>25660644</v>
      </c>
      <c r="U41" s="93">
        <f>+O41/T41*100</f>
        <v>100</v>
      </c>
      <c r="V41" s="78"/>
    </row>
    <row r="42" spans="1:22" s="86" customFormat="1" ht="27">
      <c r="A42" s="39"/>
      <c r="B42" s="94">
        <v>1</v>
      </c>
      <c r="C42" s="94">
        <v>3</v>
      </c>
      <c r="D42" s="55" t="s">
        <v>38</v>
      </c>
      <c r="E42" s="55" t="s">
        <v>41</v>
      </c>
      <c r="F42" s="57"/>
      <c r="G42" s="57"/>
      <c r="H42" s="87" t="s">
        <v>34</v>
      </c>
      <c r="I42" s="7"/>
      <c r="J42" s="47"/>
      <c r="K42" s="85">
        <v>30821750</v>
      </c>
      <c r="L42" s="85">
        <v>3134069</v>
      </c>
      <c r="M42" s="85"/>
      <c r="N42" s="85">
        <v>13500</v>
      </c>
      <c r="O42" s="85">
        <f>SUM(K42:N42)</f>
        <v>33969319</v>
      </c>
      <c r="P42" s="73"/>
      <c r="Q42" s="73"/>
      <c r="R42" s="73"/>
      <c r="S42" s="73"/>
      <c r="T42" s="92">
        <f>+O42+S42</f>
        <v>33969319</v>
      </c>
      <c r="U42" s="93">
        <f>+O42/T42*100</f>
        <v>100</v>
      </c>
      <c r="V42" s="78"/>
    </row>
    <row r="43" spans="1:22" s="86" customFormat="1" ht="27">
      <c r="A43" s="39"/>
      <c r="B43" s="94">
        <v>1</v>
      </c>
      <c r="C43" s="94">
        <v>3</v>
      </c>
      <c r="D43" s="55" t="s">
        <v>38</v>
      </c>
      <c r="E43" s="55" t="s">
        <v>41</v>
      </c>
      <c r="F43" s="57"/>
      <c r="G43" s="57"/>
      <c r="H43" s="87" t="s">
        <v>35</v>
      </c>
      <c r="I43" s="7"/>
      <c r="J43" s="47"/>
      <c r="K43" s="85">
        <v>30611070</v>
      </c>
      <c r="L43" s="85">
        <v>2564037</v>
      </c>
      <c r="M43" s="85"/>
      <c r="N43" s="85">
        <v>13200</v>
      </c>
      <c r="O43" s="85">
        <f>SUM(K43:N43)</f>
        <v>33188307</v>
      </c>
      <c r="P43" s="73"/>
      <c r="Q43" s="73"/>
      <c r="R43" s="73"/>
      <c r="S43" s="73"/>
      <c r="T43" s="92">
        <f>+O43+S43</f>
        <v>33188307</v>
      </c>
      <c r="U43" s="93">
        <f>+O43/T43*100</f>
        <v>100</v>
      </c>
      <c r="V43" s="78"/>
    </row>
    <row r="44" spans="1:22" s="86" customFormat="1" ht="27">
      <c r="A44" s="39"/>
      <c r="B44" s="94">
        <v>1</v>
      </c>
      <c r="C44" s="94">
        <v>3</v>
      </c>
      <c r="D44" s="55" t="s">
        <v>38</v>
      </c>
      <c r="E44" s="55" t="s">
        <v>41</v>
      </c>
      <c r="F44" s="57"/>
      <c r="G44" s="57"/>
      <c r="H44" s="87" t="s">
        <v>36</v>
      </c>
      <c r="I44" s="7"/>
      <c r="J44" s="47"/>
      <c r="K44" s="85">
        <v>30004825</v>
      </c>
      <c r="L44" s="85">
        <v>2550211</v>
      </c>
      <c r="M44" s="85"/>
      <c r="N44" s="85">
        <v>13200</v>
      </c>
      <c r="O44" s="85">
        <f>SUM(K44:N44)</f>
        <v>32568236</v>
      </c>
      <c r="P44" s="73"/>
      <c r="Q44" s="73"/>
      <c r="R44" s="73"/>
      <c r="S44" s="73"/>
      <c r="T44" s="92">
        <f>+O44+S44</f>
        <v>32568236</v>
      </c>
      <c r="U44" s="93">
        <f>+O44/T44*100</f>
        <v>100</v>
      </c>
      <c r="V44" s="78"/>
    </row>
    <row r="45" spans="1:22" s="86" customFormat="1" ht="27">
      <c r="A45" s="39"/>
      <c r="B45" s="94">
        <v>1</v>
      </c>
      <c r="C45" s="94">
        <v>3</v>
      </c>
      <c r="D45" s="55" t="s">
        <v>38</v>
      </c>
      <c r="E45" s="55" t="s">
        <v>41</v>
      </c>
      <c r="F45" s="57"/>
      <c r="G45" s="57"/>
      <c r="H45" s="87" t="s">
        <v>30</v>
      </c>
      <c r="I45" s="7"/>
      <c r="J45" s="47"/>
      <c r="K45" s="95">
        <f>+K44/K41*100</f>
        <v>128.5187926795817</v>
      </c>
      <c r="L45" s="95">
        <f>+L44/L41*100</f>
        <v>110.20790838375108</v>
      </c>
      <c r="M45" s="85"/>
      <c r="N45" s="95">
        <v>100</v>
      </c>
      <c r="O45" s="95">
        <f>+O44/O41*100</f>
        <v>126.91901263273049</v>
      </c>
      <c r="P45" s="73"/>
      <c r="Q45" s="73"/>
      <c r="R45" s="73"/>
      <c r="S45" s="73"/>
      <c r="T45" s="95">
        <f>+T44/T41*100</f>
        <v>126.91901263273049</v>
      </c>
      <c r="U45" s="78"/>
      <c r="V45" s="78"/>
    </row>
    <row r="46" spans="1:22" s="86" customFormat="1" ht="27">
      <c r="A46" s="39"/>
      <c r="B46" s="94">
        <v>1</v>
      </c>
      <c r="C46" s="94">
        <v>3</v>
      </c>
      <c r="D46" s="55" t="s">
        <v>38</v>
      </c>
      <c r="E46" s="55" t="s">
        <v>41</v>
      </c>
      <c r="F46" s="57"/>
      <c r="G46" s="57"/>
      <c r="H46" s="87" t="s">
        <v>31</v>
      </c>
      <c r="I46" s="7"/>
      <c r="J46" s="47"/>
      <c r="K46" s="95">
        <f>+K44/K42*100</f>
        <v>97.34951779181908</v>
      </c>
      <c r="L46" s="95">
        <f>+L44/L42*100</f>
        <v>81.37060798597606</v>
      </c>
      <c r="M46" s="95"/>
      <c r="N46" s="95">
        <f>+N44/N42*100</f>
        <v>97.77777777777777</v>
      </c>
      <c r="O46" s="95">
        <f>+O44/O42*100</f>
        <v>95.87544572206467</v>
      </c>
      <c r="P46" s="73"/>
      <c r="Q46" s="73"/>
      <c r="R46" s="73"/>
      <c r="S46" s="73"/>
      <c r="T46" s="95">
        <f>+T43/T42*100</f>
        <v>97.70083115295894</v>
      </c>
      <c r="U46" s="78"/>
      <c r="V46" s="78"/>
    </row>
    <row r="47" spans="1:22" s="86" customFormat="1" ht="12.75" customHeight="1">
      <c r="A47" s="39"/>
      <c r="B47" s="57"/>
      <c r="C47" s="57"/>
      <c r="D47" s="57"/>
      <c r="E47" s="57"/>
      <c r="F47" s="57"/>
      <c r="G47" s="57"/>
      <c r="H47" s="7"/>
      <c r="I47" s="7"/>
      <c r="J47" s="47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8"/>
      <c r="V47" s="78"/>
    </row>
    <row r="48" spans="1:22" s="86" customFormat="1" ht="27">
      <c r="A48" s="39"/>
      <c r="B48" s="94">
        <v>1</v>
      </c>
      <c r="C48" s="94">
        <v>3</v>
      </c>
      <c r="D48" s="55" t="s">
        <v>38</v>
      </c>
      <c r="E48" s="55" t="s">
        <v>41</v>
      </c>
      <c r="F48" s="55" t="s">
        <v>42</v>
      </c>
      <c r="G48" s="57"/>
      <c r="H48" s="7" t="s">
        <v>62</v>
      </c>
      <c r="I48" s="7"/>
      <c r="J48" s="47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8"/>
      <c r="V48" s="78"/>
    </row>
    <row r="49" spans="1:22" s="86" customFormat="1" ht="27">
      <c r="A49" s="39"/>
      <c r="B49" s="94">
        <v>1</v>
      </c>
      <c r="C49" s="94">
        <v>3</v>
      </c>
      <c r="D49" s="55" t="s">
        <v>38</v>
      </c>
      <c r="E49" s="55" t="s">
        <v>41</v>
      </c>
      <c r="F49" s="55" t="s">
        <v>42</v>
      </c>
      <c r="G49" s="57"/>
      <c r="H49" s="7" t="s">
        <v>43</v>
      </c>
      <c r="I49" s="7"/>
      <c r="J49" s="47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8"/>
      <c r="V49" s="78"/>
    </row>
    <row r="50" spans="1:22" s="86" customFormat="1" ht="27">
      <c r="A50" s="39"/>
      <c r="B50" s="94">
        <v>1</v>
      </c>
      <c r="C50" s="94">
        <v>3</v>
      </c>
      <c r="D50" s="55" t="s">
        <v>38</v>
      </c>
      <c r="E50" s="55" t="s">
        <v>41</v>
      </c>
      <c r="F50" s="55" t="s">
        <v>42</v>
      </c>
      <c r="G50" s="57"/>
      <c r="H50" s="87" t="s">
        <v>33</v>
      </c>
      <c r="I50" s="7"/>
      <c r="J50" s="47"/>
      <c r="K50" s="85">
        <v>23346644</v>
      </c>
      <c r="L50" s="85">
        <v>2314000</v>
      </c>
      <c r="M50" s="85"/>
      <c r="N50" s="85">
        <v>0</v>
      </c>
      <c r="O50" s="85">
        <f>SUM(K50:N50)</f>
        <v>25660644</v>
      </c>
      <c r="P50" s="73"/>
      <c r="Q50" s="73"/>
      <c r="R50" s="73"/>
      <c r="S50" s="73"/>
      <c r="T50" s="92">
        <f>+O50+S50</f>
        <v>25660644</v>
      </c>
      <c r="U50" s="93">
        <f>+O50/T50*100</f>
        <v>100</v>
      </c>
      <c r="V50" s="78"/>
    </row>
    <row r="51" spans="1:22" s="86" customFormat="1" ht="27">
      <c r="A51" s="39"/>
      <c r="B51" s="94">
        <v>1</v>
      </c>
      <c r="C51" s="94">
        <v>3</v>
      </c>
      <c r="D51" s="55" t="s">
        <v>38</v>
      </c>
      <c r="E51" s="55" t="s">
        <v>41</v>
      </c>
      <c r="F51" s="55" t="s">
        <v>42</v>
      </c>
      <c r="G51" s="57"/>
      <c r="H51" s="87" t="s">
        <v>34</v>
      </c>
      <c r="I51" s="7"/>
      <c r="J51" s="47"/>
      <c r="K51" s="85">
        <v>30821750</v>
      </c>
      <c r="L51" s="85">
        <v>3134069</v>
      </c>
      <c r="M51" s="85"/>
      <c r="N51" s="85">
        <v>13500</v>
      </c>
      <c r="O51" s="85">
        <f>SUM(K51:N51)</f>
        <v>33969319</v>
      </c>
      <c r="P51" s="73"/>
      <c r="Q51" s="73"/>
      <c r="R51" s="73"/>
      <c r="S51" s="73"/>
      <c r="T51" s="92">
        <f>+O51+S51</f>
        <v>33969319</v>
      </c>
      <c r="U51" s="93">
        <f>+O51/T51*100</f>
        <v>100</v>
      </c>
      <c r="V51" s="78"/>
    </row>
    <row r="52" spans="1:22" s="86" customFormat="1" ht="27">
      <c r="A52" s="39"/>
      <c r="B52" s="94">
        <v>1</v>
      </c>
      <c r="C52" s="94">
        <v>3</v>
      </c>
      <c r="D52" s="55" t="s">
        <v>38</v>
      </c>
      <c r="E52" s="55" t="s">
        <v>41</v>
      </c>
      <c r="F52" s="55" t="s">
        <v>42</v>
      </c>
      <c r="G52" s="57"/>
      <c r="H52" s="87" t="s">
        <v>35</v>
      </c>
      <c r="I52" s="7"/>
      <c r="J52" s="47"/>
      <c r="K52" s="85">
        <v>30611070</v>
      </c>
      <c r="L52" s="85">
        <v>2564037</v>
      </c>
      <c r="M52" s="85"/>
      <c r="N52" s="85">
        <v>13200</v>
      </c>
      <c r="O52" s="85">
        <f>SUM(K52:N52)</f>
        <v>33188307</v>
      </c>
      <c r="P52" s="68"/>
      <c r="Q52" s="68"/>
      <c r="R52" s="68"/>
      <c r="S52" s="68"/>
      <c r="T52" s="92">
        <f>+O52+S52</f>
        <v>33188307</v>
      </c>
      <c r="U52" s="93">
        <f>+O52/T52*100</f>
        <v>100</v>
      </c>
      <c r="V52" s="67"/>
    </row>
    <row r="53" spans="1:22" s="86" customFormat="1" ht="27">
      <c r="A53" s="39"/>
      <c r="B53" s="94">
        <v>1</v>
      </c>
      <c r="C53" s="94">
        <v>3</v>
      </c>
      <c r="D53" s="55" t="s">
        <v>38</v>
      </c>
      <c r="E53" s="55" t="s">
        <v>41</v>
      </c>
      <c r="F53" s="55" t="s">
        <v>42</v>
      </c>
      <c r="G53" s="57"/>
      <c r="H53" s="87" t="s">
        <v>36</v>
      </c>
      <c r="I53" s="7"/>
      <c r="J53" s="47"/>
      <c r="K53" s="85">
        <v>30004825</v>
      </c>
      <c r="L53" s="85">
        <v>2550211</v>
      </c>
      <c r="M53" s="85"/>
      <c r="N53" s="85">
        <v>13200</v>
      </c>
      <c r="O53" s="85">
        <f>SUM(K53:N53)</f>
        <v>32568236</v>
      </c>
      <c r="P53" s="73"/>
      <c r="Q53" s="73"/>
      <c r="R53" s="73"/>
      <c r="S53" s="73"/>
      <c r="T53" s="92">
        <f>+O53+S53</f>
        <v>32568236</v>
      </c>
      <c r="U53" s="93">
        <f>+O53/T53*100</f>
        <v>100</v>
      </c>
      <c r="V53" s="78"/>
    </row>
    <row r="54" spans="1:22" s="86" customFormat="1" ht="27">
      <c r="A54" s="39"/>
      <c r="B54" s="94">
        <v>1</v>
      </c>
      <c r="C54" s="94">
        <v>3</v>
      </c>
      <c r="D54" s="55" t="s">
        <v>38</v>
      </c>
      <c r="E54" s="55" t="s">
        <v>41</v>
      </c>
      <c r="F54" s="55" t="s">
        <v>42</v>
      </c>
      <c r="G54" s="57"/>
      <c r="H54" s="87" t="s">
        <v>30</v>
      </c>
      <c r="I54" s="7"/>
      <c r="J54" s="47"/>
      <c r="K54" s="95">
        <f>+K53/K50*100</f>
        <v>128.5187926795817</v>
      </c>
      <c r="L54" s="95">
        <f>+L53/L50*100</f>
        <v>110.20790838375108</v>
      </c>
      <c r="M54" s="85"/>
      <c r="N54" s="95">
        <v>100</v>
      </c>
      <c r="O54" s="95">
        <f>+O53/O50*100</f>
        <v>126.91901263273049</v>
      </c>
      <c r="P54" s="73"/>
      <c r="Q54" s="73"/>
      <c r="R54" s="73"/>
      <c r="S54" s="73"/>
      <c r="T54" s="95">
        <f>+T53/T50*100</f>
        <v>126.91901263273049</v>
      </c>
      <c r="U54" s="78"/>
      <c r="V54" s="78"/>
    </row>
    <row r="55" spans="1:22" s="86" customFormat="1" ht="27">
      <c r="A55" s="39"/>
      <c r="B55" s="94">
        <v>1</v>
      </c>
      <c r="C55" s="94">
        <v>3</v>
      </c>
      <c r="D55" s="55" t="s">
        <v>38</v>
      </c>
      <c r="E55" s="55" t="s">
        <v>41</v>
      </c>
      <c r="F55" s="55" t="s">
        <v>42</v>
      </c>
      <c r="G55" s="57"/>
      <c r="H55" s="87" t="s">
        <v>31</v>
      </c>
      <c r="I55" s="7"/>
      <c r="J55" s="47"/>
      <c r="K55" s="95">
        <f>+K53/K51*100</f>
        <v>97.34951779181908</v>
      </c>
      <c r="L55" s="95">
        <f>+L53/L51*100</f>
        <v>81.37060798597606</v>
      </c>
      <c r="M55" s="95"/>
      <c r="N55" s="95">
        <f>+N53/N51*100</f>
        <v>97.77777777777777</v>
      </c>
      <c r="O55" s="95">
        <f>+O53/O51*100</f>
        <v>95.87544572206467</v>
      </c>
      <c r="P55" s="73"/>
      <c r="Q55" s="73"/>
      <c r="R55" s="73"/>
      <c r="S55" s="73"/>
      <c r="T55" s="95">
        <f>+T52/T51*100</f>
        <v>97.70083115295894</v>
      </c>
      <c r="U55" s="78"/>
      <c r="V55" s="78"/>
    </row>
    <row r="56" spans="2:22" s="86" customFormat="1" ht="10.5" customHeight="1">
      <c r="B56" s="57"/>
      <c r="C56" s="57"/>
      <c r="D56" s="57"/>
      <c r="E56" s="57"/>
      <c r="F56" s="98"/>
      <c r="G56" s="98"/>
      <c r="H56" s="87"/>
      <c r="I56" s="99"/>
      <c r="J56" s="100"/>
      <c r="K56" s="85"/>
      <c r="L56" s="85"/>
      <c r="M56" s="85"/>
      <c r="N56" s="85"/>
      <c r="O56" s="85"/>
      <c r="P56" s="96"/>
      <c r="Q56" s="96"/>
      <c r="R56" s="96"/>
      <c r="S56" s="96"/>
      <c r="T56" s="96"/>
      <c r="U56" s="96"/>
      <c r="V56" s="96"/>
    </row>
    <row r="57" spans="1:22" s="86" customFormat="1" ht="27">
      <c r="A57" s="39"/>
      <c r="B57" s="57" t="s">
        <v>44</v>
      </c>
      <c r="C57" s="57"/>
      <c r="D57" s="57"/>
      <c r="E57" s="57"/>
      <c r="F57" s="57"/>
      <c r="G57" s="57"/>
      <c r="H57" s="7" t="s">
        <v>45</v>
      </c>
      <c r="I57" s="7"/>
      <c r="J57" s="47"/>
      <c r="K57" s="85"/>
      <c r="L57" s="85"/>
      <c r="M57" s="85"/>
      <c r="N57" s="85"/>
      <c r="O57" s="85"/>
      <c r="P57" s="73"/>
      <c r="Q57" s="73"/>
      <c r="R57" s="73"/>
      <c r="S57" s="73"/>
      <c r="T57" s="73"/>
      <c r="U57" s="78"/>
      <c r="V57" s="78"/>
    </row>
    <row r="58" spans="1:22" s="86" customFormat="1" ht="27">
      <c r="A58" s="39"/>
      <c r="B58" s="57" t="s">
        <v>44</v>
      </c>
      <c r="C58" s="57"/>
      <c r="D58" s="57"/>
      <c r="E58" s="57"/>
      <c r="F58" s="57"/>
      <c r="G58" s="57"/>
      <c r="H58" s="87" t="s">
        <v>33</v>
      </c>
      <c r="I58" s="7"/>
      <c r="J58" s="47"/>
      <c r="K58" s="85">
        <v>579576808</v>
      </c>
      <c r="L58" s="85">
        <v>569786000</v>
      </c>
      <c r="M58" s="85"/>
      <c r="N58" s="85">
        <v>47000000</v>
      </c>
      <c r="O58" s="85">
        <f>SUM(K58:N58)</f>
        <v>1196362808</v>
      </c>
      <c r="P58" s="85">
        <v>15000000</v>
      </c>
      <c r="Q58" s="73"/>
      <c r="R58" s="73"/>
      <c r="S58" s="73">
        <v>15000000</v>
      </c>
      <c r="T58" s="92">
        <f>+O58+S58</f>
        <v>1211362808</v>
      </c>
      <c r="U58" s="93">
        <f>+O58/T58*100</f>
        <v>98.76172523203304</v>
      </c>
      <c r="V58" s="64">
        <f>+S58/T58*100</f>
        <v>1.238274767966956</v>
      </c>
    </row>
    <row r="59" spans="1:22" s="86" customFormat="1" ht="27">
      <c r="A59" s="39"/>
      <c r="B59" s="57" t="s">
        <v>44</v>
      </c>
      <c r="C59" s="57"/>
      <c r="D59" s="57"/>
      <c r="E59" s="57"/>
      <c r="F59" s="57"/>
      <c r="G59" s="57"/>
      <c r="H59" s="87" t="s">
        <v>34</v>
      </c>
      <c r="I59" s="7"/>
      <c r="J59" s="47"/>
      <c r="K59" s="85">
        <v>600516597</v>
      </c>
      <c r="L59" s="85">
        <v>531565931</v>
      </c>
      <c r="M59" s="85"/>
      <c r="N59" s="85">
        <v>46986500</v>
      </c>
      <c r="O59" s="85">
        <f>SUM(K59:N59)</f>
        <v>1179069028</v>
      </c>
      <c r="P59" s="85">
        <v>15000000</v>
      </c>
      <c r="Q59" s="73"/>
      <c r="R59" s="73"/>
      <c r="S59" s="73">
        <v>15000000</v>
      </c>
      <c r="T59" s="92">
        <f>+O59+S59</f>
        <v>1194069028</v>
      </c>
      <c r="U59" s="93">
        <f>+O59/T59*100</f>
        <v>98.74379121740355</v>
      </c>
      <c r="V59" s="64">
        <f>+S59/T59*100</f>
        <v>1.2562087825964448</v>
      </c>
    </row>
    <row r="60" spans="1:22" s="86" customFormat="1" ht="27">
      <c r="A60" s="39"/>
      <c r="B60" s="57" t="s">
        <v>44</v>
      </c>
      <c r="C60" s="57"/>
      <c r="D60" s="57"/>
      <c r="E60" s="57"/>
      <c r="F60" s="57"/>
      <c r="G60" s="57"/>
      <c r="H60" s="87" t="s">
        <v>35</v>
      </c>
      <c r="I60" s="7"/>
      <c r="J60" s="47"/>
      <c r="K60" s="85">
        <v>568815233</v>
      </c>
      <c r="L60" s="85">
        <v>445226846</v>
      </c>
      <c r="M60" s="85"/>
      <c r="N60" s="85">
        <v>26117947</v>
      </c>
      <c r="O60" s="85">
        <f>SUM(K60:N60)</f>
        <v>1040160026</v>
      </c>
      <c r="P60" s="85">
        <v>3404692</v>
      </c>
      <c r="Q60" s="68"/>
      <c r="R60" s="68"/>
      <c r="S60" s="68">
        <v>3404692</v>
      </c>
      <c r="T60" s="92">
        <f>+O60+S60</f>
        <v>1043564718</v>
      </c>
      <c r="U60" s="93">
        <f>+O60/T60*100</f>
        <v>99.67374404852197</v>
      </c>
      <c r="V60" s="64">
        <f>+S60/T60*100</f>
        <v>0.32625595147803765</v>
      </c>
    </row>
    <row r="61" spans="1:22" s="86" customFormat="1" ht="27">
      <c r="A61" s="39"/>
      <c r="B61" s="57" t="s">
        <v>44</v>
      </c>
      <c r="C61" s="57"/>
      <c r="D61" s="57"/>
      <c r="E61" s="57"/>
      <c r="F61" s="57"/>
      <c r="G61" s="57"/>
      <c r="H61" s="87" t="s">
        <v>36</v>
      </c>
      <c r="I61" s="7"/>
      <c r="J61" s="47"/>
      <c r="K61" s="85">
        <v>530704934</v>
      </c>
      <c r="L61" s="85">
        <v>349032371</v>
      </c>
      <c r="M61" s="85"/>
      <c r="N61" s="85">
        <v>26117947</v>
      </c>
      <c r="O61" s="85">
        <f>SUM(K61:N61)</f>
        <v>905855252</v>
      </c>
      <c r="P61" s="85">
        <v>0</v>
      </c>
      <c r="Q61" s="73"/>
      <c r="R61" s="73"/>
      <c r="S61" s="95">
        <v>0</v>
      </c>
      <c r="T61" s="92">
        <f>+O61+S61</f>
        <v>905855252</v>
      </c>
      <c r="U61" s="93">
        <f>+O61/T61*100</f>
        <v>100</v>
      </c>
      <c r="V61" s="64">
        <f>+S61/T61*100</f>
        <v>0</v>
      </c>
    </row>
    <row r="62" spans="1:22" s="86" customFormat="1" ht="27">
      <c r="A62" s="39"/>
      <c r="B62" s="57" t="s">
        <v>44</v>
      </c>
      <c r="C62" s="57"/>
      <c r="D62" s="57"/>
      <c r="E62" s="57"/>
      <c r="F62" s="57"/>
      <c r="G62" s="57"/>
      <c r="H62" s="87" t="s">
        <v>30</v>
      </c>
      <c r="I62" s="7"/>
      <c r="J62" s="47"/>
      <c r="K62" s="95">
        <f>+K61/K58*100</f>
        <v>91.56766224503586</v>
      </c>
      <c r="L62" s="95">
        <f>+L61/L58*100</f>
        <v>61.25674744553218</v>
      </c>
      <c r="M62" s="85"/>
      <c r="N62" s="95">
        <v>100</v>
      </c>
      <c r="O62" s="95">
        <f>+O61/O58*100</f>
        <v>75.71743671255953</v>
      </c>
      <c r="P62" s="95">
        <f>+P61/P58*100</f>
        <v>0</v>
      </c>
      <c r="Q62" s="85"/>
      <c r="R62" s="85"/>
      <c r="S62" s="95">
        <f>+S61/S58*100</f>
        <v>0</v>
      </c>
      <c r="T62" s="95">
        <f>+T61/T58*100</f>
        <v>74.77984679879654</v>
      </c>
      <c r="U62" s="78"/>
      <c r="V62" s="78"/>
    </row>
    <row r="63" spans="1:22" s="86" customFormat="1" ht="27">
      <c r="A63" s="39"/>
      <c r="B63" s="57" t="s">
        <v>44</v>
      </c>
      <c r="C63" s="57"/>
      <c r="D63" s="57"/>
      <c r="E63" s="57"/>
      <c r="F63" s="57"/>
      <c r="G63" s="57"/>
      <c r="H63" s="87" t="s">
        <v>31</v>
      </c>
      <c r="I63" s="7"/>
      <c r="J63" s="47"/>
      <c r="K63" s="95">
        <f>+K61/K59*100</f>
        <v>88.37473213084233</v>
      </c>
      <c r="L63" s="95">
        <f>+L60/L59*100</f>
        <v>83.75759619553195</v>
      </c>
      <c r="M63" s="85"/>
      <c r="N63" s="95">
        <f>+N60/N59*100</f>
        <v>55.586066210507276</v>
      </c>
      <c r="O63" s="95">
        <f>+O60/O59*100</f>
        <v>88.21875575549424</v>
      </c>
      <c r="P63" s="95">
        <f>+P60/P59*100</f>
        <v>22.697946666666667</v>
      </c>
      <c r="Q63" s="85"/>
      <c r="R63" s="85"/>
      <c r="S63" s="95">
        <f>+S60/S59*100</f>
        <v>22.697946666666667</v>
      </c>
      <c r="T63" s="95">
        <f>+T60/T59*100</f>
        <v>87.39567759729215</v>
      </c>
      <c r="U63" s="78"/>
      <c r="V63" s="78"/>
    </row>
    <row r="64" spans="1:22" s="86" customFormat="1" ht="27">
      <c r="A64" s="39"/>
      <c r="B64" s="57" t="s">
        <v>44</v>
      </c>
      <c r="C64" s="57" t="s">
        <v>46</v>
      </c>
      <c r="D64" s="57"/>
      <c r="E64" s="57"/>
      <c r="F64" s="57"/>
      <c r="G64" s="57"/>
      <c r="H64" s="7" t="s">
        <v>47</v>
      </c>
      <c r="I64" s="7"/>
      <c r="J64" s="47"/>
      <c r="K64" s="85"/>
      <c r="L64" s="85"/>
      <c r="M64" s="85"/>
      <c r="N64" s="85"/>
      <c r="O64" s="85"/>
      <c r="P64" s="73"/>
      <c r="Q64" s="73"/>
      <c r="R64" s="73"/>
      <c r="S64" s="73"/>
      <c r="T64" s="73"/>
      <c r="U64" s="78"/>
      <c r="V64" s="78"/>
    </row>
    <row r="65" spans="1:22" s="86" customFormat="1" ht="27">
      <c r="A65" s="39"/>
      <c r="B65" s="57" t="s">
        <v>44</v>
      </c>
      <c r="C65" s="57" t="s">
        <v>46</v>
      </c>
      <c r="D65" s="57"/>
      <c r="E65" s="57"/>
      <c r="F65" s="57"/>
      <c r="G65" s="57"/>
      <c r="H65" s="87" t="s">
        <v>33</v>
      </c>
      <c r="I65" s="7"/>
      <c r="J65" s="47"/>
      <c r="K65" s="85">
        <v>579576808</v>
      </c>
      <c r="L65" s="85">
        <v>569786000</v>
      </c>
      <c r="M65" s="85"/>
      <c r="N65" s="85">
        <v>47000000</v>
      </c>
      <c r="O65" s="85">
        <f>SUM(K65:N65)</f>
        <v>1196362808</v>
      </c>
      <c r="P65" s="85">
        <v>15000000</v>
      </c>
      <c r="Q65" s="73"/>
      <c r="R65" s="73"/>
      <c r="S65" s="73">
        <v>15000000</v>
      </c>
      <c r="T65" s="92">
        <f>+O65+S65</f>
        <v>1211362808</v>
      </c>
      <c r="U65" s="93">
        <f>+O65/T65*100</f>
        <v>98.76172523203304</v>
      </c>
      <c r="V65" s="64">
        <f>+S65/T65*100</f>
        <v>1.238274767966956</v>
      </c>
    </row>
    <row r="66" spans="1:22" s="86" customFormat="1" ht="27">
      <c r="A66" s="39"/>
      <c r="B66" s="57" t="s">
        <v>44</v>
      </c>
      <c r="C66" s="57" t="s">
        <v>46</v>
      </c>
      <c r="D66" s="57"/>
      <c r="E66" s="57"/>
      <c r="F66" s="57"/>
      <c r="G66" s="57"/>
      <c r="H66" s="87" t="s">
        <v>34</v>
      </c>
      <c r="I66" s="7"/>
      <c r="J66" s="47"/>
      <c r="K66" s="85">
        <v>600516597</v>
      </c>
      <c r="L66" s="85">
        <v>531565931</v>
      </c>
      <c r="M66" s="85"/>
      <c r="N66" s="85">
        <v>46986500</v>
      </c>
      <c r="O66" s="85">
        <f>SUM(K66:N66)</f>
        <v>1179069028</v>
      </c>
      <c r="P66" s="85">
        <v>15000000</v>
      </c>
      <c r="Q66" s="73"/>
      <c r="R66" s="73"/>
      <c r="S66" s="73">
        <v>15000000</v>
      </c>
      <c r="T66" s="92">
        <f>+O66+S66</f>
        <v>1194069028</v>
      </c>
      <c r="U66" s="93">
        <f>+O66/T66*100</f>
        <v>98.74379121740355</v>
      </c>
      <c r="V66" s="64">
        <f>+S66/T66*100</f>
        <v>1.2562087825964448</v>
      </c>
    </row>
    <row r="67" spans="1:22" s="86" customFormat="1" ht="27">
      <c r="A67" s="39"/>
      <c r="B67" s="57" t="s">
        <v>44</v>
      </c>
      <c r="C67" s="57" t="s">
        <v>46</v>
      </c>
      <c r="D67" s="57"/>
      <c r="E67" s="57"/>
      <c r="F67" s="57"/>
      <c r="G67" s="57"/>
      <c r="H67" s="87" t="s">
        <v>35</v>
      </c>
      <c r="I67" s="7"/>
      <c r="J67" s="47"/>
      <c r="K67" s="85">
        <v>568815233</v>
      </c>
      <c r="L67" s="85">
        <v>445226846</v>
      </c>
      <c r="M67" s="85"/>
      <c r="N67" s="85">
        <v>26117947</v>
      </c>
      <c r="O67" s="85">
        <f>SUM(K67:N67)</f>
        <v>1040160026</v>
      </c>
      <c r="P67" s="85">
        <v>3404692</v>
      </c>
      <c r="Q67" s="68"/>
      <c r="R67" s="68"/>
      <c r="S67" s="68">
        <v>3404692</v>
      </c>
      <c r="T67" s="92">
        <f>+O67+S67</f>
        <v>1043564718</v>
      </c>
      <c r="U67" s="93">
        <f>+O67/T67*100</f>
        <v>99.67374404852197</v>
      </c>
      <c r="V67" s="64">
        <f>+S67/T67*100</f>
        <v>0.32625595147803765</v>
      </c>
    </row>
    <row r="68" spans="1:22" s="86" customFormat="1" ht="27">
      <c r="A68" s="39"/>
      <c r="B68" s="57" t="s">
        <v>44</v>
      </c>
      <c r="C68" s="57" t="s">
        <v>46</v>
      </c>
      <c r="D68" s="57"/>
      <c r="E68" s="57"/>
      <c r="F68" s="57"/>
      <c r="G68" s="57"/>
      <c r="H68" s="87" t="s">
        <v>36</v>
      </c>
      <c r="I68" s="7"/>
      <c r="J68" s="47"/>
      <c r="K68" s="85">
        <v>530704934</v>
      </c>
      <c r="L68" s="85">
        <v>349032371</v>
      </c>
      <c r="M68" s="85"/>
      <c r="N68" s="85">
        <v>26117947</v>
      </c>
      <c r="O68" s="85">
        <f>SUM(K68:N68)</f>
        <v>905855252</v>
      </c>
      <c r="P68" s="85">
        <v>0</v>
      </c>
      <c r="Q68" s="73"/>
      <c r="R68" s="73"/>
      <c r="S68" s="73">
        <v>0</v>
      </c>
      <c r="T68" s="92">
        <f>+O68+S68</f>
        <v>905855252</v>
      </c>
      <c r="U68" s="93">
        <f>+O68/T68*100</f>
        <v>100</v>
      </c>
      <c r="V68" s="64">
        <f>+S68/T68*100</f>
        <v>0</v>
      </c>
    </row>
    <row r="69" spans="1:22" s="86" customFormat="1" ht="27">
      <c r="A69" s="39"/>
      <c r="B69" s="57" t="s">
        <v>44</v>
      </c>
      <c r="C69" s="57" t="s">
        <v>46</v>
      </c>
      <c r="D69" s="57"/>
      <c r="E69" s="57"/>
      <c r="F69" s="57"/>
      <c r="G69" s="57"/>
      <c r="H69" s="87" t="s">
        <v>30</v>
      </c>
      <c r="I69" s="7"/>
      <c r="J69" s="47"/>
      <c r="K69" s="95">
        <f>+K68/K65*100</f>
        <v>91.56766224503586</v>
      </c>
      <c r="L69" s="95">
        <f>+L68/L65*100</f>
        <v>61.25674744553218</v>
      </c>
      <c r="M69" s="85"/>
      <c r="N69" s="95">
        <v>100</v>
      </c>
      <c r="O69" s="95">
        <f>+O68/O65*100</f>
        <v>75.71743671255953</v>
      </c>
      <c r="P69" s="95">
        <f>+P68/P65*100</f>
        <v>0</v>
      </c>
      <c r="Q69" s="85"/>
      <c r="R69" s="85"/>
      <c r="S69" s="95">
        <f>+S68/S65*100</f>
        <v>0</v>
      </c>
      <c r="T69" s="95">
        <f>+T68/T65*100</f>
        <v>74.77984679879654</v>
      </c>
      <c r="U69" s="78"/>
      <c r="V69" s="78"/>
    </row>
    <row r="70" spans="1:22" s="86" customFormat="1" ht="27">
      <c r="A70" s="39"/>
      <c r="B70" s="57" t="s">
        <v>44</v>
      </c>
      <c r="C70" s="57" t="s">
        <v>46</v>
      </c>
      <c r="D70" s="57"/>
      <c r="E70" s="57"/>
      <c r="F70" s="57"/>
      <c r="G70" s="57"/>
      <c r="H70" s="87" t="s">
        <v>31</v>
      </c>
      <c r="I70" s="7"/>
      <c r="J70" s="47"/>
      <c r="K70" s="95">
        <f>+K68/K66*100</f>
        <v>88.37473213084233</v>
      </c>
      <c r="L70" s="95">
        <f>+L67/L66*100</f>
        <v>83.75759619553195</v>
      </c>
      <c r="M70" s="85"/>
      <c r="N70" s="95">
        <f>+N67/N66*100</f>
        <v>55.586066210507276</v>
      </c>
      <c r="O70" s="95">
        <f>+O67/O66*100</f>
        <v>88.21875575549424</v>
      </c>
      <c r="P70" s="95">
        <f>+P67/P66*100</f>
        <v>22.697946666666667</v>
      </c>
      <c r="Q70" s="85"/>
      <c r="R70" s="85"/>
      <c r="S70" s="95">
        <f>+S67/S66*100</f>
        <v>22.697946666666667</v>
      </c>
      <c r="T70" s="95">
        <f>+T67/T66*100</f>
        <v>87.39567759729215</v>
      </c>
      <c r="U70" s="78"/>
      <c r="V70" s="78"/>
    </row>
    <row r="71" spans="1:22" s="86" customFormat="1" ht="23.25">
      <c r="A71" s="39"/>
      <c r="B71" s="57" t="s">
        <v>44</v>
      </c>
      <c r="C71" s="57" t="s">
        <v>46</v>
      </c>
      <c r="D71" s="57" t="s">
        <v>48</v>
      </c>
      <c r="E71" s="57"/>
      <c r="F71" s="57"/>
      <c r="G71" s="57"/>
      <c r="H71" s="7" t="s">
        <v>49</v>
      </c>
      <c r="I71" s="7"/>
      <c r="J71" s="47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8"/>
      <c r="V71" s="78"/>
    </row>
    <row r="72" spans="1:22" s="86" customFormat="1" ht="27">
      <c r="A72" s="39"/>
      <c r="B72" s="57" t="s">
        <v>44</v>
      </c>
      <c r="C72" s="57" t="s">
        <v>46</v>
      </c>
      <c r="D72" s="57" t="s">
        <v>48</v>
      </c>
      <c r="E72" s="57"/>
      <c r="F72" s="57"/>
      <c r="G72" s="57"/>
      <c r="H72" s="87" t="s">
        <v>33</v>
      </c>
      <c r="I72" s="7"/>
      <c r="J72" s="47"/>
      <c r="K72" s="85">
        <f aca="true" t="shared" si="1" ref="K72:L75">+K79+K95</f>
        <v>579576808</v>
      </c>
      <c r="L72" s="85">
        <f t="shared" si="1"/>
        <v>569786000</v>
      </c>
      <c r="M72" s="85"/>
      <c r="N72" s="85">
        <f>+N79+N95</f>
        <v>47000000</v>
      </c>
      <c r="O72" s="85">
        <f>SUM(K72:N72)</f>
        <v>1196362808</v>
      </c>
      <c r="P72" s="85">
        <v>15000000</v>
      </c>
      <c r="Q72" s="96"/>
      <c r="R72" s="96"/>
      <c r="S72" s="85">
        <v>15000000</v>
      </c>
      <c r="T72" s="92">
        <f>+O72+S72</f>
        <v>1211362808</v>
      </c>
      <c r="U72" s="93">
        <f>+O72/T72*100</f>
        <v>98.76172523203304</v>
      </c>
      <c r="V72" s="64">
        <f>+S72/T72*100</f>
        <v>1.238274767966956</v>
      </c>
    </row>
    <row r="73" spans="1:22" s="86" customFormat="1" ht="27">
      <c r="A73" s="39"/>
      <c r="B73" s="57" t="s">
        <v>44</v>
      </c>
      <c r="C73" s="57" t="s">
        <v>46</v>
      </c>
      <c r="D73" s="57" t="s">
        <v>48</v>
      </c>
      <c r="E73" s="57"/>
      <c r="F73" s="57"/>
      <c r="G73" s="57"/>
      <c r="H73" s="87" t="s">
        <v>34</v>
      </c>
      <c r="I73" s="7"/>
      <c r="J73" s="49"/>
      <c r="K73" s="85">
        <f t="shared" si="1"/>
        <v>600516597</v>
      </c>
      <c r="L73" s="85">
        <f t="shared" si="1"/>
        <v>531565931</v>
      </c>
      <c r="M73" s="85"/>
      <c r="N73" s="85">
        <f>+N80+N96</f>
        <v>46986500</v>
      </c>
      <c r="O73" s="85">
        <f>SUM(K73:N73)</f>
        <v>1179069028</v>
      </c>
      <c r="P73" s="85">
        <v>15000000</v>
      </c>
      <c r="Q73" s="96"/>
      <c r="R73" s="96"/>
      <c r="S73" s="85">
        <v>15000000</v>
      </c>
      <c r="T73" s="92">
        <f>+O73+S73</f>
        <v>1194069028</v>
      </c>
      <c r="U73" s="93">
        <f>+O73/T73*100</f>
        <v>98.74379121740355</v>
      </c>
      <c r="V73" s="64">
        <f>+S73/T73*100</f>
        <v>1.2562087825964448</v>
      </c>
    </row>
    <row r="74" spans="1:22" s="86" customFormat="1" ht="27">
      <c r="A74" s="39"/>
      <c r="B74" s="57" t="s">
        <v>44</v>
      </c>
      <c r="C74" s="57" t="s">
        <v>46</v>
      </c>
      <c r="D74" s="57" t="s">
        <v>48</v>
      </c>
      <c r="E74" s="57"/>
      <c r="F74" s="57"/>
      <c r="G74" s="57"/>
      <c r="H74" s="87" t="s">
        <v>35</v>
      </c>
      <c r="I74" s="7"/>
      <c r="J74" s="49"/>
      <c r="K74" s="85">
        <f t="shared" si="1"/>
        <v>568815233</v>
      </c>
      <c r="L74" s="85">
        <f t="shared" si="1"/>
        <v>445226846</v>
      </c>
      <c r="M74" s="85"/>
      <c r="N74" s="85">
        <f>+N81+N97</f>
        <v>26117947</v>
      </c>
      <c r="O74" s="85">
        <f>SUM(K74:N74)</f>
        <v>1040160026</v>
      </c>
      <c r="P74" s="85">
        <v>3404692</v>
      </c>
      <c r="Q74" s="96"/>
      <c r="R74" s="96"/>
      <c r="S74" s="85">
        <v>3404692</v>
      </c>
      <c r="T74" s="92">
        <f>+O74+S74</f>
        <v>1043564718</v>
      </c>
      <c r="U74" s="93">
        <f>+O74/T74*100</f>
        <v>99.67374404852197</v>
      </c>
      <c r="V74" s="64">
        <f>+S74/T74*100</f>
        <v>0.32625595147803765</v>
      </c>
    </row>
    <row r="75" spans="1:22" s="86" customFormat="1" ht="27">
      <c r="A75" s="39"/>
      <c r="B75" s="57" t="s">
        <v>44</v>
      </c>
      <c r="C75" s="57" t="s">
        <v>46</v>
      </c>
      <c r="D75" s="57" t="s">
        <v>48</v>
      </c>
      <c r="E75" s="57"/>
      <c r="F75" s="57"/>
      <c r="G75" s="57"/>
      <c r="H75" s="87" t="s">
        <v>36</v>
      </c>
      <c r="I75" s="7"/>
      <c r="J75" s="49"/>
      <c r="K75" s="85">
        <f t="shared" si="1"/>
        <v>530704934</v>
      </c>
      <c r="L75" s="85">
        <f t="shared" si="1"/>
        <v>349032371</v>
      </c>
      <c r="M75" s="85"/>
      <c r="N75" s="85">
        <f>+N82+N98</f>
        <v>26117947</v>
      </c>
      <c r="O75" s="85">
        <f>SUM(K75:N75)</f>
        <v>905855252</v>
      </c>
      <c r="P75" s="85">
        <v>0</v>
      </c>
      <c r="Q75" s="96"/>
      <c r="R75" s="96"/>
      <c r="S75" s="85">
        <v>0</v>
      </c>
      <c r="T75" s="92">
        <f>+O75+S75</f>
        <v>905855252</v>
      </c>
      <c r="U75" s="93">
        <f>+O75/T75*100</f>
        <v>100</v>
      </c>
      <c r="V75" s="64">
        <f>+S75/T75*100</f>
        <v>0</v>
      </c>
    </row>
    <row r="76" spans="1:22" s="86" customFormat="1" ht="27">
      <c r="A76" s="39"/>
      <c r="B76" s="57" t="s">
        <v>44</v>
      </c>
      <c r="C76" s="57" t="s">
        <v>46</v>
      </c>
      <c r="D76" s="57" t="s">
        <v>48</v>
      </c>
      <c r="E76" s="57"/>
      <c r="F76" s="57"/>
      <c r="G76" s="57"/>
      <c r="H76" s="87" t="s">
        <v>30</v>
      </c>
      <c r="I76" s="7"/>
      <c r="J76" s="47"/>
      <c r="K76" s="95">
        <f>+K75/K72*100</f>
        <v>91.56766224503586</v>
      </c>
      <c r="L76" s="95">
        <f>+L75/L72*100</f>
        <v>61.25674744553218</v>
      </c>
      <c r="M76" s="85"/>
      <c r="N76" s="95">
        <v>100</v>
      </c>
      <c r="O76" s="95">
        <f>+O75/O72*100</f>
        <v>75.71743671255953</v>
      </c>
      <c r="P76" s="95">
        <f>+P75/P72*100</f>
        <v>0</v>
      </c>
      <c r="Q76" s="85"/>
      <c r="R76" s="85"/>
      <c r="S76" s="95">
        <f>+S75/S72*100</f>
        <v>0</v>
      </c>
      <c r="T76" s="95">
        <f>+T75/T72*100</f>
        <v>74.77984679879654</v>
      </c>
      <c r="U76" s="78"/>
      <c r="V76" s="78"/>
    </row>
    <row r="77" spans="1:22" s="86" customFormat="1" ht="27">
      <c r="A77" s="39"/>
      <c r="B77" s="57" t="s">
        <v>44</v>
      </c>
      <c r="C77" s="57" t="s">
        <v>46</v>
      </c>
      <c r="D77" s="57" t="s">
        <v>48</v>
      </c>
      <c r="E77" s="57"/>
      <c r="F77" s="57"/>
      <c r="G77" s="57"/>
      <c r="H77" s="87" t="s">
        <v>31</v>
      </c>
      <c r="I77" s="7"/>
      <c r="J77" s="47"/>
      <c r="K77" s="95">
        <f>+K75/K73*100</f>
        <v>88.37473213084233</v>
      </c>
      <c r="L77" s="95">
        <f>+L74/L73*100</f>
        <v>83.75759619553195</v>
      </c>
      <c r="M77" s="85"/>
      <c r="N77" s="95">
        <f>+N74/N73*100</f>
        <v>55.586066210507276</v>
      </c>
      <c r="O77" s="95">
        <f>+O74/O73*100</f>
        <v>88.21875575549424</v>
      </c>
      <c r="P77" s="95">
        <f>+P74/P73*100</f>
        <v>22.697946666666667</v>
      </c>
      <c r="Q77" s="85"/>
      <c r="R77" s="85"/>
      <c r="S77" s="95">
        <f>+S74/S73*100</f>
        <v>22.697946666666667</v>
      </c>
      <c r="T77" s="95">
        <f>+T74/T73*100</f>
        <v>87.39567759729215</v>
      </c>
      <c r="U77" s="78"/>
      <c r="V77" s="78"/>
    </row>
    <row r="78" spans="1:22" s="86" customFormat="1" ht="23.25">
      <c r="A78" s="39"/>
      <c r="B78" s="57" t="s">
        <v>44</v>
      </c>
      <c r="C78" s="57" t="s">
        <v>46</v>
      </c>
      <c r="D78" s="57" t="s">
        <v>48</v>
      </c>
      <c r="E78" s="57" t="s">
        <v>50</v>
      </c>
      <c r="F78" s="57"/>
      <c r="G78" s="57"/>
      <c r="H78" s="7" t="s">
        <v>51</v>
      </c>
      <c r="I78" s="7"/>
      <c r="J78" s="47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8"/>
      <c r="V78" s="78"/>
    </row>
    <row r="79" spans="1:22" s="86" customFormat="1" ht="27">
      <c r="A79" s="39"/>
      <c r="B79" s="57" t="s">
        <v>44</v>
      </c>
      <c r="C79" s="57" t="s">
        <v>46</v>
      </c>
      <c r="D79" s="57" t="s">
        <v>48</v>
      </c>
      <c r="E79" s="57" t="s">
        <v>50</v>
      </c>
      <c r="F79" s="57"/>
      <c r="G79" s="57"/>
      <c r="H79" s="87" t="s">
        <v>33</v>
      </c>
      <c r="I79" s="7"/>
      <c r="J79" s="47"/>
      <c r="K79" s="85">
        <v>65180705</v>
      </c>
      <c r="L79" s="85">
        <v>3084000</v>
      </c>
      <c r="M79" s="85"/>
      <c r="N79" s="85">
        <v>0</v>
      </c>
      <c r="O79" s="85">
        <f>SUM(K79:N79)</f>
        <v>68264705</v>
      </c>
      <c r="P79" s="73"/>
      <c r="Q79" s="73"/>
      <c r="R79" s="73"/>
      <c r="S79" s="73"/>
      <c r="T79" s="92">
        <f>+O79+S79</f>
        <v>68264705</v>
      </c>
      <c r="U79" s="93">
        <f>+O79/T79*100</f>
        <v>100</v>
      </c>
      <c r="V79" s="78"/>
    </row>
    <row r="80" spans="1:22" s="86" customFormat="1" ht="27">
      <c r="A80" s="39"/>
      <c r="B80" s="57" t="s">
        <v>44</v>
      </c>
      <c r="C80" s="57" t="s">
        <v>46</v>
      </c>
      <c r="D80" s="57" t="s">
        <v>48</v>
      </c>
      <c r="E80" s="57" t="s">
        <v>50</v>
      </c>
      <c r="F80" s="57"/>
      <c r="G80" s="57"/>
      <c r="H80" s="87" t="s">
        <v>34</v>
      </c>
      <c r="I80" s="7"/>
      <c r="J80" s="47"/>
      <c r="K80" s="85">
        <v>60130655</v>
      </c>
      <c r="L80" s="85">
        <v>4780641</v>
      </c>
      <c r="M80" s="85"/>
      <c r="N80" s="85">
        <v>11400</v>
      </c>
      <c r="O80" s="85">
        <f>SUM(K80:N80)</f>
        <v>64922696</v>
      </c>
      <c r="P80" s="73"/>
      <c r="Q80" s="73"/>
      <c r="R80" s="73"/>
      <c r="S80" s="73"/>
      <c r="T80" s="92">
        <f>+O80+S80</f>
        <v>64922696</v>
      </c>
      <c r="U80" s="93">
        <f>+O80/T80*100</f>
        <v>100</v>
      </c>
      <c r="V80" s="78"/>
    </row>
    <row r="81" spans="1:22" s="86" customFormat="1" ht="27">
      <c r="A81" s="101"/>
      <c r="B81" s="57" t="s">
        <v>44</v>
      </c>
      <c r="C81" s="57" t="s">
        <v>46</v>
      </c>
      <c r="D81" s="57" t="s">
        <v>48</v>
      </c>
      <c r="E81" s="57" t="s">
        <v>50</v>
      </c>
      <c r="F81" s="53"/>
      <c r="G81" s="56"/>
      <c r="H81" s="87" t="s">
        <v>35</v>
      </c>
      <c r="I81" s="39"/>
      <c r="J81" s="46"/>
      <c r="K81" s="85">
        <v>57370718</v>
      </c>
      <c r="L81" s="85">
        <v>4723933</v>
      </c>
      <c r="M81" s="85"/>
      <c r="N81" s="85">
        <v>11400</v>
      </c>
      <c r="O81" s="85">
        <f>SUM(K81:N81)</f>
        <v>62106051</v>
      </c>
      <c r="P81" s="73"/>
      <c r="Q81" s="73"/>
      <c r="R81" s="73"/>
      <c r="S81" s="73"/>
      <c r="T81" s="92">
        <f>+O81+S81</f>
        <v>62106051</v>
      </c>
      <c r="U81" s="93">
        <f>+O81/T81*100</f>
        <v>100</v>
      </c>
      <c r="V81" s="78"/>
    </row>
    <row r="82" spans="2:22" s="86" customFormat="1" ht="27">
      <c r="B82" s="57" t="s">
        <v>44</v>
      </c>
      <c r="C82" s="57" t="s">
        <v>46</v>
      </c>
      <c r="D82" s="57" t="s">
        <v>48</v>
      </c>
      <c r="E82" s="57" t="s">
        <v>50</v>
      </c>
      <c r="F82" s="98"/>
      <c r="G82" s="98"/>
      <c r="H82" s="87" t="s">
        <v>36</v>
      </c>
      <c r="I82" s="99"/>
      <c r="J82" s="100"/>
      <c r="K82" s="85">
        <v>54067711</v>
      </c>
      <c r="L82" s="85">
        <v>4561267</v>
      </c>
      <c r="M82" s="85"/>
      <c r="N82" s="85">
        <v>11400</v>
      </c>
      <c r="O82" s="85">
        <f>SUM(K82:N82)</f>
        <v>58640378</v>
      </c>
      <c r="P82" s="96"/>
      <c r="Q82" s="96"/>
      <c r="R82" s="96"/>
      <c r="S82" s="96"/>
      <c r="T82" s="92">
        <f>+O82+S82</f>
        <v>58640378</v>
      </c>
      <c r="U82" s="93">
        <f>+O82/T82*100</f>
        <v>100</v>
      </c>
      <c r="V82" s="96"/>
    </row>
    <row r="83" spans="2:22" s="86" customFormat="1" ht="27">
      <c r="B83" s="115" t="s">
        <v>44</v>
      </c>
      <c r="C83" s="115" t="s">
        <v>46</v>
      </c>
      <c r="D83" s="115" t="s">
        <v>48</v>
      </c>
      <c r="E83" s="115" t="s">
        <v>50</v>
      </c>
      <c r="F83" s="115"/>
      <c r="G83" s="116"/>
      <c r="H83" s="117" t="s">
        <v>30</v>
      </c>
      <c r="I83" s="118"/>
      <c r="J83" s="119"/>
      <c r="K83" s="120">
        <f>+K82/K79*100</f>
        <v>82.9504851167228</v>
      </c>
      <c r="L83" s="120">
        <f>+L82/L79*100</f>
        <v>147.90100518806744</v>
      </c>
      <c r="M83" s="120"/>
      <c r="N83" s="120">
        <v>100</v>
      </c>
      <c r="O83" s="120">
        <f>+O82/O79*100</f>
        <v>85.9014596195794</v>
      </c>
      <c r="P83" s="121"/>
      <c r="Q83" s="121"/>
      <c r="R83" s="121"/>
      <c r="S83" s="121"/>
      <c r="T83" s="122">
        <f>+T82/T79*100</f>
        <v>85.9014596195794</v>
      </c>
      <c r="U83" s="123"/>
      <c r="V83" s="121"/>
    </row>
    <row r="84" spans="2:22" s="86" customFormat="1" ht="27">
      <c r="B84" s="57" t="s">
        <v>44</v>
      </c>
      <c r="C84" s="57" t="s">
        <v>46</v>
      </c>
      <c r="D84" s="57" t="s">
        <v>48</v>
      </c>
      <c r="E84" s="57" t="s">
        <v>50</v>
      </c>
      <c r="F84" s="98"/>
      <c r="G84" s="98"/>
      <c r="H84" s="87" t="s">
        <v>31</v>
      </c>
      <c r="I84" s="99"/>
      <c r="J84" s="100"/>
      <c r="K84" s="95">
        <f>+K82/K80*100</f>
        <v>89.91704979764481</v>
      </c>
      <c r="L84" s="95">
        <f>+L81/L80*100</f>
        <v>98.81379923738261</v>
      </c>
      <c r="M84" s="85"/>
      <c r="N84" s="95">
        <f>+N81/N80*100</f>
        <v>100</v>
      </c>
      <c r="O84" s="95">
        <f>+O81/O80*100</f>
        <v>95.66154030325544</v>
      </c>
      <c r="P84" s="96"/>
      <c r="Q84" s="96"/>
      <c r="R84" s="96"/>
      <c r="S84" s="96"/>
      <c r="T84" s="95">
        <f>+T81/T80*100</f>
        <v>95.66154030325544</v>
      </c>
      <c r="U84" s="96"/>
      <c r="V84" s="96"/>
    </row>
    <row r="85" spans="2:22" s="86" customFormat="1" ht="10.5" customHeight="1">
      <c r="B85" s="57"/>
      <c r="C85" s="57"/>
      <c r="D85" s="57"/>
      <c r="E85" s="57"/>
      <c r="F85" s="98"/>
      <c r="G85" s="98"/>
      <c r="H85" s="87"/>
      <c r="I85" s="99"/>
      <c r="J85" s="100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s="86" customFormat="1" ht="27">
      <c r="B86" s="57" t="s">
        <v>44</v>
      </c>
      <c r="C86" s="57" t="s">
        <v>46</v>
      </c>
      <c r="D86" s="57" t="s">
        <v>48</v>
      </c>
      <c r="E86" s="57" t="s">
        <v>50</v>
      </c>
      <c r="F86" s="57" t="s">
        <v>52</v>
      </c>
      <c r="G86" s="98"/>
      <c r="H86" s="87" t="s">
        <v>53</v>
      </c>
      <c r="I86" s="99"/>
      <c r="J86" s="100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s="86" customFormat="1" ht="27">
      <c r="B87" s="57" t="s">
        <v>44</v>
      </c>
      <c r="C87" s="57" t="s">
        <v>46</v>
      </c>
      <c r="D87" s="57" t="s">
        <v>48</v>
      </c>
      <c r="E87" s="57" t="s">
        <v>50</v>
      </c>
      <c r="F87" s="57" t="s">
        <v>52</v>
      </c>
      <c r="G87" s="98"/>
      <c r="H87" s="87" t="s">
        <v>33</v>
      </c>
      <c r="I87" s="99"/>
      <c r="J87" s="100"/>
      <c r="K87" s="85">
        <v>65180705</v>
      </c>
      <c r="L87" s="85">
        <v>3084000</v>
      </c>
      <c r="M87" s="85"/>
      <c r="N87" s="85">
        <v>0</v>
      </c>
      <c r="O87" s="85">
        <f>SUM(K87:N87)</f>
        <v>68264705</v>
      </c>
      <c r="P87" s="96"/>
      <c r="Q87" s="96"/>
      <c r="R87" s="96"/>
      <c r="S87" s="96"/>
      <c r="T87" s="92">
        <f>+O87+S87</f>
        <v>68264705</v>
      </c>
      <c r="U87" s="93">
        <f>+O87/T87*100</f>
        <v>100</v>
      </c>
      <c r="V87" s="96"/>
    </row>
    <row r="88" spans="2:22" s="86" customFormat="1" ht="27">
      <c r="B88" s="57" t="s">
        <v>44</v>
      </c>
      <c r="C88" s="57" t="s">
        <v>46</v>
      </c>
      <c r="D88" s="57" t="s">
        <v>48</v>
      </c>
      <c r="E88" s="57" t="s">
        <v>50</v>
      </c>
      <c r="F88" s="57" t="s">
        <v>52</v>
      </c>
      <c r="G88" s="98"/>
      <c r="H88" s="87" t="s">
        <v>34</v>
      </c>
      <c r="I88" s="99"/>
      <c r="J88" s="100"/>
      <c r="K88" s="85">
        <v>60130655</v>
      </c>
      <c r="L88" s="85">
        <v>4780641</v>
      </c>
      <c r="M88" s="85"/>
      <c r="N88" s="85">
        <v>11400</v>
      </c>
      <c r="O88" s="85">
        <f>SUM(K88:N88)</f>
        <v>64922696</v>
      </c>
      <c r="P88" s="96"/>
      <c r="Q88" s="96"/>
      <c r="R88" s="96"/>
      <c r="S88" s="96"/>
      <c r="T88" s="92">
        <f>+O88+S88</f>
        <v>64922696</v>
      </c>
      <c r="U88" s="93">
        <f>+O88/T88*100</f>
        <v>100</v>
      </c>
      <c r="V88" s="96"/>
    </row>
    <row r="89" spans="2:22" s="86" customFormat="1" ht="27">
      <c r="B89" s="57" t="s">
        <v>44</v>
      </c>
      <c r="C89" s="57" t="s">
        <v>46</v>
      </c>
      <c r="D89" s="57" t="s">
        <v>48</v>
      </c>
      <c r="E89" s="57" t="s">
        <v>50</v>
      </c>
      <c r="F89" s="57" t="s">
        <v>52</v>
      </c>
      <c r="G89" s="98"/>
      <c r="H89" s="87" t="s">
        <v>35</v>
      </c>
      <c r="I89" s="99"/>
      <c r="J89" s="100"/>
      <c r="K89" s="85">
        <v>57370718</v>
      </c>
      <c r="L89" s="85">
        <v>4723933</v>
      </c>
      <c r="M89" s="85"/>
      <c r="N89" s="85">
        <v>11400</v>
      </c>
      <c r="O89" s="85">
        <f>SUM(K89:N89)</f>
        <v>62106051</v>
      </c>
      <c r="P89" s="96"/>
      <c r="Q89" s="96"/>
      <c r="R89" s="96"/>
      <c r="S89" s="96"/>
      <c r="T89" s="92">
        <f>+O89+S89</f>
        <v>62106051</v>
      </c>
      <c r="U89" s="93">
        <f>+O89/T89*100</f>
        <v>100</v>
      </c>
      <c r="V89" s="96"/>
    </row>
    <row r="90" spans="2:22" s="86" customFormat="1" ht="27">
      <c r="B90" s="57" t="s">
        <v>44</v>
      </c>
      <c r="C90" s="57" t="s">
        <v>46</v>
      </c>
      <c r="D90" s="57" t="s">
        <v>48</v>
      </c>
      <c r="E90" s="57" t="s">
        <v>50</v>
      </c>
      <c r="F90" s="57" t="s">
        <v>52</v>
      </c>
      <c r="G90" s="98"/>
      <c r="H90" s="87" t="s">
        <v>36</v>
      </c>
      <c r="I90" s="99"/>
      <c r="J90" s="102"/>
      <c r="K90" s="85">
        <v>54067711</v>
      </c>
      <c r="L90" s="85">
        <v>4561267</v>
      </c>
      <c r="M90" s="85"/>
      <c r="N90" s="85">
        <v>11400</v>
      </c>
      <c r="O90" s="85">
        <f>SUM(K90:N90)</f>
        <v>58640378</v>
      </c>
      <c r="P90" s="96"/>
      <c r="Q90" s="96"/>
      <c r="R90" s="96"/>
      <c r="S90" s="96"/>
      <c r="T90" s="92">
        <f>+O90+S90</f>
        <v>58640378</v>
      </c>
      <c r="U90" s="93">
        <f>+O90/T90*100</f>
        <v>100</v>
      </c>
      <c r="V90" s="96"/>
    </row>
    <row r="91" spans="2:22" s="86" customFormat="1" ht="27">
      <c r="B91" s="57" t="s">
        <v>44</v>
      </c>
      <c r="C91" s="57" t="s">
        <v>46</v>
      </c>
      <c r="D91" s="57" t="s">
        <v>48</v>
      </c>
      <c r="E91" s="57" t="s">
        <v>50</v>
      </c>
      <c r="F91" s="57" t="s">
        <v>52</v>
      </c>
      <c r="G91" s="98"/>
      <c r="H91" s="87" t="s">
        <v>30</v>
      </c>
      <c r="I91" s="99"/>
      <c r="J91" s="102"/>
      <c r="K91" s="95">
        <f>+K90/K87*100</f>
        <v>82.9504851167228</v>
      </c>
      <c r="L91" s="95">
        <f>+L90/L87*100</f>
        <v>147.90100518806744</v>
      </c>
      <c r="M91" s="85"/>
      <c r="N91" s="95">
        <v>100</v>
      </c>
      <c r="O91" s="95">
        <f>+O90/O87*100</f>
        <v>85.9014596195794</v>
      </c>
      <c r="P91" s="96"/>
      <c r="Q91" s="96"/>
      <c r="R91" s="96"/>
      <c r="S91" s="96"/>
      <c r="T91" s="95">
        <f>+T90/T87*100</f>
        <v>85.9014596195794</v>
      </c>
      <c r="U91" s="96"/>
      <c r="V91" s="96"/>
    </row>
    <row r="92" spans="2:22" s="86" customFormat="1" ht="27">
      <c r="B92" s="57" t="s">
        <v>44</v>
      </c>
      <c r="C92" s="57" t="s">
        <v>46</v>
      </c>
      <c r="D92" s="57" t="s">
        <v>48</v>
      </c>
      <c r="E92" s="57" t="s">
        <v>50</v>
      </c>
      <c r="F92" s="57" t="s">
        <v>52</v>
      </c>
      <c r="G92" s="98"/>
      <c r="H92" s="87" t="s">
        <v>31</v>
      </c>
      <c r="I92" s="99"/>
      <c r="J92" s="102"/>
      <c r="K92" s="95">
        <f>+K90/K88*100</f>
        <v>89.91704979764481</v>
      </c>
      <c r="L92" s="95">
        <f>+L89/L88*100</f>
        <v>98.81379923738261</v>
      </c>
      <c r="M92" s="85"/>
      <c r="N92" s="95">
        <f>+N89/N88*100</f>
        <v>100</v>
      </c>
      <c r="O92" s="95">
        <f>+O89/O88*100</f>
        <v>95.66154030325544</v>
      </c>
      <c r="P92" s="96"/>
      <c r="Q92" s="96"/>
      <c r="R92" s="96"/>
      <c r="S92" s="96"/>
      <c r="T92" s="95">
        <f>+T89/T88*100</f>
        <v>95.66154030325544</v>
      </c>
      <c r="U92" s="96"/>
      <c r="V92" s="96"/>
    </row>
    <row r="93" spans="2:22" s="86" customFormat="1" ht="10.5" customHeight="1">
      <c r="B93" s="57"/>
      <c r="C93" s="57"/>
      <c r="D93" s="57"/>
      <c r="E93" s="57"/>
      <c r="F93" s="98"/>
      <c r="G93" s="98"/>
      <c r="H93" s="87"/>
      <c r="I93" s="99"/>
      <c r="J93" s="100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s="86" customFormat="1" ht="27">
      <c r="B94" s="57" t="s">
        <v>44</v>
      </c>
      <c r="C94" s="57" t="s">
        <v>46</v>
      </c>
      <c r="D94" s="57" t="s">
        <v>48</v>
      </c>
      <c r="E94" s="57" t="s">
        <v>54</v>
      </c>
      <c r="F94" s="98"/>
      <c r="G94" s="98"/>
      <c r="H94" s="87" t="s">
        <v>55</v>
      </c>
      <c r="I94" s="99"/>
      <c r="J94" s="100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s="86" customFormat="1" ht="27">
      <c r="B95" s="57" t="s">
        <v>44</v>
      </c>
      <c r="C95" s="57" t="s">
        <v>46</v>
      </c>
      <c r="D95" s="57" t="s">
        <v>48</v>
      </c>
      <c r="E95" s="57" t="s">
        <v>54</v>
      </c>
      <c r="F95" s="98"/>
      <c r="G95" s="98"/>
      <c r="H95" s="87" t="s">
        <v>33</v>
      </c>
      <c r="I95" s="99"/>
      <c r="J95" s="100"/>
      <c r="K95" s="85">
        <f>+K103</f>
        <v>514396103</v>
      </c>
      <c r="L95" s="85">
        <f>+L103</f>
        <v>566702000</v>
      </c>
      <c r="M95" s="96"/>
      <c r="N95" s="85">
        <f>+N103+N111+N119</f>
        <v>47000000</v>
      </c>
      <c r="O95" s="85">
        <f>SUM(K95:N95)</f>
        <v>1128098103</v>
      </c>
      <c r="P95" s="85">
        <f>+P103+P111+P119</f>
        <v>15000000</v>
      </c>
      <c r="Q95" s="96"/>
      <c r="R95" s="96"/>
      <c r="S95" s="85">
        <f>SUM(P95:R95)</f>
        <v>15000000</v>
      </c>
      <c r="T95" s="92">
        <f>+O95+S95</f>
        <v>1143098103</v>
      </c>
      <c r="U95" s="93">
        <f>+O95/T95*100</f>
        <v>98.68777666933106</v>
      </c>
      <c r="V95" s="96"/>
    </row>
    <row r="96" spans="2:22" s="86" customFormat="1" ht="27">
      <c r="B96" s="57" t="s">
        <v>44</v>
      </c>
      <c r="C96" s="57" t="s">
        <v>46</v>
      </c>
      <c r="D96" s="57" t="s">
        <v>48</v>
      </c>
      <c r="E96" s="57" t="s">
        <v>54</v>
      </c>
      <c r="F96" s="98"/>
      <c r="G96" s="98"/>
      <c r="H96" s="87" t="s">
        <v>34</v>
      </c>
      <c r="I96" s="99"/>
      <c r="J96" s="100"/>
      <c r="K96" s="85">
        <f aca="true" t="shared" si="2" ref="K96:L98">+K104</f>
        <v>540385942</v>
      </c>
      <c r="L96" s="85">
        <f t="shared" si="2"/>
        <v>526785290</v>
      </c>
      <c r="M96" s="96"/>
      <c r="N96" s="85">
        <f aca="true" t="shared" si="3" ref="N96:P98">+N104+N112+N120</f>
        <v>46975100</v>
      </c>
      <c r="O96" s="85">
        <f>SUM(K96:N96)</f>
        <v>1114146332</v>
      </c>
      <c r="P96" s="85">
        <f t="shared" si="3"/>
        <v>15000000</v>
      </c>
      <c r="Q96" s="96"/>
      <c r="R96" s="96"/>
      <c r="S96" s="85">
        <f>SUM(P96:R96)</f>
        <v>15000000</v>
      </c>
      <c r="T96" s="92">
        <f>+O96+S96</f>
        <v>1129146332</v>
      </c>
      <c r="U96" s="93">
        <f>+O96/T96*100</f>
        <v>98.67156279262483</v>
      </c>
      <c r="V96" s="96"/>
    </row>
    <row r="97" spans="2:22" s="86" customFormat="1" ht="27">
      <c r="B97" s="57" t="s">
        <v>44</v>
      </c>
      <c r="C97" s="57" t="s">
        <v>46</v>
      </c>
      <c r="D97" s="57" t="s">
        <v>48</v>
      </c>
      <c r="E97" s="57" t="s">
        <v>54</v>
      </c>
      <c r="F97" s="98"/>
      <c r="G97" s="98"/>
      <c r="H97" s="87" t="s">
        <v>35</v>
      </c>
      <c r="I97" s="99"/>
      <c r="J97" s="100"/>
      <c r="K97" s="85">
        <f t="shared" si="2"/>
        <v>511444515</v>
      </c>
      <c r="L97" s="85">
        <f t="shared" si="2"/>
        <v>440502913</v>
      </c>
      <c r="M97" s="96"/>
      <c r="N97" s="85">
        <f>+N105+N113+N121</f>
        <v>26106547</v>
      </c>
      <c r="O97" s="85">
        <f>SUM(K97:N97)</f>
        <v>978053975</v>
      </c>
      <c r="P97" s="85">
        <f>+P105+P113+P121</f>
        <v>3404692</v>
      </c>
      <c r="Q97" s="96"/>
      <c r="R97" s="96"/>
      <c r="S97" s="85">
        <f>SUM(P97:R97)</f>
        <v>3404692</v>
      </c>
      <c r="T97" s="92">
        <f>+O97+S97</f>
        <v>981458667</v>
      </c>
      <c r="U97" s="93">
        <f>+O97/T97*100</f>
        <v>99.65309878913118</v>
      </c>
      <c r="V97" s="96"/>
    </row>
    <row r="98" spans="2:22" s="86" customFormat="1" ht="27">
      <c r="B98" s="57" t="s">
        <v>44</v>
      </c>
      <c r="C98" s="57" t="s">
        <v>46</v>
      </c>
      <c r="D98" s="57" t="s">
        <v>48</v>
      </c>
      <c r="E98" s="57" t="s">
        <v>54</v>
      </c>
      <c r="F98" s="98"/>
      <c r="G98" s="98"/>
      <c r="H98" s="87" t="s">
        <v>36</v>
      </c>
      <c r="I98" s="99"/>
      <c r="J98" s="100"/>
      <c r="K98" s="85">
        <f t="shared" si="2"/>
        <v>476637223</v>
      </c>
      <c r="L98" s="85">
        <f t="shared" si="2"/>
        <v>344471104</v>
      </c>
      <c r="M98" s="96"/>
      <c r="N98" s="85">
        <f t="shared" si="3"/>
        <v>26106547</v>
      </c>
      <c r="O98" s="85">
        <f>SUM(K98:N98)</f>
        <v>847214874</v>
      </c>
      <c r="P98" s="85">
        <f t="shared" si="3"/>
        <v>0</v>
      </c>
      <c r="Q98" s="96"/>
      <c r="R98" s="96"/>
      <c r="S98" s="85">
        <f>SUM(P98:R98)</f>
        <v>0</v>
      </c>
      <c r="T98" s="92">
        <f>+O98+S98</f>
        <v>847214874</v>
      </c>
      <c r="U98" s="93">
        <f>+O98/T98*100</f>
        <v>100</v>
      </c>
      <c r="V98" s="96"/>
    </row>
    <row r="99" spans="2:22" s="86" customFormat="1" ht="27">
      <c r="B99" s="57" t="s">
        <v>44</v>
      </c>
      <c r="C99" s="57" t="s">
        <v>46</v>
      </c>
      <c r="D99" s="57" t="s">
        <v>48</v>
      </c>
      <c r="E99" s="57" t="s">
        <v>54</v>
      </c>
      <c r="F99" s="98"/>
      <c r="G99" s="98"/>
      <c r="H99" s="87" t="s">
        <v>30</v>
      </c>
      <c r="I99" s="99"/>
      <c r="J99" s="100"/>
      <c r="K99" s="95">
        <f>+K98/K95*100</f>
        <v>92.65957113986923</v>
      </c>
      <c r="L99" s="95">
        <f>+L98/L95*100</f>
        <v>60.785228215181874</v>
      </c>
      <c r="M99" s="96"/>
      <c r="N99" s="95">
        <v>100</v>
      </c>
      <c r="O99" s="95">
        <v>100</v>
      </c>
      <c r="P99" s="95">
        <f>+P98/P95*100</f>
        <v>0</v>
      </c>
      <c r="Q99" s="85"/>
      <c r="R99" s="85"/>
      <c r="S99" s="95">
        <f>+S98/S95*100</f>
        <v>0</v>
      </c>
      <c r="T99" s="95">
        <f>+T98/T95*100</f>
        <v>74.11567491683607</v>
      </c>
      <c r="U99" s="96"/>
      <c r="V99" s="96"/>
    </row>
    <row r="100" spans="2:22" s="86" customFormat="1" ht="27">
      <c r="B100" s="57" t="s">
        <v>44</v>
      </c>
      <c r="C100" s="57" t="s">
        <v>46</v>
      </c>
      <c r="D100" s="57" t="s">
        <v>48</v>
      </c>
      <c r="E100" s="57" t="s">
        <v>54</v>
      </c>
      <c r="F100" s="98"/>
      <c r="G100" s="98"/>
      <c r="H100" s="87" t="s">
        <v>31</v>
      </c>
      <c r="I100" s="99"/>
      <c r="J100" s="100"/>
      <c r="K100" s="95">
        <f>+K98/K96*100</f>
        <v>88.20311298919763</v>
      </c>
      <c r="L100" s="95">
        <f>+L97/L96*100</f>
        <v>83.62095930962688</v>
      </c>
      <c r="M100" s="96"/>
      <c r="N100" s="95">
        <f>+N97/N96*100</f>
        <v>55.57528775883394</v>
      </c>
      <c r="O100" s="95">
        <f>+O97/O96*100</f>
        <v>87.78505541945275</v>
      </c>
      <c r="P100" s="95">
        <f>+P97/P96*100</f>
        <v>22.697946666666667</v>
      </c>
      <c r="Q100" s="85"/>
      <c r="R100" s="85"/>
      <c r="S100" s="95">
        <f>+S97/S96*100</f>
        <v>22.697946666666667</v>
      </c>
      <c r="T100" s="95">
        <f>+T97/T96*100</f>
        <v>86.920414049576</v>
      </c>
      <c r="U100" s="96"/>
      <c r="V100" s="96"/>
    </row>
    <row r="101" spans="2:22" s="86" customFormat="1" ht="15">
      <c r="B101" s="98"/>
      <c r="C101" s="98"/>
      <c r="D101" s="98"/>
      <c r="E101" s="98"/>
      <c r="F101" s="98"/>
      <c r="G101" s="98"/>
      <c r="H101" s="99"/>
      <c r="I101" s="99"/>
      <c r="J101" s="100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s="86" customFormat="1" ht="27">
      <c r="B102" s="57" t="s">
        <v>44</v>
      </c>
      <c r="C102" s="57" t="s">
        <v>46</v>
      </c>
      <c r="D102" s="57" t="s">
        <v>48</v>
      </c>
      <c r="E102" s="57" t="s">
        <v>54</v>
      </c>
      <c r="F102" s="57" t="s">
        <v>56</v>
      </c>
      <c r="G102" s="98"/>
      <c r="H102" s="87" t="s">
        <v>57</v>
      </c>
      <c r="I102" s="99"/>
      <c r="J102" s="100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s="86" customFormat="1" ht="27">
      <c r="B103" s="57" t="s">
        <v>44</v>
      </c>
      <c r="C103" s="57" t="s">
        <v>46</v>
      </c>
      <c r="D103" s="57" t="s">
        <v>48</v>
      </c>
      <c r="E103" s="57" t="s">
        <v>54</v>
      </c>
      <c r="F103" s="57" t="s">
        <v>56</v>
      </c>
      <c r="G103" s="98"/>
      <c r="H103" s="87" t="s">
        <v>33</v>
      </c>
      <c r="I103" s="99"/>
      <c r="J103" s="100"/>
      <c r="K103" s="85">
        <v>514396103</v>
      </c>
      <c r="L103" s="85">
        <v>566702000</v>
      </c>
      <c r="M103" s="85"/>
      <c r="N103" s="85">
        <v>1400000</v>
      </c>
      <c r="O103" s="85">
        <f>SUM(K103:N103)</f>
        <v>1082498103</v>
      </c>
      <c r="P103" s="85">
        <v>15000000</v>
      </c>
      <c r="Q103" s="85"/>
      <c r="R103" s="85"/>
      <c r="S103" s="85">
        <f>SUM(P103:R103)</f>
        <v>15000000</v>
      </c>
      <c r="T103" s="92">
        <f>+O103+S103</f>
        <v>1097498103</v>
      </c>
      <c r="U103" s="93">
        <f>+O103/T103*100</f>
        <v>98.6332550408062</v>
      </c>
      <c r="V103" s="96"/>
    </row>
    <row r="104" spans="2:22" s="86" customFormat="1" ht="27">
      <c r="B104" s="57" t="s">
        <v>44</v>
      </c>
      <c r="C104" s="57" t="s">
        <v>46</v>
      </c>
      <c r="D104" s="57" t="s">
        <v>48</v>
      </c>
      <c r="E104" s="57" t="s">
        <v>54</v>
      </c>
      <c r="F104" s="57" t="s">
        <v>56</v>
      </c>
      <c r="G104" s="98"/>
      <c r="H104" s="87" t="s">
        <v>34</v>
      </c>
      <c r="I104" s="99"/>
      <c r="J104" s="100"/>
      <c r="K104" s="85">
        <v>540385942</v>
      </c>
      <c r="L104" s="85">
        <v>526785290</v>
      </c>
      <c r="M104" s="85"/>
      <c r="N104" s="85">
        <v>7075100</v>
      </c>
      <c r="O104" s="85">
        <f>SUM(K104:N104)</f>
        <v>1074246332</v>
      </c>
      <c r="P104" s="85">
        <v>15000000</v>
      </c>
      <c r="Q104" s="85"/>
      <c r="R104" s="85"/>
      <c r="S104" s="85">
        <f>SUM(P104:R104)</f>
        <v>15000000</v>
      </c>
      <c r="T104" s="92">
        <f>+O104+S104</f>
        <v>1089246332</v>
      </c>
      <c r="U104" s="93">
        <f>+O104/T104*100</f>
        <v>98.62290103171998</v>
      </c>
      <c r="V104" s="96"/>
    </row>
    <row r="105" spans="2:22" s="86" customFormat="1" ht="27">
      <c r="B105" s="57" t="s">
        <v>44</v>
      </c>
      <c r="C105" s="57" t="s">
        <v>46</v>
      </c>
      <c r="D105" s="57" t="s">
        <v>48</v>
      </c>
      <c r="E105" s="57" t="s">
        <v>54</v>
      </c>
      <c r="F105" s="57" t="s">
        <v>56</v>
      </c>
      <c r="G105" s="98"/>
      <c r="H105" s="87" t="s">
        <v>35</v>
      </c>
      <c r="I105" s="99"/>
      <c r="J105" s="100"/>
      <c r="K105" s="85">
        <v>511444515</v>
      </c>
      <c r="L105" s="85">
        <v>440502913</v>
      </c>
      <c r="M105" s="85"/>
      <c r="N105" s="85">
        <v>4810008</v>
      </c>
      <c r="O105" s="85">
        <f>SUM(K105:N105)</f>
        <v>956757436</v>
      </c>
      <c r="P105" s="85">
        <v>3404692</v>
      </c>
      <c r="Q105" s="85"/>
      <c r="R105" s="85"/>
      <c r="S105" s="85">
        <f>SUM(P105:R105)</f>
        <v>3404692</v>
      </c>
      <c r="T105" s="92">
        <f>+O105+S105</f>
        <v>960162128</v>
      </c>
      <c r="U105" s="93">
        <f>+O105/T105*100</f>
        <v>99.64540446860866</v>
      </c>
      <c r="V105" s="96"/>
    </row>
    <row r="106" spans="2:22" s="86" customFormat="1" ht="27">
      <c r="B106" s="57" t="s">
        <v>44</v>
      </c>
      <c r="C106" s="57" t="s">
        <v>46</v>
      </c>
      <c r="D106" s="57" t="s">
        <v>48</v>
      </c>
      <c r="E106" s="57" t="s">
        <v>54</v>
      </c>
      <c r="F106" s="57" t="s">
        <v>56</v>
      </c>
      <c r="G106" s="98"/>
      <c r="H106" s="87" t="s">
        <v>36</v>
      </c>
      <c r="I106" s="99"/>
      <c r="J106" s="100"/>
      <c r="K106" s="85">
        <v>476637223</v>
      </c>
      <c r="L106" s="85">
        <v>344471104</v>
      </c>
      <c r="M106" s="85"/>
      <c r="N106" s="85">
        <v>4810008</v>
      </c>
      <c r="O106" s="85">
        <f>SUM(K106:N106)</f>
        <v>825918335</v>
      </c>
      <c r="P106" s="85">
        <v>0</v>
      </c>
      <c r="Q106" s="85"/>
      <c r="R106" s="85"/>
      <c r="S106" s="85">
        <f>SUM(P106:R106)</f>
        <v>0</v>
      </c>
      <c r="T106" s="92">
        <f>+O106+S106</f>
        <v>825918335</v>
      </c>
      <c r="U106" s="93">
        <f>+O106/T106*100</f>
        <v>100</v>
      </c>
      <c r="V106" s="96"/>
    </row>
    <row r="107" spans="2:22" s="86" customFormat="1" ht="27">
      <c r="B107" s="57" t="s">
        <v>44</v>
      </c>
      <c r="C107" s="57" t="s">
        <v>46</v>
      </c>
      <c r="D107" s="57" t="s">
        <v>48</v>
      </c>
      <c r="E107" s="57" t="s">
        <v>54</v>
      </c>
      <c r="F107" s="57" t="s">
        <v>56</v>
      </c>
      <c r="G107" s="98"/>
      <c r="H107" s="87" t="s">
        <v>30</v>
      </c>
      <c r="I107" s="99"/>
      <c r="J107" s="100"/>
      <c r="K107" s="95">
        <f>+K106/K103*100</f>
        <v>92.65957113986923</v>
      </c>
      <c r="L107" s="95">
        <f>+L106/L103*100</f>
        <v>60.785228215181874</v>
      </c>
      <c r="M107" s="85"/>
      <c r="N107" s="95">
        <v>100</v>
      </c>
      <c r="O107" s="95">
        <f>+O106/O103*100</f>
        <v>76.29743947920802</v>
      </c>
      <c r="P107" s="95">
        <f>+P106/P103*100</f>
        <v>0</v>
      </c>
      <c r="Q107" s="85"/>
      <c r="R107" s="85"/>
      <c r="S107" s="95">
        <f>+S106/S103*100</f>
        <v>0</v>
      </c>
      <c r="T107" s="95">
        <f>+T106/T103*100</f>
        <v>75.25464807113202</v>
      </c>
      <c r="U107" s="103"/>
      <c r="V107" s="96"/>
    </row>
    <row r="108" spans="2:22" s="86" customFormat="1" ht="27">
      <c r="B108" s="57" t="s">
        <v>44</v>
      </c>
      <c r="C108" s="57" t="s">
        <v>46</v>
      </c>
      <c r="D108" s="57" t="s">
        <v>48</v>
      </c>
      <c r="E108" s="57" t="s">
        <v>54</v>
      </c>
      <c r="F108" s="57" t="s">
        <v>56</v>
      </c>
      <c r="G108" s="98"/>
      <c r="H108" s="87" t="s">
        <v>31</v>
      </c>
      <c r="I108" s="99"/>
      <c r="J108" s="100"/>
      <c r="K108" s="95">
        <f>+K106/K104*100</f>
        <v>88.20311298919763</v>
      </c>
      <c r="L108" s="95">
        <f>+L105/L104*100</f>
        <v>83.62095930962688</v>
      </c>
      <c r="M108" s="85"/>
      <c r="N108" s="95">
        <f>+N105/N104*100</f>
        <v>67.98501787960595</v>
      </c>
      <c r="O108" s="95">
        <f>+O105/O104*100</f>
        <v>89.06313268193686</v>
      </c>
      <c r="P108" s="95">
        <f>+P105/P104*100</f>
        <v>22.697946666666667</v>
      </c>
      <c r="Q108" s="85"/>
      <c r="R108" s="85"/>
      <c r="S108" s="95">
        <f>+S105/S104*100</f>
        <v>22.697946666666667</v>
      </c>
      <c r="T108" s="95">
        <f>+T105/T104*100</f>
        <v>88.14921839002346</v>
      </c>
      <c r="U108" s="104"/>
      <c r="V108" s="96"/>
    </row>
    <row r="109" spans="2:22" s="86" customFormat="1" ht="27">
      <c r="B109" s="98"/>
      <c r="C109" s="98"/>
      <c r="D109" s="98"/>
      <c r="E109" s="98"/>
      <c r="F109" s="98"/>
      <c r="G109" s="98"/>
      <c r="H109" s="99"/>
      <c r="I109" s="99"/>
      <c r="J109" s="100"/>
      <c r="K109" s="96"/>
      <c r="L109" s="85"/>
      <c r="M109" s="85"/>
      <c r="N109" s="85"/>
      <c r="O109" s="85"/>
      <c r="P109" s="96"/>
      <c r="Q109" s="96"/>
      <c r="R109" s="96"/>
      <c r="S109" s="96"/>
      <c r="T109" s="96"/>
      <c r="U109" s="96"/>
      <c r="V109" s="96"/>
    </row>
    <row r="110" spans="2:22" s="86" customFormat="1" ht="27">
      <c r="B110" s="57" t="s">
        <v>44</v>
      </c>
      <c r="C110" s="57" t="s">
        <v>46</v>
      </c>
      <c r="D110" s="57" t="s">
        <v>48</v>
      </c>
      <c r="E110" s="57" t="s">
        <v>54</v>
      </c>
      <c r="F110" s="57" t="s">
        <v>58</v>
      </c>
      <c r="G110" s="98"/>
      <c r="H110" s="87" t="s">
        <v>60</v>
      </c>
      <c r="I110" s="99"/>
      <c r="J110" s="100"/>
      <c r="K110" s="96"/>
      <c r="L110" s="85"/>
      <c r="M110" s="85"/>
      <c r="N110" s="85"/>
      <c r="O110" s="85"/>
      <c r="P110" s="96"/>
      <c r="Q110" s="96"/>
      <c r="R110" s="96"/>
      <c r="S110" s="96"/>
      <c r="T110" s="96"/>
      <c r="U110" s="96"/>
      <c r="V110" s="96"/>
    </row>
    <row r="111" spans="2:22" s="86" customFormat="1" ht="27">
      <c r="B111" s="57" t="s">
        <v>44</v>
      </c>
      <c r="C111" s="57" t="s">
        <v>46</v>
      </c>
      <c r="D111" s="57" t="s">
        <v>48</v>
      </c>
      <c r="E111" s="57" t="s">
        <v>54</v>
      </c>
      <c r="F111" s="57" t="s">
        <v>58</v>
      </c>
      <c r="G111" s="98"/>
      <c r="H111" s="87" t="s">
        <v>33</v>
      </c>
      <c r="I111" s="99"/>
      <c r="J111" s="100"/>
      <c r="K111" s="85"/>
      <c r="L111" s="85"/>
      <c r="M111" s="85"/>
      <c r="N111" s="85">
        <v>3246720</v>
      </c>
      <c r="O111" s="85">
        <f>SUM(K111:N111)</f>
        <v>3246720</v>
      </c>
      <c r="P111" s="85"/>
      <c r="Q111" s="96"/>
      <c r="R111" s="96"/>
      <c r="S111" s="96"/>
      <c r="T111" s="92">
        <f>+O111+S111</f>
        <v>3246720</v>
      </c>
      <c r="U111" s="93">
        <f>+O111/T111*100</f>
        <v>100</v>
      </c>
      <c r="V111" s="96"/>
    </row>
    <row r="112" spans="2:22" s="86" customFormat="1" ht="27">
      <c r="B112" s="57" t="s">
        <v>44</v>
      </c>
      <c r="C112" s="57" t="s">
        <v>46</v>
      </c>
      <c r="D112" s="57" t="s">
        <v>48</v>
      </c>
      <c r="E112" s="57" t="s">
        <v>54</v>
      </c>
      <c r="F112" s="57" t="s">
        <v>58</v>
      </c>
      <c r="G112" s="98"/>
      <c r="H112" s="87" t="s">
        <v>34</v>
      </c>
      <c r="I112" s="99"/>
      <c r="J112" s="100"/>
      <c r="K112" s="85"/>
      <c r="L112" s="85"/>
      <c r="M112" s="85"/>
      <c r="N112" s="85">
        <v>3246720</v>
      </c>
      <c r="O112" s="85">
        <f>SUM(K112:N112)</f>
        <v>3246720</v>
      </c>
      <c r="P112" s="85"/>
      <c r="Q112" s="96"/>
      <c r="R112" s="96"/>
      <c r="S112" s="96"/>
      <c r="T112" s="92">
        <f>+O112+S112</f>
        <v>3246720</v>
      </c>
      <c r="U112" s="93">
        <f>+O112/T112*100</f>
        <v>100</v>
      </c>
      <c r="V112" s="96"/>
    </row>
    <row r="113" spans="2:22" s="86" customFormat="1" ht="27">
      <c r="B113" s="57" t="s">
        <v>44</v>
      </c>
      <c r="C113" s="57" t="s">
        <v>46</v>
      </c>
      <c r="D113" s="57" t="s">
        <v>48</v>
      </c>
      <c r="E113" s="57" t="s">
        <v>54</v>
      </c>
      <c r="F113" s="57" t="s">
        <v>58</v>
      </c>
      <c r="G113" s="98"/>
      <c r="H113" s="87" t="s">
        <v>35</v>
      </c>
      <c r="I113" s="99"/>
      <c r="J113" s="100"/>
      <c r="K113" s="85"/>
      <c r="L113" s="85"/>
      <c r="M113" s="85"/>
      <c r="N113" s="85">
        <v>1547610</v>
      </c>
      <c r="O113" s="85">
        <f>SUM(K113:N113)</f>
        <v>1547610</v>
      </c>
      <c r="P113" s="85"/>
      <c r="Q113" s="96"/>
      <c r="R113" s="96"/>
      <c r="S113" s="96"/>
      <c r="T113" s="92">
        <f>+O113+S113</f>
        <v>1547610</v>
      </c>
      <c r="U113" s="93">
        <f>+O113/T113*100</f>
        <v>100</v>
      </c>
      <c r="V113" s="96"/>
    </row>
    <row r="114" spans="2:22" s="86" customFormat="1" ht="27">
      <c r="B114" s="57" t="s">
        <v>44</v>
      </c>
      <c r="C114" s="57" t="s">
        <v>46</v>
      </c>
      <c r="D114" s="57" t="s">
        <v>48</v>
      </c>
      <c r="E114" s="57" t="s">
        <v>54</v>
      </c>
      <c r="F114" s="57" t="s">
        <v>58</v>
      </c>
      <c r="G114" s="98"/>
      <c r="H114" s="87" t="s">
        <v>36</v>
      </c>
      <c r="I114" s="99"/>
      <c r="J114" s="100"/>
      <c r="K114" s="85"/>
      <c r="L114" s="85"/>
      <c r="M114" s="85"/>
      <c r="N114" s="85">
        <v>1547610</v>
      </c>
      <c r="O114" s="85">
        <f>SUM(K114:N114)</f>
        <v>1547610</v>
      </c>
      <c r="P114" s="85"/>
      <c r="Q114" s="96"/>
      <c r="R114" s="96"/>
      <c r="S114" s="96"/>
      <c r="T114" s="92">
        <f>+O114+S114</f>
        <v>1547610</v>
      </c>
      <c r="U114" s="93">
        <f>+O114/T114*100</f>
        <v>100</v>
      </c>
      <c r="V114" s="96"/>
    </row>
    <row r="115" spans="2:22" s="86" customFormat="1" ht="27">
      <c r="B115" s="57" t="s">
        <v>44</v>
      </c>
      <c r="C115" s="57" t="s">
        <v>46</v>
      </c>
      <c r="D115" s="57" t="s">
        <v>48</v>
      </c>
      <c r="E115" s="57" t="s">
        <v>54</v>
      </c>
      <c r="F115" s="57" t="s">
        <v>58</v>
      </c>
      <c r="G115" s="98"/>
      <c r="H115" s="87" t="s">
        <v>30</v>
      </c>
      <c r="I115" s="99"/>
      <c r="J115" s="100"/>
      <c r="K115" s="85"/>
      <c r="L115" s="85"/>
      <c r="M115" s="85"/>
      <c r="N115" s="95">
        <v>100</v>
      </c>
      <c r="O115" s="95">
        <v>100</v>
      </c>
      <c r="P115" s="85"/>
      <c r="Q115" s="96"/>
      <c r="R115" s="96"/>
      <c r="S115" s="96"/>
      <c r="T115" s="95">
        <f>+T114/T111*100</f>
        <v>47.66687610881136</v>
      </c>
      <c r="U115" s="96"/>
      <c r="V115" s="96"/>
    </row>
    <row r="116" spans="2:22" s="86" customFormat="1" ht="27">
      <c r="B116" s="57" t="s">
        <v>44</v>
      </c>
      <c r="C116" s="57" t="s">
        <v>46</v>
      </c>
      <c r="D116" s="57" t="s">
        <v>48</v>
      </c>
      <c r="E116" s="57" t="s">
        <v>54</v>
      </c>
      <c r="F116" s="57" t="s">
        <v>58</v>
      </c>
      <c r="G116" s="98"/>
      <c r="H116" s="87" t="s">
        <v>31</v>
      </c>
      <c r="I116" s="99"/>
      <c r="J116" s="100"/>
      <c r="K116" s="85"/>
      <c r="L116" s="85"/>
      <c r="M116" s="85"/>
      <c r="N116" s="95">
        <f>+N113/N112*100</f>
        <v>47.66687610881136</v>
      </c>
      <c r="O116" s="95">
        <f>+O113/O112*100</f>
        <v>47.66687610881136</v>
      </c>
      <c r="P116" s="85"/>
      <c r="Q116" s="96"/>
      <c r="R116" s="96"/>
      <c r="S116" s="96"/>
      <c r="T116" s="95">
        <f>+T113/T112*100</f>
        <v>47.66687610881136</v>
      </c>
      <c r="U116" s="96"/>
      <c r="V116" s="96"/>
    </row>
    <row r="117" spans="2:22" s="86" customFormat="1" ht="27">
      <c r="B117" s="98"/>
      <c r="C117" s="98"/>
      <c r="D117" s="98"/>
      <c r="E117" s="98"/>
      <c r="F117" s="98"/>
      <c r="G117" s="98"/>
      <c r="H117" s="99"/>
      <c r="I117" s="99"/>
      <c r="J117" s="100"/>
      <c r="K117" s="85"/>
      <c r="L117" s="85"/>
      <c r="M117" s="85"/>
      <c r="N117" s="85"/>
      <c r="O117" s="85"/>
      <c r="P117" s="85"/>
      <c r="Q117" s="96"/>
      <c r="R117" s="96"/>
      <c r="S117" s="96"/>
      <c r="T117" s="96"/>
      <c r="U117" s="96"/>
      <c r="V117" s="96"/>
    </row>
    <row r="118" spans="2:22" s="86" customFormat="1" ht="27">
      <c r="B118" s="57" t="s">
        <v>44</v>
      </c>
      <c r="C118" s="57" t="s">
        <v>46</v>
      </c>
      <c r="D118" s="57" t="s">
        <v>48</v>
      </c>
      <c r="E118" s="57" t="s">
        <v>54</v>
      </c>
      <c r="F118" s="57" t="s">
        <v>61</v>
      </c>
      <c r="G118" s="98"/>
      <c r="H118" s="87" t="s">
        <v>59</v>
      </c>
      <c r="I118" s="99"/>
      <c r="J118" s="100"/>
      <c r="K118" s="85"/>
      <c r="L118" s="85"/>
      <c r="M118" s="85"/>
      <c r="N118" s="85"/>
      <c r="O118" s="85"/>
      <c r="P118" s="85"/>
      <c r="Q118" s="96"/>
      <c r="R118" s="96"/>
      <c r="S118" s="96"/>
      <c r="T118" s="96"/>
      <c r="U118" s="96"/>
      <c r="V118" s="96"/>
    </row>
    <row r="119" spans="2:22" s="86" customFormat="1" ht="27">
      <c r="B119" s="57" t="s">
        <v>44</v>
      </c>
      <c r="C119" s="57" t="s">
        <v>46</v>
      </c>
      <c r="D119" s="57" t="s">
        <v>48</v>
      </c>
      <c r="E119" s="57" t="s">
        <v>54</v>
      </c>
      <c r="F119" s="57" t="s">
        <v>61</v>
      </c>
      <c r="G119" s="98"/>
      <c r="H119" s="87" t="s">
        <v>33</v>
      </c>
      <c r="I119" s="99"/>
      <c r="J119" s="100"/>
      <c r="K119" s="85"/>
      <c r="L119" s="85"/>
      <c r="M119" s="85"/>
      <c r="N119" s="85">
        <v>42353280</v>
      </c>
      <c r="O119" s="85">
        <f>SUM(K119:N119)</f>
        <v>42353280</v>
      </c>
      <c r="P119" s="85"/>
      <c r="Q119" s="96"/>
      <c r="R119" s="96"/>
      <c r="S119" s="96"/>
      <c r="T119" s="92">
        <f>+O119+S119</f>
        <v>42353280</v>
      </c>
      <c r="U119" s="93">
        <f>+O119/T119*100</f>
        <v>100</v>
      </c>
      <c r="V119" s="96"/>
    </row>
    <row r="120" spans="2:22" s="86" customFormat="1" ht="27">
      <c r="B120" s="57" t="s">
        <v>44</v>
      </c>
      <c r="C120" s="57" t="s">
        <v>46</v>
      </c>
      <c r="D120" s="57" t="s">
        <v>48</v>
      </c>
      <c r="E120" s="57" t="s">
        <v>54</v>
      </c>
      <c r="F120" s="57" t="s">
        <v>61</v>
      </c>
      <c r="G120" s="98"/>
      <c r="H120" s="87" t="s">
        <v>34</v>
      </c>
      <c r="I120" s="99"/>
      <c r="J120" s="100"/>
      <c r="K120" s="85"/>
      <c r="L120" s="85"/>
      <c r="M120" s="85"/>
      <c r="N120" s="85">
        <v>36653280</v>
      </c>
      <c r="O120" s="85">
        <f>SUM(K120:N120)</f>
        <v>36653280</v>
      </c>
      <c r="P120" s="85"/>
      <c r="Q120" s="96"/>
      <c r="R120" s="96"/>
      <c r="S120" s="96"/>
      <c r="T120" s="92">
        <f>+O120+S120</f>
        <v>36653280</v>
      </c>
      <c r="U120" s="93">
        <f>+O120/T120*100</f>
        <v>100</v>
      </c>
      <c r="V120" s="96"/>
    </row>
    <row r="121" spans="2:22" s="86" customFormat="1" ht="27">
      <c r="B121" s="57" t="s">
        <v>44</v>
      </c>
      <c r="C121" s="57" t="s">
        <v>46</v>
      </c>
      <c r="D121" s="57" t="s">
        <v>48</v>
      </c>
      <c r="E121" s="57" t="s">
        <v>54</v>
      </c>
      <c r="F121" s="57" t="s">
        <v>61</v>
      </c>
      <c r="G121" s="98"/>
      <c r="H121" s="87" t="s">
        <v>35</v>
      </c>
      <c r="I121" s="99"/>
      <c r="J121" s="100"/>
      <c r="K121" s="85"/>
      <c r="L121" s="85"/>
      <c r="M121" s="85"/>
      <c r="N121" s="85">
        <v>19748929</v>
      </c>
      <c r="O121" s="85">
        <f>SUM(K121:N121)</f>
        <v>19748929</v>
      </c>
      <c r="P121" s="85"/>
      <c r="Q121" s="96"/>
      <c r="R121" s="96"/>
      <c r="S121" s="96"/>
      <c r="T121" s="92">
        <f>+O121+S121</f>
        <v>19748929</v>
      </c>
      <c r="U121" s="93">
        <f>+O121/T121*100</f>
        <v>100</v>
      </c>
      <c r="V121" s="96"/>
    </row>
    <row r="122" spans="2:22" s="86" customFormat="1" ht="27">
      <c r="B122" s="57" t="s">
        <v>44</v>
      </c>
      <c r="C122" s="57" t="s">
        <v>46</v>
      </c>
      <c r="D122" s="57" t="s">
        <v>48</v>
      </c>
      <c r="E122" s="57" t="s">
        <v>54</v>
      </c>
      <c r="F122" s="57" t="s">
        <v>61</v>
      </c>
      <c r="G122" s="98"/>
      <c r="H122" s="87" t="s">
        <v>36</v>
      </c>
      <c r="I122" s="99"/>
      <c r="J122" s="100"/>
      <c r="K122" s="85"/>
      <c r="L122" s="85"/>
      <c r="M122" s="85"/>
      <c r="N122" s="85">
        <v>19748929</v>
      </c>
      <c r="O122" s="85">
        <f>SUM(K122:N122)</f>
        <v>19748929</v>
      </c>
      <c r="P122" s="85"/>
      <c r="Q122" s="96"/>
      <c r="R122" s="96"/>
      <c r="S122" s="96"/>
      <c r="T122" s="92">
        <f>+O122+S122</f>
        <v>19748929</v>
      </c>
      <c r="U122" s="93">
        <f>+O122/T122*100</f>
        <v>100</v>
      </c>
      <c r="V122" s="96"/>
    </row>
    <row r="123" spans="2:22" s="86" customFormat="1" ht="27">
      <c r="B123" s="57" t="s">
        <v>44</v>
      </c>
      <c r="C123" s="57" t="s">
        <v>46</v>
      </c>
      <c r="D123" s="57" t="s">
        <v>48</v>
      </c>
      <c r="E123" s="57" t="s">
        <v>54</v>
      </c>
      <c r="F123" s="57" t="s">
        <v>61</v>
      </c>
      <c r="G123" s="98"/>
      <c r="H123" s="87" t="s">
        <v>30</v>
      </c>
      <c r="I123" s="99"/>
      <c r="J123" s="100"/>
      <c r="K123" s="96"/>
      <c r="L123" s="85"/>
      <c r="M123" s="85"/>
      <c r="N123" s="95">
        <v>100</v>
      </c>
      <c r="O123" s="95">
        <v>100</v>
      </c>
      <c r="P123" s="96"/>
      <c r="Q123" s="96"/>
      <c r="R123" s="96"/>
      <c r="S123" s="96"/>
      <c r="T123" s="95">
        <f>+T122/T119*100</f>
        <v>46.629042662103146</v>
      </c>
      <c r="U123" s="96"/>
      <c r="V123" s="96"/>
    </row>
    <row r="124" spans="1:22" s="86" customFormat="1" ht="27">
      <c r="A124" s="112"/>
      <c r="B124" s="81" t="s">
        <v>44</v>
      </c>
      <c r="C124" s="81" t="s">
        <v>46</v>
      </c>
      <c r="D124" s="81" t="s">
        <v>48</v>
      </c>
      <c r="E124" s="81" t="s">
        <v>54</v>
      </c>
      <c r="F124" s="81" t="s">
        <v>61</v>
      </c>
      <c r="G124" s="106"/>
      <c r="H124" s="107" t="s">
        <v>31</v>
      </c>
      <c r="I124" s="105"/>
      <c r="J124" s="108"/>
      <c r="K124" s="109"/>
      <c r="L124" s="109"/>
      <c r="M124" s="109"/>
      <c r="N124" s="110">
        <f>+N121/N120*100</f>
        <v>53.8803866939057</v>
      </c>
      <c r="O124" s="111">
        <f>+O121/O120*100</f>
        <v>53.8803866939057</v>
      </c>
      <c r="P124" s="109"/>
      <c r="Q124" s="109"/>
      <c r="R124" s="109"/>
      <c r="S124" s="109"/>
      <c r="T124" s="111">
        <f>+T121/T120*100</f>
        <v>53.8803866939057</v>
      </c>
      <c r="U124" s="109"/>
      <c r="V124" s="109"/>
    </row>
    <row r="125" spans="2:12" ht="27">
      <c r="B125" s="113" t="s">
        <v>64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 ht="27">
      <c r="B126" s="128" t="s">
        <v>65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</row>
  </sheetData>
  <sheetProtection/>
  <mergeCells count="11">
    <mergeCell ref="F9:F10"/>
    <mergeCell ref="G9:G10"/>
    <mergeCell ref="H9:J9"/>
    <mergeCell ref="B126:L126"/>
    <mergeCell ref="M1:O1"/>
    <mergeCell ref="T7:V7"/>
    <mergeCell ref="U8:V8"/>
    <mergeCell ref="B9:B10"/>
    <mergeCell ref="C9:C10"/>
    <mergeCell ref="D9:D10"/>
    <mergeCell ref="E9:E10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scale="23" r:id="rId1"/>
  <ignoredErrors>
    <ignoredError sqref="D32:F124" numberStoredAsText="1"/>
    <ignoredError sqref="O11:O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FUNCIONAL-PROGRAMÁTICA</dc:title>
  <dc:subject/>
  <dc:creator>MIGUEL LOPEZ</dc:creator>
  <cp:keywords/>
  <dc:description/>
  <cp:lastModifiedBy>daniel_rosas</cp:lastModifiedBy>
  <cp:lastPrinted>2014-04-07T22:17:23Z</cp:lastPrinted>
  <dcterms:created xsi:type="dcterms:W3CDTF">2014-03-16T15:18:31Z</dcterms:created>
  <dcterms:modified xsi:type="dcterms:W3CDTF">2014-04-07T22:17:41Z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