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9320" windowHeight="1170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PP'!$A$1:$T$146</definedName>
    <definedName name="DIFERENCIAS">#N/A</definedName>
    <definedName name="FORM" localSheetId="0">'MASCRILLA PP'!$A$142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<sst xmlns="http://schemas.openxmlformats.org/spreadsheetml/2006/main" count="229" uniqueCount="56">
  <si>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</si>
  <si>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</si>
  <si>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</si>
  <si>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</si>
  <si>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</si>
  <si>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</si>
  <si>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</si>
  <si>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</si>
  <si>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</si>
  <si>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</si>
  <si>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</si>
  <si>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</si>
  <si>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</si>
  <si>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</si>
  <si>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</si>
  <si>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</si>
  <si>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</si>
  <si>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</si>
  <si>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</si>
  <si>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</si>
  <si>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</si>
  <si>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</si>
  <si>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</si>
  <si>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</si>
  <si>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</si>
  <si>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</si>
  <si>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O</t>
  </si>
  <si>
    <t>TOTAL APROBADO</t>
  </si>
  <si>
    <t>TOTAL MODIFICIADO</t>
  </si>
  <si>
    <t>TOTAL DEVENGADO</t>
  </si>
  <si>
    <t>TOTAL PAGADO</t>
  </si>
  <si>
    <t>Porcentaje Pag/Aprob</t>
  </si>
  <si>
    <t>Porcentaje Pag/Modif</t>
  </si>
  <si>
    <t>Gasto corriente</t>
  </si>
  <si>
    <t>Aprobado</t>
  </si>
  <si>
    <t>Modificado</t>
  </si>
  <si>
    <t>Devengado</t>
  </si>
  <si>
    <t>Pagado</t>
  </si>
  <si>
    <t>Asuntos Económicos, Comerciales y Laborales en General</t>
  </si>
  <si>
    <t>Actividades de apoyo a la función pública y buen gobierno</t>
  </si>
  <si>
    <t>Coordinación de la Política de Gobierno</t>
  </si>
  <si>
    <t>M</t>
  </si>
  <si>
    <t>Actividades de apoyo administrativo</t>
  </si>
  <si>
    <t>E</t>
  </si>
  <si>
    <t>Creditos a trabajadores en activo</t>
  </si>
  <si>
    <t>Otorgamiento de credito a trabajadores en activo</t>
  </si>
  <si>
    <t>R</t>
  </si>
  <si>
    <t>Fideicomiso de inversion y administracion para pensiones</t>
  </si>
  <si>
    <t>Gasto de capital</t>
  </si>
  <si>
    <t>Fideicomisos de inversion y administracion para primas</t>
  </si>
  <si>
    <t>de antigüedad y pensiones</t>
  </si>
  <si>
    <t>antigüedad</t>
  </si>
  <si>
    <t>Fideicomiso de inversion y administracion para primas de</t>
  </si>
  <si>
    <t>INSTITUTO DEL FONDO NACIONAL PARA EL CONSUMO DE LOS TRABAJADORES</t>
  </si>
  <si>
    <t>Las sumas parciales y total pueden no coincidir debido al redondeo.</t>
  </si>
  <si>
    <t>Fuente: Original y modificado, sistemas globalizadores de la SHCP; devengado y pagado,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</si>
</sst>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__"/>
  </numFmts>
  <fonts count="56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0"/>
      <color theme="1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177" fontId="13" fillId="0" borderId="16" xfId="0" applyNumberFormat="1" applyFont="1" applyBorder="1" applyAlignment="1">
      <alignment horizontal="center" vertical="top" wrapText="1"/>
    </xf>
    <xf numFmtId="167" fontId="13" fillId="0" borderId="17" xfId="0" applyNumberFormat="1" applyFont="1" applyBorder="1" applyAlignment="1">
      <alignment horizontal="center" vertical="top" wrapText="1"/>
    </xf>
    <xf numFmtId="177" fontId="13" fillId="0" borderId="16" xfId="0" applyNumberFormat="1" applyFont="1" applyBorder="1" applyAlignment="1">
      <alignment horizontal="center"/>
    </xf>
    <xf numFmtId="167" fontId="13" fillId="0" borderId="17" xfId="0" applyNumberFormat="1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horizontal="center" vertical="top"/>
    </xf>
    <xf numFmtId="167" fontId="14" fillId="0" borderId="16" xfId="0" applyNumberFormat="1" applyFont="1" applyFill="1" applyBorder="1" applyAlignment="1">
      <alignment horizontal="center" vertical="top"/>
    </xf>
    <xf numFmtId="177" fontId="14" fillId="0" borderId="18" xfId="0" applyNumberFormat="1" applyFont="1" applyFill="1" applyBorder="1" applyAlignment="1">
      <alignment horizontal="center" vertical="top"/>
    </xf>
    <xf numFmtId="167" fontId="14" fillId="0" borderId="18" xfId="0" applyNumberFormat="1" applyFont="1" applyFill="1" applyBorder="1" applyAlignment="1" quotePrefix="1">
      <alignment horizontal="center" vertical="top"/>
    </xf>
    <xf numFmtId="49" fontId="14" fillId="0" borderId="19" xfId="0" applyNumberFormat="1" applyFont="1" applyFill="1" applyBorder="1" applyAlignment="1">
      <alignment horizontal="left" vertical="top"/>
    </xf>
    <xf numFmtId="49" fontId="15" fillId="0" borderId="19" xfId="0" applyNumberFormat="1" applyFont="1" applyFill="1" applyBorder="1" applyAlignment="1">
      <alignment vertical="top"/>
    </xf>
    <xf numFmtId="179" fontId="12" fillId="0" borderId="18" xfId="0" applyNumberFormat="1" applyFont="1" applyFill="1" applyBorder="1" applyAlignment="1">
      <alignment vertical="top"/>
    </xf>
    <xf numFmtId="178" fontId="12" fillId="0" borderId="20" xfId="0" applyNumberFormat="1" applyFont="1" applyFill="1" applyBorder="1" applyAlignment="1">
      <alignment vertical="top"/>
    </xf>
    <xf numFmtId="178" fontId="12" fillId="0" borderId="18" xfId="0" applyNumberFormat="1" applyFont="1" applyFill="1" applyBorder="1" applyAlignment="1">
      <alignment horizontal="right" vertical="top"/>
    </xf>
    <xf numFmtId="179" fontId="16" fillId="0" borderId="16" xfId="0" applyNumberFormat="1" applyFont="1" applyFill="1" applyBorder="1" applyAlignment="1">
      <alignment vertical="top"/>
    </xf>
    <xf numFmtId="178" fontId="16" fillId="0" borderId="21" xfId="0" applyNumberFormat="1" applyFont="1" applyFill="1" applyBorder="1" applyAlignment="1">
      <alignment vertical="top"/>
    </xf>
    <xf numFmtId="178" fontId="12" fillId="0" borderId="16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3" fontId="12" fillId="0" borderId="16" xfId="0" applyNumberFormat="1" applyFont="1" applyFill="1" applyBorder="1" applyAlignment="1">
      <alignment vertical="top"/>
    </xf>
    <xf numFmtId="178" fontId="12" fillId="0" borderId="21" xfId="0" applyNumberFormat="1" applyFont="1" applyFill="1" applyBorder="1" applyAlignment="1">
      <alignment vertical="top"/>
    </xf>
    <xf numFmtId="179" fontId="12" fillId="0" borderId="16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77" fontId="14" fillId="0" borderId="16" xfId="0" applyNumberFormat="1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178" fontId="12" fillId="0" borderId="10" xfId="0" applyNumberFormat="1" applyFont="1" applyFill="1" applyBorder="1" applyAlignment="1">
      <alignment vertical="top"/>
    </xf>
    <xf numFmtId="49" fontId="14" fillId="0" borderId="19" xfId="0" applyNumberFormat="1" applyFont="1" applyFill="1" applyBorder="1" applyAlignment="1">
      <alignment vertical="top"/>
    </xf>
    <xf numFmtId="178" fontId="12" fillId="0" borderId="22" xfId="0" applyNumberFormat="1" applyFont="1" applyFill="1" applyBorder="1" applyAlignment="1">
      <alignment vertical="top"/>
    </xf>
    <xf numFmtId="3" fontId="11" fillId="0" borderId="10" xfId="0" applyNumberFormat="1" applyFont="1" applyFill="1" applyBorder="1" applyAlignment="1">
      <alignment vertical="top"/>
    </xf>
    <xf numFmtId="176" fontId="11" fillId="0" borderId="10" xfId="0" applyNumberFormat="1" applyFont="1" applyFill="1" applyBorder="1" applyAlignment="1">
      <alignment vertical="top"/>
    </xf>
    <xf numFmtId="178" fontId="16" fillId="0" borderId="22" xfId="0" applyNumberFormat="1" applyFont="1" applyFill="1" applyBorder="1" applyAlignment="1">
      <alignment vertical="top"/>
    </xf>
    <xf numFmtId="178" fontId="14" fillId="0" borderId="0" xfId="0" applyNumberFormat="1" applyFont="1" applyFill="1" applyAlignment="1">
      <alignment/>
    </xf>
    <xf numFmtId="0" fontId="14" fillId="0" borderId="23" xfId="53" applyFont="1" applyFill="1" applyBorder="1">
      <alignment/>
      <protection/>
    </xf>
    <xf numFmtId="0" fontId="14" fillId="0" borderId="0" xfId="0" applyFont="1" applyFill="1" applyAlignment="1">
      <alignment vertical="top"/>
    </xf>
    <xf numFmtId="178" fontId="0" fillId="0" borderId="0" xfId="0" applyNumberFormat="1" applyFill="1" applyAlignment="1">
      <alignment/>
    </xf>
    <xf numFmtId="0" fontId="14" fillId="0" borderId="0" xfId="53" applyFont="1" applyFill="1" applyBorder="1">
      <alignment/>
      <protection/>
    </xf>
    <xf numFmtId="0" fontId="14" fillId="0" borderId="0" xfId="0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vertical="top"/>
    </xf>
    <xf numFmtId="179" fontId="16" fillId="0" borderId="10" xfId="0" applyNumberFormat="1" applyFont="1" applyFill="1" applyBorder="1" applyAlignment="1">
      <alignment vertical="top"/>
    </xf>
    <xf numFmtId="179" fontId="12" fillId="0" borderId="15" xfId="0" applyNumberFormat="1" applyFont="1" applyFill="1" applyBorder="1" applyAlignment="1">
      <alignment vertical="top"/>
    </xf>
    <xf numFmtId="179" fontId="12" fillId="0" borderId="21" xfId="0" applyNumberFormat="1" applyFont="1" applyFill="1" applyBorder="1" applyAlignment="1">
      <alignment vertical="top"/>
    </xf>
    <xf numFmtId="179" fontId="16" fillId="0" borderId="21" xfId="0" applyNumberFormat="1" applyFont="1" applyFill="1" applyBorder="1" applyAlignment="1">
      <alignment vertical="top"/>
    </xf>
    <xf numFmtId="3" fontId="12" fillId="0" borderId="21" xfId="0" applyNumberFormat="1" applyFont="1" applyFill="1" applyBorder="1" applyAlignment="1">
      <alignment vertical="top"/>
    </xf>
    <xf numFmtId="179" fontId="12" fillId="0" borderId="20" xfId="0" applyNumberFormat="1" applyFont="1" applyFill="1" applyBorder="1" applyAlignment="1">
      <alignment vertical="top"/>
    </xf>
    <xf numFmtId="0" fontId="53" fillId="0" borderId="0" xfId="0" applyFont="1" applyAlignment="1">
      <alignment/>
    </xf>
    <xf numFmtId="0" fontId="14" fillId="0" borderId="0" xfId="53" applyFont="1">
      <alignment/>
      <protection/>
    </xf>
    <xf numFmtId="177" fontId="14" fillId="0" borderId="24" xfId="0" applyNumberFormat="1" applyFont="1" applyFill="1" applyBorder="1" applyAlignment="1">
      <alignment horizontal="center" vertical="top"/>
    </xf>
    <xf numFmtId="167" fontId="14" fillId="0" borderId="24" xfId="0" applyNumberFormat="1" applyFont="1" applyFill="1" applyBorder="1" applyAlignment="1">
      <alignment horizontal="center" vertical="top"/>
    </xf>
    <xf numFmtId="178" fontId="14" fillId="0" borderId="14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178" fontId="12" fillId="0" borderId="25" xfId="0" applyNumberFormat="1" applyFont="1" applyFill="1" applyBorder="1" applyAlignment="1">
      <alignment vertical="top"/>
    </xf>
    <xf numFmtId="178" fontId="12" fillId="0" borderId="26" xfId="0" applyNumberFormat="1" applyFont="1" applyFill="1" applyBorder="1" applyAlignment="1">
      <alignment vertical="top"/>
    </xf>
    <xf numFmtId="178" fontId="12" fillId="0" borderId="24" xfId="0" applyNumberFormat="1" applyFont="1" applyFill="1" applyBorder="1" applyAlignment="1">
      <alignment vertical="top"/>
    </xf>
    <xf numFmtId="178" fontId="12" fillId="0" borderId="27" xfId="0" applyNumberFormat="1" applyFont="1" applyFill="1" applyBorder="1" applyAlignment="1">
      <alignment vertical="top"/>
    </xf>
    <xf numFmtId="182" fontId="12" fillId="0" borderId="21" xfId="0" applyNumberFormat="1" applyFont="1" applyFill="1" applyBorder="1" applyAlignment="1">
      <alignment vertical="top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Alignment="1">
      <alignment wrapText="1"/>
    </xf>
    <xf numFmtId="164" fontId="52" fillId="33" borderId="28" xfId="0" applyNumberFormat="1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8" xfId="0" applyFont="1" applyFill="1" applyBorder="1" applyAlignment="1">
      <alignment wrapText="1"/>
    </xf>
    <xf numFmtId="164" fontId="52" fillId="33" borderId="16" xfId="0" applyNumberFormat="1" applyFont="1" applyFill="1" applyBorder="1" applyAlignment="1">
      <alignment horizontal="center" vertical="center" wrapText="1"/>
    </xf>
    <xf numFmtId="49" fontId="54" fillId="33" borderId="28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0" fontId="54" fillId="33" borderId="28" xfId="0" applyNumberFormat="1" applyFont="1" applyFill="1" applyBorder="1" applyAlignment="1">
      <alignment horizontal="center" vertical="center" wrapText="1"/>
    </xf>
    <xf numFmtId="0" fontId="54" fillId="33" borderId="16" xfId="0" applyNumberFormat="1" applyFont="1" applyFill="1" applyBorder="1" applyAlignment="1">
      <alignment horizontal="center" vertical="center" wrapText="1"/>
    </xf>
    <xf numFmtId="0" fontId="54" fillId="33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52" fillId="33" borderId="2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2" fillId="33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164" fontId="52" fillId="33" borderId="30" xfId="0" applyNumberFormat="1" applyFont="1" applyFill="1" applyBorder="1" applyAlignment="1">
      <alignment horizontal="center" vertical="center" wrapText="1"/>
    </xf>
    <xf numFmtId="164" fontId="52" fillId="33" borderId="32" xfId="0" applyNumberFormat="1" applyFont="1" applyFill="1" applyBorder="1" applyAlignment="1">
      <alignment horizontal="center" vertical="top" wrapText="1"/>
    </xf>
    <xf numFmtId="164" fontId="52" fillId="33" borderId="33" xfId="0" applyNumberFormat="1" applyFont="1" applyFill="1" applyBorder="1" applyAlignment="1">
      <alignment horizontal="center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52" fillId="33" borderId="33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33" borderId="15" xfId="0" applyFont="1" applyFill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87"/>
  <sheetViews>
    <sheetView showGridLines="0" showZeros="0" tabSelected="1" showOutlineSymbols="0" view="pageBreakPreview" zoomScale="40" zoomScaleNormal="40" zoomScaleSheetLayoutView="40" workbookViewId="0" topLeftCell="A1">
      <selection activeCell="B3" sqref="B3:S3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4" width="8.83984375" style="0" customWidth="1"/>
    <col min="5" max="5" width="7.4609375" style="0" customWidth="1"/>
    <col min="6" max="6" width="0.84375" style="0" customWidth="1"/>
    <col min="7" max="7" width="37.69140625" style="0" customWidth="1"/>
    <col min="8" max="8" width="21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0"/>
    </row>
    <row r="2" spans="1:21" ht="30.75" customHeight="1">
      <c r="A2" s="10"/>
      <c r="B2" s="105" t="s">
        <v>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  <c r="U2" s="107"/>
    </row>
    <row r="3" spans="1:21" ht="30.75" customHeight="1">
      <c r="A3" s="10"/>
      <c r="B3" s="108" t="s">
        <v>25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110"/>
    </row>
    <row r="4" spans="1:21" ht="30.75" customHeight="1">
      <c r="A4" s="10"/>
      <c r="B4" s="108" t="s">
        <v>53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56"/>
      <c r="U4" s="57"/>
    </row>
    <row r="5" spans="1:21" ht="30.75" customHeight="1">
      <c r="A5" s="10"/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27" t="s">
        <v>11</v>
      </c>
      <c r="U5" s="57"/>
    </row>
    <row r="6" spans="1:21" ht="23.25" customHeight="1">
      <c r="A6" s="10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54"/>
    </row>
    <row r="7" spans="1:21" ht="30.75">
      <c r="A7" s="13"/>
      <c r="B7" s="112" t="s">
        <v>14</v>
      </c>
      <c r="C7" s="113"/>
      <c r="D7" s="113"/>
      <c r="E7" s="113"/>
      <c r="F7" s="14"/>
      <c r="G7" s="116" t="s">
        <v>13</v>
      </c>
      <c r="H7" s="15"/>
      <c r="I7" s="112" t="s">
        <v>1</v>
      </c>
      <c r="J7" s="119"/>
      <c r="K7" s="119"/>
      <c r="L7" s="119"/>
      <c r="M7" s="120"/>
      <c r="N7" s="112" t="s">
        <v>2</v>
      </c>
      <c r="O7" s="119"/>
      <c r="P7" s="119"/>
      <c r="Q7" s="120"/>
      <c r="R7" s="124" t="s">
        <v>3</v>
      </c>
      <c r="S7" s="119"/>
      <c r="T7" s="120"/>
      <c r="U7" s="10"/>
    </row>
    <row r="8" spans="1:21" ht="30.75">
      <c r="A8" s="13"/>
      <c r="B8" s="114"/>
      <c r="C8" s="115"/>
      <c r="D8" s="115"/>
      <c r="E8" s="115"/>
      <c r="F8" s="16"/>
      <c r="G8" s="117"/>
      <c r="H8" s="17"/>
      <c r="I8" s="121"/>
      <c r="J8" s="122"/>
      <c r="K8" s="122"/>
      <c r="L8" s="122"/>
      <c r="M8" s="123"/>
      <c r="N8" s="121"/>
      <c r="O8" s="122"/>
      <c r="P8" s="122"/>
      <c r="Q8" s="123"/>
      <c r="R8" s="122"/>
      <c r="S8" s="122"/>
      <c r="T8" s="123"/>
      <c r="U8" s="10"/>
    </row>
    <row r="9" spans="1:21" ht="31.5" customHeight="1">
      <c r="A9" s="18"/>
      <c r="B9" s="99" t="s">
        <v>15</v>
      </c>
      <c r="C9" s="102" t="s">
        <v>16</v>
      </c>
      <c r="D9" s="102" t="s">
        <v>17</v>
      </c>
      <c r="E9" s="102" t="s">
        <v>18</v>
      </c>
      <c r="F9" s="19"/>
      <c r="G9" s="117"/>
      <c r="H9" s="20"/>
      <c r="I9" s="95" t="s">
        <v>10</v>
      </c>
      <c r="J9" s="95" t="s">
        <v>19</v>
      </c>
      <c r="K9" s="95" t="s">
        <v>12</v>
      </c>
      <c r="L9" s="95" t="s">
        <v>20</v>
      </c>
      <c r="M9" s="95" t="s">
        <v>4</v>
      </c>
      <c r="N9" s="95" t="s">
        <v>21</v>
      </c>
      <c r="O9" s="95" t="s">
        <v>12</v>
      </c>
      <c r="P9" s="131" t="s">
        <v>22</v>
      </c>
      <c r="Q9" s="95" t="s">
        <v>4</v>
      </c>
      <c r="R9" s="95" t="s">
        <v>6</v>
      </c>
      <c r="S9" s="125" t="s">
        <v>23</v>
      </c>
      <c r="T9" s="126"/>
      <c r="U9" s="10"/>
    </row>
    <row r="10" spans="1:21" ht="38.25" customHeight="1">
      <c r="A10" s="18"/>
      <c r="B10" s="100"/>
      <c r="C10" s="103"/>
      <c r="D10" s="103"/>
      <c r="E10" s="103"/>
      <c r="F10" s="19"/>
      <c r="G10" s="117"/>
      <c r="H10" s="20"/>
      <c r="I10" s="96"/>
      <c r="J10" s="96"/>
      <c r="K10" s="96"/>
      <c r="L10" s="96"/>
      <c r="M10" s="98"/>
      <c r="N10" s="96"/>
      <c r="O10" s="96"/>
      <c r="P10" s="132"/>
      <c r="Q10" s="98"/>
      <c r="R10" s="98"/>
      <c r="S10" s="127" t="s">
        <v>24</v>
      </c>
      <c r="T10" s="128"/>
      <c r="U10" s="10"/>
    </row>
    <row r="11" spans="1:21" ht="23.25" customHeight="1">
      <c r="A11" s="18"/>
      <c r="B11" s="100"/>
      <c r="C11" s="103"/>
      <c r="D11" s="103"/>
      <c r="E11" s="103"/>
      <c r="F11" s="21"/>
      <c r="G11" s="117"/>
      <c r="H11" s="22"/>
      <c r="I11" s="96"/>
      <c r="J11" s="96"/>
      <c r="K11" s="96"/>
      <c r="L11" s="96"/>
      <c r="M11" s="96"/>
      <c r="N11" s="96"/>
      <c r="O11" s="96"/>
      <c r="P11" s="132"/>
      <c r="Q11" s="96"/>
      <c r="R11" s="96"/>
      <c r="S11" s="129" t="s">
        <v>7</v>
      </c>
      <c r="T11" s="129" t="s">
        <v>5</v>
      </c>
      <c r="U11" s="10"/>
    </row>
    <row r="12" spans="1:21" ht="23.25" customHeight="1">
      <c r="A12" s="10"/>
      <c r="B12" s="101"/>
      <c r="C12" s="104"/>
      <c r="D12" s="104"/>
      <c r="E12" s="104"/>
      <c r="F12" s="23"/>
      <c r="G12" s="118"/>
      <c r="H12" s="24"/>
      <c r="I12" s="97"/>
      <c r="J12" s="97"/>
      <c r="K12" s="97"/>
      <c r="L12" s="97"/>
      <c r="M12" s="97"/>
      <c r="N12" s="97"/>
      <c r="O12" s="97"/>
      <c r="P12" s="133"/>
      <c r="Q12" s="97"/>
      <c r="R12" s="97"/>
      <c r="S12" s="130"/>
      <c r="T12" s="130"/>
      <c r="U12" s="10"/>
    </row>
    <row r="13" spans="1:21" s="71" customFormat="1" ht="27.75" customHeight="1">
      <c r="A13" s="10"/>
      <c r="B13" s="38"/>
      <c r="C13" s="38"/>
      <c r="D13" s="38"/>
      <c r="E13" s="39"/>
      <c r="F13" s="68"/>
      <c r="G13" s="69" t="s">
        <v>27</v>
      </c>
      <c r="H13" s="70"/>
      <c r="I13" s="92">
        <f>+I21+I113</f>
        <v>602923452</v>
      </c>
      <c r="J13" s="92">
        <f>+J21+J113</f>
        <v>572100000</v>
      </c>
      <c r="K13" s="92"/>
      <c r="L13" s="92">
        <f>+L21+L113</f>
        <v>47000000</v>
      </c>
      <c r="M13" s="92">
        <f>SUM(I13:L13)</f>
        <v>1222023452</v>
      </c>
      <c r="N13" s="92">
        <v>15000000</v>
      </c>
      <c r="O13" s="92"/>
      <c r="P13" s="92"/>
      <c r="Q13" s="92">
        <f>SUM(N13:P13)</f>
        <v>15000000</v>
      </c>
      <c r="R13" s="92">
        <f>+M13+Q13</f>
        <v>1237023452</v>
      </c>
      <c r="S13" s="52">
        <f>+M13/R13*100</f>
        <v>98.787411833159</v>
      </c>
      <c r="T13" s="64">
        <f>+Q13/R13*100</f>
        <v>1.2125881668409955</v>
      </c>
      <c r="U13" s="26"/>
    </row>
    <row r="14" spans="1:21" s="71" customFormat="1" ht="27.75" customHeight="1">
      <c r="A14" s="10"/>
      <c r="B14" s="38"/>
      <c r="C14" s="38"/>
      <c r="D14" s="38"/>
      <c r="E14" s="39"/>
      <c r="F14" s="68"/>
      <c r="G14" s="72" t="s">
        <v>28</v>
      </c>
      <c r="H14" s="70"/>
      <c r="I14" s="92">
        <f aca="true" t="shared" si="0" ref="I14:J16">+I22+I114</f>
        <v>631338347</v>
      </c>
      <c r="J14" s="92">
        <f t="shared" si="0"/>
        <v>534700000</v>
      </c>
      <c r="K14" s="92"/>
      <c r="L14" s="92">
        <f>+L22+L114</f>
        <v>47000000</v>
      </c>
      <c r="M14" s="92">
        <f>SUM(I14:L14)</f>
        <v>1213038347</v>
      </c>
      <c r="N14" s="92">
        <v>15000000</v>
      </c>
      <c r="O14" s="92"/>
      <c r="P14" s="92"/>
      <c r="Q14" s="92">
        <f>SUM(N14:P14)</f>
        <v>15000000</v>
      </c>
      <c r="R14" s="92">
        <f>+M14+Q14</f>
        <v>1228038347</v>
      </c>
      <c r="S14" s="52">
        <f>+M14/R14*100</f>
        <v>98.77853977144575</v>
      </c>
      <c r="T14" s="64">
        <f>+Q14/R14*100</f>
        <v>1.2214602285542473</v>
      </c>
      <c r="U14" s="26"/>
    </row>
    <row r="15" spans="1:21" s="71" customFormat="1" ht="27.75" customHeight="1">
      <c r="A15" s="10"/>
      <c r="B15" s="38"/>
      <c r="C15" s="38"/>
      <c r="D15" s="38"/>
      <c r="E15" s="39"/>
      <c r="F15" s="68"/>
      <c r="G15" s="72" t="s">
        <v>29</v>
      </c>
      <c r="H15" s="70"/>
      <c r="I15" s="92">
        <f t="shared" si="0"/>
        <v>599426303</v>
      </c>
      <c r="J15" s="92">
        <f t="shared" si="0"/>
        <v>447790883</v>
      </c>
      <c r="K15" s="92"/>
      <c r="L15" s="92">
        <f>+L23+L115</f>
        <v>26131147</v>
      </c>
      <c r="M15" s="92">
        <f>SUM(I15:L15)</f>
        <v>1073348333</v>
      </c>
      <c r="N15" s="92">
        <v>3404692</v>
      </c>
      <c r="O15" s="92"/>
      <c r="P15" s="92"/>
      <c r="Q15" s="92">
        <f>SUM(N15:P15)</f>
        <v>3404692</v>
      </c>
      <c r="R15" s="92">
        <f>+M15+Q15</f>
        <v>1076753025</v>
      </c>
      <c r="S15" s="52">
        <f>+M15/R15*100</f>
        <v>99.68380009891312</v>
      </c>
      <c r="T15" s="64">
        <f>+Q15/R15*100</f>
        <v>0.3161999010868811</v>
      </c>
      <c r="U15" s="26"/>
    </row>
    <row r="16" spans="1:21" s="71" customFormat="1" ht="27.75" customHeight="1">
      <c r="A16" s="10"/>
      <c r="B16" s="38"/>
      <c r="C16" s="38"/>
      <c r="D16" s="38"/>
      <c r="E16" s="39"/>
      <c r="F16" s="68"/>
      <c r="G16" s="72" t="s">
        <v>30</v>
      </c>
      <c r="H16" s="70"/>
      <c r="I16" s="92">
        <f t="shared" si="0"/>
        <v>560709759</v>
      </c>
      <c r="J16" s="92">
        <f t="shared" si="0"/>
        <v>351582582</v>
      </c>
      <c r="K16" s="92"/>
      <c r="L16" s="92">
        <f>+L24+L116</f>
        <v>26131147</v>
      </c>
      <c r="M16" s="92">
        <f>SUM(I16:L16)</f>
        <v>938423488</v>
      </c>
      <c r="N16" s="92"/>
      <c r="O16" s="92"/>
      <c r="P16" s="92"/>
      <c r="Q16" s="92"/>
      <c r="R16" s="92">
        <f>+M16+Q16</f>
        <v>938423488</v>
      </c>
      <c r="S16" s="48"/>
      <c r="T16" s="67"/>
      <c r="U16" s="26"/>
    </row>
    <row r="17" spans="1:21" s="71" customFormat="1" ht="27.75" customHeight="1">
      <c r="A17" s="10"/>
      <c r="B17" s="38"/>
      <c r="C17" s="38"/>
      <c r="D17" s="38"/>
      <c r="E17" s="39"/>
      <c r="F17" s="68"/>
      <c r="G17" s="72" t="s">
        <v>31</v>
      </c>
      <c r="H17" s="70"/>
      <c r="I17" s="52">
        <f>+I16/I13*100</f>
        <v>92.99849875469764</v>
      </c>
      <c r="J17" s="62">
        <f>+J16/J13*100</f>
        <v>61.45474252753015</v>
      </c>
      <c r="K17" s="47"/>
      <c r="L17" s="62">
        <f>+L16/L13*100</f>
        <v>55.59818510638298</v>
      </c>
      <c r="M17" s="62">
        <f>+M16/M13*100</f>
        <v>76.79259235689365</v>
      </c>
      <c r="N17" s="65">
        <f>+N16/N13*100</f>
        <v>0</v>
      </c>
      <c r="O17" s="62"/>
      <c r="P17" s="62"/>
      <c r="Q17" s="65">
        <f>+Q16/Q13*100</f>
        <v>0</v>
      </c>
      <c r="R17" s="62">
        <f>+R16/R13*100</f>
        <v>75.86141446896352</v>
      </c>
      <c r="S17" s="48"/>
      <c r="T17" s="67"/>
      <c r="U17" s="26"/>
    </row>
    <row r="18" spans="1:21" s="71" customFormat="1" ht="27.75" customHeight="1">
      <c r="A18" s="10"/>
      <c r="B18" s="38"/>
      <c r="C18" s="38"/>
      <c r="D18" s="38"/>
      <c r="E18" s="39"/>
      <c r="F18" s="68"/>
      <c r="G18" s="72" t="s">
        <v>32</v>
      </c>
      <c r="H18" s="70"/>
      <c r="I18" s="52">
        <f>+I16/I14*100</f>
        <v>88.81287849286937</v>
      </c>
      <c r="J18" s="62">
        <f>+J16/J14*100</f>
        <v>65.75324144380026</v>
      </c>
      <c r="K18" s="47"/>
      <c r="L18" s="62">
        <f>+L16/L14*100</f>
        <v>55.59818510638298</v>
      </c>
      <c r="M18" s="62">
        <f>+M16/M14*100</f>
        <v>77.36140331596624</v>
      </c>
      <c r="N18" s="65">
        <f>+N16/N14*100</f>
        <v>0</v>
      </c>
      <c r="O18" s="62"/>
      <c r="P18" s="62"/>
      <c r="Q18" s="65">
        <f>+Q16/Q14*100</f>
        <v>0</v>
      </c>
      <c r="R18" s="62">
        <f>+R16/R14*100</f>
        <v>76.41646454221026</v>
      </c>
      <c r="S18" s="48"/>
      <c r="T18" s="67"/>
      <c r="U18" s="26"/>
    </row>
    <row r="19" spans="1:21" s="71" customFormat="1" ht="27.75" customHeight="1">
      <c r="A19" s="10"/>
      <c r="B19" s="38"/>
      <c r="C19" s="38"/>
      <c r="D19" s="38"/>
      <c r="E19" s="39"/>
      <c r="F19" s="68"/>
      <c r="G19" s="33"/>
      <c r="H19" s="70"/>
      <c r="I19" s="78"/>
      <c r="J19" s="75"/>
      <c r="K19" s="47"/>
      <c r="L19" s="47"/>
      <c r="M19" s="47"/>
      <c r="N19" s="47"/>
      <c r="O19" s="47"/>
      <c r="P19" s="47"/>
      <c r="Q19" s="47"/>
      <c r="R19" s="47"/>
      <c r="S19" s="48"/>
      <c r="T19" s="67"/>
      <c r="U19" s="26"/>
    </row>
    <row r="20" spans="1:21" s="25" customFormat="1" ht="27.75" customHeight="1">
      <c r="A20" s="10"/>
      <c r="B20" s="38">
        <v>1</v>
      </c>
      <c r="C20" s="38"/>
      <c r="D20" s="38"/>
      <c r="E20" s="39"/>
      <c r="F20" s="31"/>
      <c r="G20" s="60" t="s">
        <v>33</v>
      </c>
      <c r="H20" s="32"/>
      <c r="I20" s="78"/>
      <c r="J20" s="75"/>
      <c r="K20" s="47"/>
      <c r="L20" s="47"/>
      <c r="M20" s="47"/>
      <c r="N20" s="47"/>
      <c r="O20" s="47"/>
      <c r="P20" s="47"/>
      <c r="Q20" s="47"/>
      <c r="R20" s="47"/>
      <c r="S20" s="48"/>
      <c r="T20" s="67"/>
      <c r="U20" s="26"/>
    </row>
    <row r="21" spans="1:21" s="25" customFormat="1" ht="27.75" customHeight="1">
      <c r="A21" s="10"/>
      <c r="B21" s="38">
        <v>1</v>
      </c>
      <c r="C21" s="38"/>
      <c r="D21" s="38"/>
      <c r="E21" s="39"/>
      <c r="F21" s="31"/>
      <c r="G21" s="60" t="s">
        <v>34</v>
      </c>
      <c r="H21" s="32"/>
      <c r="I21" s="92">
        <f>+I28+I50+I113</f>
        <v>602923452</v>
      </c>
      <c r="J21" s="92">
        <f>+J28+J50+J113</f>
        <v>572100000</v>
      </c>
      <c r="K21" s="92"/>
      <c r="L21" s="92">
        <f>+L28+L50+L113</f>
        <v>47000000</v>
      </c>
      <c r="M21" s="92">
        <f>SUM(I21:L21)</f>
        <v>1222023452</v>
      </c>
      <c r="N21" s="92"/>
      <c r="O21" s="92"/>
      <c r="P21" s="92"/>
      <c r="Q21" s="92"/>
      <c r="R21" s="92">
        <f>+M21+Q21</f>
        <v>1222023452</v>
      </c>
      <c r="S21" s="52">
        <f>+M21/R21*100</f>
        <v>100</v>
      </c>
      <c r="T21" s="64">
        <f>+Q21/R21*100</f>
        <v>0</v>
      </c>
      <c r="U21" s="26"/>
    </row>
    <row r="22" spans="1:21" s="25" customFormat="1" ht="27.75" customHeight="1">
      <c r="A22" s="10"/>
      <c r="B22" s="38">
        <v>1</v>
      </c>
      <c r="C22" s="38"/>
      <c r="D22" s="38"/>
      <c r="E22" s="39"/>
      <c r="F22" s="31"/>
      <c r="G22" s="60" t="s">
        <v>35</v>
      </c>
      <c r="H22" s="32"/>
      <c r="I22" s="92">
        <f>+I29+I51+I114</f>
        <v>631338347</v>
      </c>
      <c r="J22" s="92">
        <f>+J29+J51+J114</f>
        <v>534700000</v>
      </c>
      <c r="K22" s="92"/>
      <c r="L22" s="92">
        <f aca="true" t="shared" si="1" ref="J22:L24">+L29+L51+L114</f>
        <v>47000000</v>
      </c>
      <c r="M22" s="92">
        <f>SUM(I22:L22)</f>
        <v>1213038347</v>
      </c>
      <c r="N22" s="92"/>
      <c r="O22" s="92"/>
      <c r="P22" s="92"/>
      <c r="Q22" s="92"/>
      <c r="R22" s="92">
        <f>+M22+Q22</f>
        <v>1213038347</v>
      </c>
      <c r="S22" s="52">
        <f>+M22/R22*100</f>
        <v>100</v>
      </c>
      <c r="T22" s="64">
        <f>+Q22/R22*100</f>
        <v>0</v>
      </c>
      <c r="U22" s="26"/>
    </row>
    <row r="23" spans="1:21" s="25" customFormat="1" ht="27.75" customHeight="1">
      <c r="A23" s="10"/>
      <c r="B23" s="38">
        <v>1</v>
      </c>
      <c r="C23" s="38"/>
      <c r="D23" s="38"/>
      <c r="E23" s="39"/>
      <c r="F23" s="31"/>
      <c r="G23" s="60" t="s">
        <v>36</v>
      </c>
      <c r="H23" s="32"/>
      <c r="I23" s="92">
        <f>+I30+I52+I115</f>
        <v>599426303</v>
      </c>
      <c r="J23" s="92">
        <f t="shared" si="1"/>
        <v>447790883</v>
      </c>
      <c r="K23" s="92"/>
      <c r="L23" s="92">
        <f t="shared" si="1"/>
        <v>26131147</v>
      </c>
      <c r="M23" s="92">
        <f>SUM(I23:L23)</f>
        <v>1073348333</v>
      </c>
      <c r="N23" s="92"/>
      <c r="O23" s="92"/>
      <c r="P23" s="92"/>
      <c r="Q23" s="92"/>
      <c r="R23" s="92">
        <f>+M23+Q23</f>
        <v>1073348333</v>
      </c>
      <c r="S23" s="52">
        <f>+M23/R23*100</f>
        <v>100</v>
      </c>
      <c r="T23" s="64">
        <f>+Q23/R23*100</f>
        <v>0</v>
      </c>
      <c r="U23" s="26"/>
    </row>
    <row r="24" spans="1:21" s="25" customFormat="1" ht="27.75" customHeight="1">
      <c r="A24" s="10"/>
      <c r="B24" s="38">
        <v>1</v>
      </c>
      <c r="C24" s="38"/>
      <c r="D24" s="38"/>
      <c r="E24" s="39"/>
      <c r="F24" s="31"/>
      <c r="G24" s="60" t="s">
        <v>37</v>
      </c>
      <c r="H24" s="32"/>
      <c r="I24" s="92">
        <f>+I31+I53+I116</f>
        <v>560709759</v>
      </c>
      <c r="J24" s="92">
        <f t="shared" si="1"/>
        <v>351582582</v>
      </c>
      <c r="K24" s="92"/>
      <c r="L24" s="92">
        <f t="shared" si="1"/>
        <v>26131147</v>
      </c>
      <c r="M24" s="92">
        <f>SUM(I24:L24)</f>
        <v>938423488</v>
      </c>
      <c r="N24" s="92"/>
      <c r="O24" s="92"/>
      <c r="P24" s="92"/>
      <c r="Q24" s="92"/>
      <c r="R24" s="92">
        <f>+M24+Q24</f>
        <v>938423488</v>
      </c>
      <c r="S24" s="48"/>
      <c r="T24" s="67"/>
      <c r="U24" s="26"/>
    </row>
    <row r="25" spans="1:21" s="25" customFormat="1" ht="27.75" customHeight="1">
      <c r="A25" s="10"/>
      <c r="B25" s="38">
        <v>1</v>
      </c>
      <c r="C25" s="38"/>
      <c r="D25" s="38"/>
      <c r="E25" s="39"/>
      <c r="F25" s="31"/>
      <c r="G25" s="60" t="s">
        <v>31</v>
      </c>
      <c r="H25" s="32"/>
      <c r="I25" s="52">
        <f>+I24/I21*100</f>
        <v>92.99849875469764</v>
      </c>
      <c r="J25" s="62">
        <f>+J24/J21*100</f>
        <v>61.45474252753015</v>
      </c>
      <c r="K25" s="62"/>
      <c r="L25" s="62">
        <f>+L24/L21*100</f>
        <v>55.59818510638298</v>
      </c>
      <c r="M25" s="62">
        <f>+M24/M21*100</f>
        <v>76.79259235689365</v>
      </c>
      <c r="N25" s="49"/>
      <c r="O25" s="49"/>
      <c r="P25" s="49"/>
      <c r="Q25" s="49"/>
      <c r="R25" s="62">
        <f>+R24/R21*100</f>
        <v>76.79259235689365</v>
      </c>
      <c r="S25" s="48"/>
      <c r="T25" s="67"/>
      <c r="U25" s="26"/>
    </row>
    <row r="26" spans="1:21" s="25" customFormat="1" ht="27.75" customHeight="1">
      <c r="A26" s="10"/>
      <c r="B26" s="38">
        <v>1</v>
      </c>
      <c r="C26" s="38"/>
      <c r="D26" s="38"/>
      <c r="E26" s="39"/>
      <c r="F26" s="31"/>
      <c r="G26" s="60" t="s">
        <v>32</v>
      </c>
      <c r="H26" s="32"/>
      <c r="I26" s="52">
        <f>+I24/I22*100</f>
        <v>88.81287849286937</v>
      </c>
      <c r="J26" s="62">
        <f>+J24/J22*100</f>
        <v>65.75324144380026</v>
      </c>
      <c r="K26" s="62"/>
      <c r="L26" s="62">
        <f>+L24/L22*100</f>
        <v>55.59818510638298</v>
      </c>
      <c r="M26" s="62">
        <f>+M24/M22*100</f>
        <v>77.36140331596624</v>
      </c>
      <c r="N26" s="49"/>
      <c r="O26" s="49"/>
      <c r="P26" s="49"/>
      <c r="Q26" s="49"/>
      <c r="R26" s="62">
        <f>+R24/R22*100</f>
        <v>77.36140331596624</v>
      </c>
      <c r="S26" s="48"/>
      <c r="T26" s="67"/>
      <c r="U26" s="26"/>
    </row>
    <row r="27" spans="1:21" s="25" customFormat="1" ht="27.75" customHeight="1">
      <c r="A27" s="10"/>
      <c r="B27" s="38">
        <v>1</v>
      </c>
      <c r="C27" s="38">
        <v>1</v>
      </c>
      <c r="D27" s="58"/>
      <c r="E27" s="59"/>
      <c r="F27" s="31"/>
      <c r="G27" s="60" t="s">
        <v>38</v>
      </c>
      <c r="H27" s="61"/>
      <c r="I27" s="79"/>
      <c r="J27" s="50"/>
      <c r="K27" s="50"/>
      <c r="L27" s="50"/>
      <c r="M27" s="51"/>
      <c r="N27" s="50"/>
      <c r="O27" s="50"/>
      <c r="P27" s="50"/>
      <c r="Q27" s="51"/>
      <c r="R27" s="51"/>
      <c r="S27" s="52"/>
      <c r="T27" s="67"/>
      <c r="U27" s="26"/>
    </row>
    <row r="28" spans="1:21" s="25" customFormat="1" ht="27.75" customHeight="1">
      <c r="A28" s="10"/>
      <c r="B28" s="38">
        <v>1</v>
      </c>
      <c r="C28" s="38">
        <v>1</v>
      </c>
      <c r="D28" s="34"/>
      <c r="E28" s="35"/>
      <c r="F28" s="31"/>
      <c r="G28" s="60" t="s">
        <v>34</v>
      </c>
      <c r="H28" s="61"/>
      <c r="I28" s="92">
        <v>23346644</v>
      </c>
      <c r="J28" s="92">
        <v>2314000</v>
      </c>
      <c r="K28" s="92"/>
      <c r="L28" s="92">
        <v>0</v>
      </c>
      <c r="M28" s="92">
        <f>SUM(I28:L28)</f>
        <v>25660644</v>
      </c>
      <c r="N28" s="92"/>
      <c r="O28" s="92"/>
      <c r="P28" s="92"/>
      <c r="Q28" s="92"/>
      <c r="R28" s="92">
        <f>+M28+Q28</f>
        <v>25660644</v>
      </c>
      <c r="S28" s="52">
        <f>+M28/R28*100</f>
        <v>100</v>
      </c>
      <c r="T28" s="64">
        <f>+Q28/R28*100</f>
        <v>0</v>
      </c>
      <c r="U28" s="26"/>
    </row>
    <row r="29" spans="1:21" s="25" customFormat="1" ht="27.75" customHeight="1">
      <c r="A29" s="10"/>
      <c r="B29" s="38">
        <v>1</v>
      </c>
      <c r="C29" s="38">
        <v>1</v>
      </c>
      <c r="D29" s="36"/>
      <c r="E29" s="37"/>
      <c r="F29" s="31"/>
      <c r="G29" s="60" t="s">
        <v>35</v>
      </c>
      <c r="H29" s="61"/>
      <c r="I29" s="92">
        <v>30821750</v>
      </c>
      <c r="J29" s="92">
        <v>3134069</v>
      </c>
      <c r="K29" s="92"/>
      <c r="L29" s="92">
        <v>13500</v>
      </c>
      <c r="M29" s="92">
        <f>SUM(I29:L29)</f>
        <v>33969319</v>
      </c>
      <c r="N29" s="92"/>
      <c r="O29" s="92"/>
      <c r="P29" s="92"/>
      <c r="Q29" s="92"/>
      <c r="R29" s="92">
        <f>+M29+Q29</f>
        <v>33969319</v>
      </c>
      <c r="S29" s="52">
        <f>+M29/R29*100</f>
        <v>100</v>
      </c>
      <c r="T29" s="64">
        <f>+Q29/R29*100</f>
        <v>0</v>
      </c>
      <c r="U29" s="26"/>
    </row>
    <row r="30" spans="1:21" s="25" customFormat="1" ht="27.75" customHeight="1">
      <c r="A30" s="10"/>
      <c r="B30" s="38">
        <v>1</v>
      </c>
      <c r="C30" s="38">
        <v>1</v>
      </c>
      <c r="D30" s="36"/>
      <c r="E30" s="37"/>
      <c r="F30" s="31"/>
      <c r="G30" s="60" t="s">
        <v>36</v>
      </c>
      <c r="H30" s="61"/>
      <c r="I30" s="92">
        <v>30611070</v>
      </c>
      <c r="J30" s="92">
        <v>2564037</v>
      </c>
      <c r="K30" s="92"/>
      <c r="L30" s="92">
        <v>13200</v>
      </c>
      <c r="M30" s="92">
        <f>SUM(I30:L30)</f>
        <v>33188307</v>
      </c>
      <c r="N30" s="92"/>
      <c r="O30" s="92"/>
      <c r="P30" s="92"/>
      <c r="Q30" s="92"/>
      <c r="R30" s="92">
        <f>+M30+Q30</f>
        <v>33188307</v>
      </c>
      <c r="S30" s="52">
        <f>+M30/R30*100</f>
        <v>100</v>
      </c>
      <c r="T30" s="64">
        <f>+Q30/R30*100</f>
        <v>0</v>
      </c>
      <c r="U30" s="26"/>
    </row>
    <row r="31" spans="1:21" s="25" customFormat="1" ht="30" customHeight="1">
      <c r="A31" s="10"/>
      <c r="B31" s="38">
        <v>1</v>
      </c>
      <c r="C31" s="38">
        <v>1</v>
      </c>
      <c r="D31" s="38"/>
      <c r="E31" s="39"/>
      <c r="F31" s="31"/>
      <c r="G31" s="60" t="s">
        <v>37</v>
      </c>
      <c r="H31" s="61"/>
      <c r="I31" s="92">
        <v>30004825</v>
      </c>
      <c r="J31" s="92">
        <v>2550211</v>
      </c>
      <c r="K31" s="92"/>
      <c r="L31" s="92">
        <v>13200</v>
      </c>
      <c r="M31" s="92">
        <f>SUM(I31:L31)</f>
        <v>32568236</v>
      </c>
      <c r="N31" s="92"/>
      <c r="O31" s="92"/>
      <c r="P31" s="92"/>
      <c r="Q31" s="92"/>
      <c r="R31" s="92">
        <f>+M31+Q31</f>
        <v>32568236</v>
      </c>
      <c r="S31" s="48"/>
      <c r="T31" s="67"/>
      <c r="U31" s="26"/>
    </row>
    <row r="32" spans="1:21" s="25" customFormat="1" ht="30" customHeight="1">
      <c r="A32" s="10"/>
      <c r="B32" s="38">
        <v>1</v>
      </c>
      <c r="C32" s="38">
        <v>1</v>
      </c>
      <c r="D32" s="38"/>
      <c r="E32" s="39"/>
      <c r="F32" s="31"/>
      <c r="G32" s="60" t="s">
        <v>31</v>
      </c>
      <c r="H32" s="61"/>
      <c r="I32" s="52">
        <f>+I31/I28*100</f>
        <v>128.5187926795817</v>
      </c>
      <c r="J32" s="62">
        <f>+J31/J28*100</f>
        <v>110.20790838375108</v>
      </c>
      <c r="K32" s="62"/>
      <c r="L32" s="62">
        <v>0</v>
      </c>
      <c r="M32" s="62">
        <f>+M31/M28*100</f>
        <v>126.91901263273049</v>
      </c>
      <c r="N32" s="53"/>
      <c r="O32" s="53"/>
      <c r="P32" s="53"/>
      <c r="Q32" s="53"/>
      <c r="R32" s="62">
        <f>+R31/R28*100</f>
        <v>126.91901263273049</v>
      </c>
      <c r="S32" s="48"/>
      <c r="T32" s="67"/>
      <c r="U32" s="26"/>
    </row>
    <row r="33" spans="1:21" s="25" customFormat="1" ht="30" customHeight="1">
      <c r="A33" s="10"/>
      <c r="B33" s="38">
        <v>1</v>
      </c>
      <c r="C33" s="38">
        <v>1</v>
      </c>
      <c r="D33" s="38"/>
      <c r="E33" s="39"/>
      <c r="F33" s="31"/>
      <c r="G33" s="60" t="s">
        <v>32</v>
      </c>
      <c r="H33" s="61"/>
      <c r="I33" s="52">
        <f>+I31/I29*100</f>
        <v>97.34951779181908</v>
      </c>
      <c r="J33" s="62">
        <f>+J31/J29*100</f>
        <v>81.37060798597606</v>
      </c>
      <c r="K33" s="62"/>
      <c r="L33" s="62">
        <f>+L31/L29*100</f>
        <v>97.77777777777777</v>
      </c>
      <c r="M33" s="62">
        <f>+M31/M29*100</f>
        <v>95.87544572206467</v>
      </c>
      <c r="N33" s="53"/>
      <c r="O33" s="53"/>
      <c r="P33" s="53"/>
      <c r="Q33" s="53"/>
      <c r="R33" s="62">
        <f>+R31/R29*100</f>
        <v>95.87544572206467</v>
      </c>
      <c r="S33" s="48"/>
      <c r="T33" s="67"/>
      <c r="U33" s="26"/>
    </row>
    <row r="34" spans="1:21" s="25" customFormat="1" ht="30" customHeight="1">
      <c r="A34" s="10"/>
      <c r="B34" s="38">
        <v>1</v>
      </c>
      <c r="C34" s="38">
        <v>1</v>
      </c>
      <c r="D34" s="38" t="s">
        <v>26</v>
      </c>
      <c r="E34" s="39"/>
      <c r="F34" s="31"/>
      <c r="G34" s="60" t="s">
        <v>39</v>
      </c>
      <c r="H34" s="61"/>
      <c r="I34" s="77"/>
      <c r="J34" s="74"/>
      <c r="K34" s="53"/>
      <c r="L34" s="53"/>
      <c r="M34" s="53"/>
      <c r="N34" s="53"/>
      <c r="O34" s="53"/>
      <c r="P34" s="53"/>
      <c r="Q34" s="53"/>
      <c r="R34" s="53"/>
      <c r="S34" s="52"/>
      <c r="T34" s="64"/>
      <c r="U34" s="26"/>
    </row>
    <row r="35" spans="1:21" s="25" customFormat="1" ht="30" customHeight="1">
      <c r="A35" s="10"/>
      <c r="B35" s="38">
        <v>1</v>
      </c>
      <c r="C35" s="38">
        <v>1</v>
      </c>
      <c r="D35" s="38" t="s">
        <v>26</v>
      </c>
      <c r="E35" s="39"/>
      <c r="F35" s="31"/>
      <c r="G35" s="60" t="s">
        <v>34</v>
      </c>
      <c r="H35" s="61"/>
      <c r="I35" s="92">
        <v>23346644</v>
      </c>
      <c r="J35" s="92">
        <v>2314000</v>
      </c>
      <c r="K35" s="92"/>
      <c r="L35" s="92">
        <v>0</v>
      </c>
      <c r="M35" s="92">
        <f>SUM(I35:L35)</f>
        <v>25660644</v>
      </c>
      <c r="N35" s="92"/>
      <c r="O35" s="92"/>
      <c r="P35" s="92"/>
      <c r="Q35" s="92"/>
      <c r="R35" s="92">
        <f>+M35+Q35</f>
        <v>25660644</v>
      </c>
      <c r="S35" s="52">
        <f>+M35/R35*100</f>
        <v>100</v>
      </c>
      <c r="T35" s="64">
        <f>+Q35/R35*100</f>
        <v>0</v>
      </c>
      <c r="U35" s="26"/>
    </row>
    <row r="36" spans="1:21" s="25" customFormat="1" ht="30" customHeight="1">
      <c r="A36" s="10"/>
      <c r="B36" s="38">
        <v>1</v>
      </c>
      <c r="C36" s="38">
        <v>1</v>
      </c>
      <c r="D36" s="38" t="s">
        <v>26</v>
      </c>
      <c r="E36" s="39"/>
      <c r="F36" s="31"/>
      <c r="G36" s="60" t="s">
        <v>35</v>
      </c>
      <c r="H36" s="61"/>
      <c r="I36" s="92">
        <v>30821750</v>
      </c>
      <c r="J36" s="92">
        <v>3134069</v>
      </c>
      <c r="K36" s="92"/>
      <c r="L36" s="92">
        <v>13500</v>
      </c>
      <c r="M36" s="92">
        <f>SUM(I36:L36)</f>
        <v>33969319</v>
      </c>
      <c r="N36" s="92"/>
      <c r="O36" s="92"/>
      <c r="P36" s="92"/>
      <c r="Q36" s="92"/>
      <c r="R36" s="92">
        <f>+M36+Q36</f>
        <v>33969319</v>
      </c>
      <c r="S36" s="52">
        <f>+M36/R36*100</f>
        <v>100</v>
      </c>
      <c r="T36" s="64">
        <f>+Q36/R36*100</f>
        <v>0</v>
      </c>
      <c r="U36" s="26"/>
    </row>
    <row r="37" spans="1:21" s="25" customFormat="1" ht="30" customHeight="1">
      <c r="A37" s="10"/>
      <c r="B37" s="38">
        <v>1</v>
      </c>
      <c r="C37" s="38">
        <v>1</v>
      </c>
      <c r="D37" s="38" t="s">
        <v>26</v>
      </c>
      <c r="E37" s="39"/>
      <c r="F37" s="31"/>
      <c r="G37" s="60" t="s">
        <v>36</v>
      </c>
      <c r="H37" s="61"/>
      <c r="I37" s="92">
        <v>30611070</v>
      </c>
      <c r="J37" s="92">
        <v>2564037</v>
      </c>
      <c r="K37" s="92"/>
      <c r="L37" s="92">
        <v>13200</v>
      </c>
      <c r="M37" s="92">
        <f>SUM(I37:L37)</f>
        <v>33188307</v>
      </c>
      <c r="N37" s="92"/>
      <c r="O37" s="92"/>
      <c r="P37" s="92"/>
      <c r="Q37" s="92"/>
      <c r="R37" s="92">
        <f>+M37+Q37</f>
        <v>33188307</v>
      </c>
      <c r="S37" s="52">
        <f>+M37/R37*100</f>
        <v>100</v>
      </c>
      <c r="T37" s="64">
        <f>+Q37/R37*100</f>
        <v>0</v>
      </c>
      <c r="U37" s="26"/>
    </row>
    <row r="38" spans="1:21" s="25" customFormat="1" ht="30" customHeight="1">
      <c r="A38" s="10"/>
      <c r="B38" s="38">
        <v>1</v>
      </c>
      <c r="C38" s="38">
        <v>1</v>
      </c>
      <c r="D38" s="38" t="s">
        <v>26</v>
      </c>
      <c r="E38" s="39"/>
      <c r="F38" s="31"/>
      <c r="G38" s="60" t="s">
        <v>37</v>
      </c>
      <c r="H38" s="61"/>
      <c r="I38" s="92">
        <v>30004825</v>
      </c>
      <c r="J38" s="92">
        <v>2550211</v>
      </c>
      <c r="K38" s="92"/>
      <c r="L38" s="92">
        <v>13200</v>
      </c>
      <c r="M38" s="92">
        <f>SUM(I38:L38)</f>
        <v>32568236</v>
      </c>
      <c r="N38" s="92"/>
      <c r="O38" s="92"/>
      <c r="P38" s="92"/>
      <c r="Q38" s="92"/>
      <c r="R38" s="92">
        <f>+M38+Q38</f>
        <v>32568236</v>
      </c>
      <c r="S38" s="48"/>
      <c r="T38" s="67"/>
      <c r="U38" s="26"/>
    </row>
    <row r="39" spans="1:21" s="25" customFormat="1" ht="30" customHeight="1">
      <c r="A39" s="10"/>
      <c r="B39" s="38">
        <v>1</v>
      </c>
      <c r="C39" s="38">
        <v>1</v>
      </c>
      <c r="D39" s="38" t="s">
        <v>26</v>
      </c>
      <c r="E39" s="39"/>
      <c r="F39" s="31"/>
      <c r="G39" s="60" t="s">
        <v>31</v>
      </c>
      <c r="H39" s="61"/>
      <c r="I39" s="52">
        <f>+I38/I35*100</f>
        <v>128.5187926795817</v>
      </c>
      <c r="J39" s="62">
        <f>+J38/J35*100</f>
        <v>110.20790838375108</v>
      </c>
      <c r="K39" s="62"/>
      <c r="L39" s="62">
        <v>0</v>
      </c>
      <c r="M39" s="62">
        <f>+M38/M35*100</f>
        <v>126.91901263273049</v>
      </c>
      <c r="N39" s="53"/>
      <c r="O39" s="53"/>
      <c r="P39" s="53"/>
      <c r="Q39" s="53"/>
      <c r="R39" s="62">
        <f>+R38/R35*100</f>
        <v>126.91901263273049</v>
      </c>
      <c r="S39" s="48"/>
      <c r="T39" s="67"/>
      <c r="U39" s="26"/>
    </row>
    <row r="40" spans="1:21" s="25" customFormat="1" ht="27.75" customHeight="1">
      <c r="A40" s="10"/>
      <c r="B40" s="38">
        <v>1</v>
      </c>
      <c r="C40" s="38">
        <v>1</v>
      </c>
      <c r="D40" s="38" t="s">
        <v>26</v>
      </c>
      <c r="E40" s="39"/>
      <c r="F40" s="31"/>
      <c r="G40" s="60" t="s">
        <v>32</v>
      </c>
      <c r="H40" s="61"/>
      <c r="I40" s="52">
        <f>+I38/I36*100</f>
        <v>97.34951779181908</v>
      </c>
      <c r="J40" s="62">
        <f>+J38/J36*100</f>
        <v>81.37060798597606</v>
      </c>
      <c r="K40" s="62"/>
      <c r="L40" s="62">
        <f>+L38/L36*100</f>
        <v>97.77777777777777</v>
      </c>
      <c r="M40" s="62">
        <f>+M38/M36*100</f>
        <v>95.87544572206467</v>
      </c>
      <c r="N40" s="49"/>
      <c r="O40" s="49"/>
      <c r="P40" s="49"/>
      <c r="Q40" s="49"/>
      <c r="R40" s="62">
        <f>+R38/R36*100</f>
        <v>95.87544572206467</v>
      </c>
      <c r="S40" s="48"/>
      <c r="T40" s="67"/>
      <c r="U40" s="26"/>
    </row>
    <row r="41" spans="1:21" s="71" customFormat="1" ht="27.75" customHeight="1">
      <c r="A41" s="10"/>
      <c r="B41" s="38">
        <v>1</v>
      </c>
      <c r="C41" s="38">
        <v>1</v>
      </c>
      <c r="D41" s="38" t="s">
        <v>26</v>
      </c>
      <c r="E41" s="39">
        <v>1</v>
      </c>
      <c r="F41" s="68"/>
      <c r="G41" s="60" t="s">
        <v>39</v>
      </c>
      <c r="H41" s="73"/>
      <c r="I41" s="52"/>
      <c r="J41" s="62"/>
      <c r="K41" s="62"/>
      <c r="L41" s="62"/>
      <c r="M41" s="49"/>
      <c r="N41" s="62"/>
      <c r="O41" s="62"/>
      <c r="P41" s="62"/>
      <c r="Q41" s="49"/>
      <c r="R41" s="49"/>
      <c r="S41" s="52"/>
      <c r="T41" s="62"/>
      <c r="U41" s="26"/>
    </row>
    <row r="42" spans="1:21" s="71" customFormat="1" ht="27.75" customHeight="1">
      <c r="A42" s="10"/>
      <c r="B42" s="38">
        <v>1</v>
      </c>
      <c r="C42" s="38">
        <v>1</v>
      </c>
      <c r="D42" s="38" t="s">
        <v>26</v>
      </c>
      <c r="E42" s="39">
        <v>1</v>
      </c>
      <c r="F42" s="68"/>
      <c r="G42" s="60" t="s">
        <v>34</v>
      </c>
      <c r="H42" s="73"/>
      <c r="I42" s="92">
        <v>23346644</v>
      </c>
      <c r="J42" s="92">
        <v>2314000</v>
      </c>
      <c r="K42" s="92"/>
      <c r="L42" s="92">
        <v>0</v>
      </c>
      <c r="M42" s="92">
        <f>SUM(I42:L42)</f>
        <v>25660644</v>
      </c>
      <c r="N42" s="92"/>
      <c r="O42" s="92"/>
      <c r="P42" s="92"/>
      <c r="Q42" s="92"/>
      <c r="R42" s="92">
        <f>+M42+Q42</f>
        <v>25660644</v>
      </c>
      <c r="S42" s="52">
        <f>+M42/R42*100</f>
        <v>100</v>
      </c>
      <c r="T42" s="64">
        <f>+Q42/R42*100</f>
        <v>0</v>
      </c>
      <c r="U42" s="26"/>
    </row>
    <row r="43" spans="1:21" s="71" customFormat="1" ht="27.75" customHeight="1">
      <c r="A43" s="10"/>
      <c r="B43" s="38">
        <v>1</v>
      </c>
      <c r="C43" s="38">
        <v>1</v>
      </c>
      <c r="D43" s="38" t="s">
        <v>26</v>
      </c>
      <c r="E43" s="39">
        <v>1</v>
      </c>
      <c r="F43" s="68"/>
      <c r="G43" s="60" t="s">
        <v>35</v>
      </c>
      <c r="H43" s="73"/>
      <c r="I43" s="92">
        <v>30821750</v>
      </c>
      <c r="J43" s="92">
        <v>3134069</v>
      </c>
      <c r="K43" s="92"/>
      <c r="L43" s="92">
        <v>13500</v>
      </c>
      <c r="M43" s="92">
        <f>SUM(I43:L43)</f>
        <v>33969319</v>
      </c>
      <c r="N43" s="92"/>
      <c r="O43" s="92"/>
      <c r="P43" s="92"/>
      <c r="Q43" s="92"/>
      <c r="R43" s="92">
        <f>+M43+Q43</f>
        <v>33969319</v>
      </c>
      <c r="S43" s="52">
        <f>+M43/R43*100</f>
        <v>100</v>
      </c>
      <c r="T43" s="64">
        <f>+Q43/R43*100</f>
        <v>0</v>
      </c>
      <c r="U43" s="26"/>
    </row>
    <row r="44" spans="1:21" s="71" customFormat="1" ht="27.75" customHeight="1">
      <c r="A44" s="10"/>
      <c r="B44" s="38">
        <v>1</v>
      </c>
      <c r="C44" s="38">
        <v>1</v>
      </c>
      <c r="D44" s="38" t="s">
        <v>26</v>
      </c>
      <c r="E44" s="39">
        <v>1</v>
      </c>
      <c r="F44" s="68"/>
      <c r="G44" s="60" t="s">
        <v>36</v>
      </c>
      <c r="H44" s="73"/>
      <c r="I44" s="92">
        <v>30611070</v>
      </c>
      <c r="J44" s="92">
        <v>2564037</v>
      </c>
      <c r="K44" s="92"/>
      <c r="L44" s="92">
        <v>13200</v>
      </c>
      <c r="M44" s="92">
        <f>SUM(I44:L44)</f>
        <v>33188307</v>
      </c>
      <c r="N44" s="92"/>
      <c r="O44" s="92"/>
      <c r="P44" s="92"/>
      <c r="Q44" s="92"/>
      <c r="R44" s="92">
        <f>+M44+Q44</f>
        <v>33188307</v>
      </c>
      <c r="S44" s="52">
        <f>+M44/R44*100</f>
        <v>100</v>
      </c>
      <c r="T44" s="64">
        <f>+Q44/R44*100</f>
        <v>0</v>
      </c>
      <c r="U44" s="26"/>
    </row>
    <row r="45" spans="1:21" s="71" customFormat="1" ht="27.75" customHeight="1">
      <c r="A45" s="10"/>
      <c r="B45" s="38">
        <v>1</v>
      </c>
      <c r="C45" s="38">
        <v>1</v>
      </c>
      <c r="D45" s="38" t="s">
        <v>26</v>
      </c>
      <c r="E45" s="39">
        <v>1</v>
      </c>
      <c r="F45" s="68"/>
      <c r="G45" s="60" t="s">
        <v>37</v>
      </c>
      <c r="H45" s="73"/>
      <c r="I45" s="92">
        <v>30004825</v>
      </c>
      <c r="J45" s="92">
        <v>2550211</v>
      </c>
      <c r="K45" s="92"/>
      <c r="L45" s="92">
        <v>13200</v>
      </c>
      <c r="M45" s="92">
        <f>SUM(I45:L45)</f>
        <v>32568236</v>
      </c>
      <c r="N45" s="92"/>
      <c r="O45" s="92"/>
      <c r="P45" s="92"/>
      <c r="Q45" s="92"/>
      <c r="R45" s="92">
        <f>+M45+Q45</f>
        <v>32568236</v>
      </c>
      <c r="S45" s="48"/>
      <c r="T45" s="67"/>
      <c r="U45" s="26"/>
    </row>
    <row r="46" spans="1:21" s="71" customFormat="1" ht="27.75" customHeight="1">
      <c r="A46" s="10"/>
      <c r="B46" s="38">
        <v>1</v>
      </c>
      <c r="C46" s="38">
        <v>1</v>
      </c>
      <c r="D46" s="38" t="s">
        <v>26</v>
      </c>
      <c r="E46" s="39">
        <v>1</v>
      </c>
      <c r="F46" s="68"/>
      <c r="G46" s="60" t="s">
        <v>31</v>
      </c>
      <c r="H46" s="73"/>
      <c r="I46" s="52">
        <f>+I45/I42*100</f>
        <v>128.5187926795817</v>
      </c>
      <c r="J46" s="62">
        <f>+J45/J42*100</f>
        <v>110.20790838375108</v>
      </c>
      <c r="K46" s="62"/>
      <c r="L46" s="62">
        <v>0</v>
      </c>
      <c r="M46" s="62">
        <f>+M45/M42*100</f>
        <v>126.91901263273049</v>
      </c>
      <c r="N46" s="62"/>
      <c r="O46" s="62"/>
      <c r="P46" s="62"/>
      <c r="Q46" s="49"/>
      <c r="R46" s="62">
        <f>+R45/R42*100</f>
        <v>126.91901263273049</v>
      </c>
      <c r="S46" s="48"/>
      <c r="T46" s="67"/>
      <c r="U46" s="26"/>
    </row>
    <row r="47" spans="1:21" s="71" customFormat="1" ht="27.75" customHeight="1">
      <c r="A47" s="10"/>
      <c r="B47" s="38">
        <v>1</v>
      </c>
      <c r="C47" s="38">
        <v>1</v>
      </c>
      <c r="D47" s="38" t="s">
        <v>26</v>
      </c>
      <c r="E47" s="39">
        <v>1</v>
      </c>
      <c r="F47" s="68"/>
      <c r="G47" s="60" t="s">
        <v>32</v>
      </c>
      <c r="H47" s="73"/>
      <c r="I47" s="52">
        <f>+I45/I43*100</f>
        <v>97.34951779181908</v>
      </c>
      <c r="J47" s="62">
        <f>+J45/J43*100</f>
        <v>81.37060798597606</v>
      </c>
      <c r="K47" s="62"/>
      <c r="L47" s="62">
        <f>+L45/L43*100</f>
        <v>97.77777777777777</v>
      </c>
      <c r="M47" s="62">
        <f>+M45/M43*100</f>
        <v>95.87544572206467</v>
      </c>
      <c r="N47" s="62"/>
      <c r="O47" s="62"/>
      <c r="P47" s="62"/>
      <c r="Q47" s="49"/>
      <c r="R47" s="62">
        <f>+R45/R43*100</f>
        <v>95.87544572206467</v>
      </c>
      <c r="S47" s="48"/>
      <c r="T47" s="67"/>
      <c r="U47" s="26"/>
    </row>
    <row r="48" spans="1:21" s="71" customFormat="1" ht="27.75" customHeight="1">
      <c r="A48" s="10"/>
      <c r="B48" s="38"/>
      <c r="C48" s="38"/>
      <c r="D48" s="38"/>
      <c r="E48" s="39"/>
      <c r="F48" s="68"/>
      <c r="G48" s="60"/>
      <c r="H48" s="73"/>
      <c r="I48" s="52"/>
      <c r="J48" s="62"/>
      <c r="K48" s="62"/>
      <c r="L48" s="62"/>
      <c r="M48" s="49"/>
      <c r="N48" s="62"/>
      <c r="O48" s="62"/>
      <c r="P48" s="62"/>
      <c r="Q48" s="49"/>
      <c r="R48" s="49"/>
      <c r="S48" s="52"/>
      <c r="T48" s="62"/>
      <c r="U48" s="26"/>
    </row>
    <row r="49" spans="1:21" s="71" customFormat="1" ht="27.75" customHeight="1">
      <c r="A49" s="10"/>
      <c r="B49" s="38">
        <v>1</v>
      </c>
      <c r="C49" s="38">
        <v>3</v>
      </c>
      <c r="D49" s="38"/>
      <c r="E49" s="39"/>
      <c r="F49" s="68"/>
      <c r="G49" s="60" t="s">
        <v>40</v>
      </c>
      <c r="H49" s="73"/>
      <c r="I49" s="52"/>
      <c r="J49" s="62"/>
      <c r="K49" s="62"/>
      <c r="L49" s="62"/>
      <c r="M49" s="49"/>
      <c r="N49" s="62"/>
      <c r="O49" s="62"/>
      <c r="P49" s="62"/>
      <c r="Q49" s="49"/>
      <c r="R49" s="49"/>
      <c r="S49" s="52"/>
      <c r="T49" s="62"/>
      <c r="U49" s="26"/>
    </row>
    <row r="50" spans="1:21" s="71" customFormat="1" ht="27.75" customHeight="1">
      <c r="A50" s="10"/>
      <c r="B50" s="38">
        <v>1</v>
      </c>
      <c r="C50" s="38">
        <v>3</v>
      </c>
      <c r="D50" s="38"/>
      <c r="E50" s="39"/>
      <c r="F50" s="68"/>
      <c r="G50" s="60" t="s">
        <v>34</v>
      </c>
      <c r="H50" s="73"/>
      <c r="I50" s="92">
        <f>+I58+I73+I89</f>
        <v>579576808</v>
      </c>
      <c r="J50" s="92">
        <f>+J58+J73+J89</f>
        <v>569786000</v>
      </c>
      <c r="K50" s="92">
        <f>+K58+K73+K89</f>
        <v>0</v>
      </c>
      <c r="L50" s="92">
        <f>+L58+L73+L89</f>
        <v>47000000</v>
      </c>
      <c r="M50" s="92">
        <f>SUM(I50:L50)</f>
        <v>1196362808</v>
      </c>
      <c r="N50" s="92"/>
      <c r="O50" s="92"/>
      <c r="P50" s="92"/>
      <c r="Q50" s="92"/>
      <c r="R50" s="92">
        <f>+M50+Q50</f>
        <v>1196362808</v>
      </c>
      <c r="S50" s="52">
        <f>+M50/R50*100</f>
        <v>100</v>
      </c>
      <c r="T50" s="64">
        <f>+Q50/R50*100</f>
        <v>0</v>
      </c>
      <c r="U50" s="26"/>
    </row>
    <row r="51" spans="1:21" s="71" customFormat="1" ht="27.75" customHeight="1">
      <c r="A51" s="10"/>
      <c r="B51" s="38">
        <v>1</v>
      </c>
      <c r="C51" s="38">
        <v>3</v>
      </c>
      <c r="D51" s="38"/>
      <c r="E51" s="39"/>
      <c r="F51" s="68"/>
      <c r="G51" s="60" t="s">
        <v>35</v>
      </c>
      <c r="H51" s="73"/>
      <c r="I51" s="92">
        <f aca="true" t="shared" si="2" ref="I51:J53">+I59+I74+I90</f>
        <v>600516597</v>
      </c>
      <c r="J51" s="92">
        <f t="shared" si="2"/>
        <v>531565931</v>
      </c>
      <c r="K51" s="92">
        <f aca="true" t="shared" si="3" ref="K51:L53">+K59+K74+K90</f>
        <v>0</v>
      </c>
      <c r="L51" s="92">
        <f t="shared" si="3"/>
        <v>46986500</v>
      </c>
      <c r="M51" s="92">
        <f>SUM(I51:L51)</f>
        <v>1179069028</v>
      </c>
      <c r="N51" s="92"/>
      <c r="O51" s="92"/>
      <c r="P51" s="92"/>
      <c r="Q51" s="92"/>
      <c r="R51" s="92">
        <f>+M51+Q51</f>
        <v>1179069028</v>
      </c>
      <c r="S51" s="52">
        <f>+M51/R51*100</f>
        <v>100</v>
      </c>
      <c r="T51" s="64">
        <f>+Q51/R51*100</f>
        <v>0</v>
      </c>
      <c r="U51" s="26"/>
    </row>
    <row r="52" spans="1:21" s="71" customFormat="1" ht="27.75" customHeight="1">
      <c r="A52" s="10"/>
      <c r="B52" s="38">
        <v>1</v>
      </c>
      <c r="C52" s="38">
        <v>3</v>
      </c>
      <c r="D52" s="38"/>
      <c r="E52" s="39"/>
      <c r="F52" s="68"/>
      <c r="G52" s="60" t="s">
        <v>36</v>
      </c>
      <c r="H52" s="73"/>
      <c r="I52" s="92">
        <f t="shared" si="2"/>
        <v>568815233</v>
      </c>
      <c r="J52" s="92">
        <f t="shared" si="2"/>
        <v>445226846</v>
      </c>
      <c r="K52" s="92">
        <f t="shared" si="3"/>
        <v>0</v>
      </c>
      <c r="L52" s="92">
        <f t="shared" si="3"/>
        <v>26117947</v>
      </c>
      <c r="M52" s="92">
        <f>SUM(I52:L52)</f>
        <v>1040160026</v>
      </c>
      <c r="N52" s="92"/>
      <c r="O52" s="92"/>
      <c r="P52" s="92"/>
      <c r="Q52" s="92"/>
      <c r="R52" s="92">
        <f>+M52+Q52</f>
        <v>1040160026</v>
      </c>
      <c r="S52" s="52">
        <f>+M52/R52*100</f>
        <v>100</v>
      </c>
      <c r="T52" s="64">
        <f>+Q52/R52*100</f>
        <v>0</v>
      </c>
      <c r="U52" s="26"/>
    </row>
    <row r="53" spans="1:21" s="71" customFormat="1" ht="27.75" customHeight="1">
      <c r="A53" s="10"/>
      <c r="B53" s="38">
        <v>1</v>
      </c>
      <c r="C53" s="38">
        <v>3</v>
      </c>
      <c r="D53" s="38"/>
      <c r="E53" s="39"/>
      <c r="F53" s="68"/>
      <c r="G53" s="60" t="s">
        <v>37</v>
      </c>
      <c r="H53" s="73"/>
      <c r="I53" s="92">
        <f t="shared" si="2"/>
        <v>530704934</v>
      </c>
      <c r="J53" s="92">
        <f t="shared" si="2"/>
        <v>349032371</v>
      </c>
      <c r="K53" s="92">
        <f t="shared" si="3"/>
        <v>0</v>
      </c>
      <c r="L53" s="92">
        <f t="shared" si="3"/>
        <v>26117947</v>
      </c>
      <c r="M53" s="92">
        <f>SUM(I53:L53)</f>
        <v>905855252</v>
      </c>
      <c r="N53" s="92"/>
      <c r="O53" s="92"/>
      <c r="P53" s="92"/>
      <c r="Q53" s="92"/>
      <c r="R53" s="92">
        <f>+M53+Q53</f>
        <v>905855252</v>
      </c>
      <c r="S53" s="48"/>
      <c r="T53" s="67"/>
      <c r="U53" s="26"/>
    </row>
    <row r="54" spans="1:21" s="71" customFormat="1" ht="27.75" customHeight="1">
      <c r="A54" s="10"/>
      <c r="B54" s="38">
        <v>1</v>
      </c>
      <c r="C54" s="38">
        <v>3</v>
      </c>
      <c r="D54" s="38"/>
      <c r="E54" s="39"/>
      <c r="F54" s="68"/>
      <c r="G54" s="60" t="s">
        <v>31</v>
      </c>
      <c r="H54" s="73"/>
      <c r="I54" s="52">
        <f>+I53/I50*100</f>
        <v>91.56766224503586</v>
      </c>
      <c r="J54" s="62">
        <f>+J53/J50*100</f>
        <v>61.25674744553218</v>
      </c>
      <c r="K54" s="62"/>
      <c r="L54" s="62">
        <f>+L53/L50*100</f>
        <v>55.5701</v>
      </c>
      <c r="M54" s="62">
        <f>+M53/M50*100</f>
        <v>75.71743671255953</v>
      </c>
      <c r="N54" s="62"/>
      <c r="O54" s="62"/>
      <c r="P54" s="62"/>
      <c r="Q54" s="49"/>
      <c r="R54" s="62">
        <f>+R53/R50*100</f>
        <v>75.71743671255953</v>
      </c>
      <c r="S54" s="48"/>
      <c r="T54" s="67"/>
      <c r="U54" s="26"/>
    </row>
    <row r="55" spans="1:21" s="71" customFormat="1" ht="27.75" customHeight="1">
      <c r="A55" s="10"/>
      <c r="B55" s="38">
        <v>1</v>
      </c>
      <c r="C55" s="38">
        <v>3</v>
      </c>
      <c r="D55" s="38"/>
      <c r="E55" s="39"/>
      <c r="F55" s="68"/>
      <c r="G55" s="60" t="s">
        <v>32</v>
      </c>
      <c r="H55" s="73"/>
      <c r="I55" s="52">
        <f>+I53/I51*100</f>
        <v>88.37473213084233</v>
      </c>
      <c r="J55" s="62">
        <f>+J53/J51*100</f>
        <v>65.66116273542745</v>
      </c>
      <c r="K55" s="62"/>
      <c r="L55" s="62">
        <f>+L53/L51*100</f>
        <v>55.586066210507276</v>
      </c>
      <c r="M55" s="62">
        <f>+M53/M51*100</f>
        <v>76.82800841071708</v>
      </c>
      <c r="N55" s="62"/>
      <c r="O55" s="62"/>
      <c r="P55" s="62"/>
      <c r="Q55" s="49"/>
      <c r="R55" s="62">
        <f>+R53/R51*100</f>
        <v>76.82800841071708</v>
      </c>
      <c r="S55" s="48"/>
      <c r="T55" s="67"/>
      <c r="U55" s="26"/>
    </row>
    <row r="56" spans="1:21" s="71" customFormat="1" ht="27.75" customHeight="1">
      <c r="A56" s="10"/>
      <c r="B56" s="38"/>
      <c r="C56" s="38"/>
      <c r="D56" s="38"/>
      <c r="E56" s="39"/>
      <c r="F56" s="68"/>
      <c r="G56" s="60"/>
      <c r="H56" s="73"/>
      <c r="I56" s="52"/>
      <c r="J56" s="62"/>
      <c r="K56" s="62"/>
      <c r="L56" s="62"/>
      <c r="M56" s="49"/>
      <c r="N56" s="62"/>
      <c r="O56" s="62"/>
      <c r="P56" s="62"/>
      <c r="Q56" s="49"/>
      <c r="R56" s="49"/>
      <c r="S56" s="52"/>
      <c r="T56" s="62"/>
      <c r="U56" s="26"/>
    </row>
    <row r="57" spans="1:21" s="71" customFormat="1" ht="27.75" customHeight="1">
      <c r="A57" s="10"/>
      <c r="B57" s="38">
        <v>1</v>
      </c>
      <c r="C57" s="38">
        <v>3</v>
      </c>
      <c r="D57" s="38" t="s">
        <v>41</v>
      </c>
      <c r="E57" s="39"/>
      <c r="F57" s="68"/>
      <c r="G57" s="60" t="s">
        <v>42</v>
      </c>
      <c r="H57" s="73"/>
      <c r="I57" s="52"/>
      <c r="J57" s="62"/>
      <c r="K57" s="62"/>
      <c r="L57" s="62"/>
      <c r="M57" s="49"/>
      <c r="N57" s="62"/>
      <c r="O57" s="62"/>
      <c r="P57" s="62"/>
      <c r="Q57" s="49"/>
      <c r="R57" s="49"/>
      <c r="S57" s="52"/>
      <c r="T57" s="62"/>
      <c r="U57" s="26"/>
    </row>
    <row r="58" spans="1:21" s="71" customFormat="1" ht="27.75" customHeight="1">
      <c r="A58" s="10"/>
      <c r="B58" s="38">
        <v>1</v>
      </c>
      <c r="C58" s="38">
        <v>3</v>
      </c>
      <c r="D58" s="38" t="s">
        <v>41</v>
      </c>
      <c r="E58" s="39"/>
      <c r="F58" s="68"/>
      <c r="G58" s="60" t="s">
        <v>34</v>
      </c>
      <c r="H58" s="73"/>
      <c r="I58" s="92">
        <v>65180705</v>
      </c>
      <c r="J58" s="92">
        <v>3084000</v>
      </c>
      <c r="K58" s="92"/>
      <c r="L58" s="92">
        <v>0</v>
      </c>
      <c r="M58" s="92">
        <f>SUM(I58:L58)</f>
        <v>68264705</v>
      </c>
      <c r="N58" s="92"/>
      <c r="O58" s="92"/>
      <c r="P58" s="92"/>
      <c r="Q58" s="92"/>
      <c r="R58" s="92">
        <f>+M58+Q58</f>
        <v>68264705</v>
      </c>
      <c r="S58" s="52">
        <f>+M58/R58*100</f>
        <v>100</v>
      </c>
      <c r="T58" s="64">
        <f>+Q58/R58*100</f>
        <v>0</v>
      </c>
      <c r="U58" s="26"/>
    </row>
    <row r="59" spans="1:21" s="71" customFormat="1" ht="27.75" customHeight="1">
      <c r="A59" s="10"/>
      <c r="B59" s="38">
        <v>1</v>
      </c>
      <c r="C59" s="38">
        <v>3</v>
      </c>
      <c r="D59" s="38" t="s">
        <v>41</v>
      </c>
      <c r="E59" s="39"/>
      <c r="F59" s="68"/>
      <c r="G59" s="60" t="s">
        <v>35</v>
      </c>
      <c r="H59" s="73"/>
      <c r="I59" s="92">
        <v>60130655</v>
      </c>
      <c r="J59" s="92">
        <v>4780641</v>
      </c>
      <c r="K59" s="92"/>
      <c r="L59" s="92">
        <v>11400</v>
      </c>
      <c r="M59" s="92">
        <f>SUM(I59:L59)</f>
        <v>64922696</v>
      </c>
      <c r="N59" s="92"/>
      <c r="O59" s="92"/>
      <c r="P59" s="92"/>
      <c r="Q59" s="92"/>
      <c r="R59" s="92">
        <f>+M59+Q59</f>
        <v>64922696</v>
      </c>
      <c r="S59" s="52">
        <f>+M59/R59*100</f>
        <v>100</v>
      </c>
      <c r="T59" s="64">
        <f>+Q59/R59*100</f>
        <v>0</v>
      </c>
      <c r="U59" s="26"/>
    </row>
    <row r="60" spans="1:21" s="71" customFormat="1" ht="27.75" customHeight="1">
      <c r="A60" s="10"/>
      <c r="B60" s="38">
        <v>1</v>
      </c>
      <c r="C60" s="38">
        <v>3</v>
      </c>
      <c r="D60" s="38" t="s">
        <v>41</v>
      </c>
      <c r="E60" s="39"/>
      <c r="F60" s="68"/>
      <c r="G60" s="60" t="s">
        <v>36</v>
      </c>
      <c r="H60" s="73"/>
      <c r="I60" s="92">
        <v>57370718</v>
      </c>
      <c r="J60" s="92">
        <v>4723933</v>
      </c>
      <c r="K60" s="92"/>
      <c r="L60" s="92">
        <v>11400</v>
      </c>
      <c r="M60" s="92">
        <f>SUM(I60:L60)</f>
        <v>62106051</v>
      </c>
      <c r="N60" s="92"/>
      <c r="O60" s="92"/>
      <c r="P60" s="92"/>
      <c r="Q60" s="92"/>
      <c r="R60" s="92">
        <f>+M60+Q60</f>
        <v>62106051</v>
      </c>
      <c r="S60" s="52">
        <f>+M60/R60*100</f>
        <v>100</v>
      </c>
      <c r="T60" s="64">
        <f>+Q60/R60*100</f>
        <v>0</v>
      </c>
      <c r="U60" s="26"/>
    </row>
    <row r="61" spans="1:21" s="71" customFormat="1" ht="27.75" customHeight="1">
      <c r="A61" s="10"/>
      <c r="B61" s="38">
        <v>1</v>
      </c>
      <c r="C61" s="38">
        <v>3</v>
      </c>
      <c r="D61" s="38" t="s">
        <v>41</v>
      </c>
      <c r="E61" s="39"/>
      <c r="F61" s="68"/>
      <c r="G61" s="60" t="s">
        <v>37</v>
      </c>
      <c r="H61" s="73"/>
      <c r="I61" s="92">
        <v>54067711</v>
      </c>
      <c r="J61" s="92">
        <v>4561267</v>
      </c>
      <c r="K61" s="92"/>
      <c r="L61" s="92">
        <v>11400</v>
      </c>
      <c r="M61" s="92">
        <f>SUM(I61:L61)</f>
        <v>58640378</v>
      </c>
      <c r="N61" s="92"/>
      <c r="O61" s="92"/>
      <c r="P61" s="92"/>
      <c r="Q61" s="92"/>
      <c r="R61" s="92">
        <f>+M61+Q61</f>
        <v>58640378</v>
      </c>
      <c r="S61" s="48"/>
      <c r="T61" s="67"/>
      <c r="U61" s="26"/>
    </row>
    <row r="62" spans="1:21" s="71" customFormat="1" ht="27.75" customHeight="1">
      <c r="A62" s="10"/>
      <c r="B62" s="38">
        <v>1</v>
      </c>
      <c r="C62" s="38">
        <v>3</v>
      </c>
      <c r="D62" s="38" t="s">
        <v>41</v>
      </c>
      <c r="E62" s="39"/>
      <c r="F62" s="68"/>
      <c r="G62" s="60" t="s">
        <v>31</v>
      </c>
      <c r="H62" s="73"/>
      <c r="I62" s="52">
        <f>+I61/I58*100</f>
        <v>82.9504851167228</v>
      </c>
      <c r="J62" s="62">
        <f>+J61/J58*100</f>
        <v>147.90100518806744</v>
      </c>
      <c r="K62" s="62"/>
      <c r="L62" s="62">
        <v>0</v>
      </c>
      <c r="M62" s="62">
        <f>+M61/M58*100</f>
        <v>85.9014596195794</v>
      </c>
      <c r="N62" s="62"/>
      <c r="O62" s="62"/>
      <c r="P62" s="62"/>
      <c r="Q62" s="49"/>
      <c r="R62" s="62">
        <f>+R61/R58*100</f>
        <v>85.9014596195794</v>
      </c>
      <c r="S62" s="48"/>
      <c r="T62" s="67"/>
      <c r="U62" s="26"/>
    </row>
    <row r="63" spans="1:21" s="71" customFormat="1" ht="27.75" customHeight="1">
      <c r="A63" s="10"/>
      <c r="B63" s="38">
        <v>1</v>
      </c>
      <c r="C63" s="38">
        <v>3</v>
      </c>
      <c r="D63" s="38" t="s">
        <v>41</v>
      </c>
      <c r="E63" s="39"/>
      <c r="F63" s="68"/>
      <c r="G63" s="60" t="s">
        <v>32</v>
      </c>
      <c r="H63" s="73"/>
      <c r="I63" s="52">
        <f>+I61/I59*100</f>
        <v>89.91704979764481</v>
      </c>
      <c r="J63" s="62">
        <f>+J61/J59*100</f>
        <v>95.41120113390652</v>
      </c>
      <c r="K63" s="62"/>
      <c r="L63" s="62">
        <f>+L61/L59*100</f>
        <v>100</v>
      </c>
      <c r="M63" s="62">
        <f>+M61/M59*100</f>
        <v>90.32338706328524</v>
      </c>
      <c r="N63" s="62"/>
      <c r="O63" s="62"/>
      <c r="P63" s="62"/>
      <c r="Q63" s="49"/>
      <c r="R63" s="62">
        <f>+R61/R59*100</f>
        <v>90.32338706328524</v>
      </c>
      <c r="S63" s="48"/>
      <c r="T63" s="67"/>
      <c r="U63" s="26"/>
    </row>
    <row r="64" spans="1:21" s="71" customFormat="1" ht="27.75" customHeight="1">
      <c r="A64" s="10"/>
      <c r="B64" s="38">
        <v>1</v>
      </c>
      <c r="C64" s="38">
        <v>3</v>
      </c>
      <c r="D64" s="38" t="s">
        <v>41</v>
      </c>
      <c r="E64" s="39">
        <v>1</v>
      </c>
      <c r="F64" s="68"/>
      <c r="G64" s="60" t="s">
        <v>42</v>
      </c>
      <c r="H64" s="73"/>
      <c r="I64" s="52"/>
      <c r="J64" s="62"/>
      <c r="K64" s="62"/>
      <c r="L64" s="62"/>
      <c r="M64" s="49"/>
      <c r="N64" s="62"/>
      <c r="O64" s="62"/>
      <c r="P64" s="62"/>
      <c r="Q64" s="49"/>
      <c r="R64" s="49"/>
      <c r="S64" s="52"/>
      <c r="T64" s="62"/>
      <c r="U64" s="26"/>
    </row>
    <row r="65" spans="1:21" s="71" customFormat="1" ht="27.75" customHeight="1">
      <c r="A65" s="10"/>
      <c r="B65" s="38">
        <v>1</v>
      </c>
      <c r="C65" s="38">
        <v>3</v>
      </c>
      <c r="D65" s="38" t="s">
        <v>41</v>
      </c>
      <c r="E65" s="39">
        <v>1</v>
      </c>
      <c r="F65" s="68"/>
      <c r="G65" s="60" t="s">
        <v>34</v>
      </c>
      <c r="H65" s="73"/>
      <c r="I65" s="92">
        <v>65180705</v>
      </c>
      <c r="J65" s="92">
        <v>3084000</v>
      </c>
      <c r="K65" s="92"/>
      <c r="L65" s="92">
        <v>0</v>
      </c>
      <c r="M65" s="92">
        <f>SUM(I65:L65)</f>
        <v>68264705</v>
      </c>
      <c r="N65" s="92"/>
      <c r="O65" s="92"/>
      <c r="P65" s="92"/>
      <c r="Q65" s="92"/>
      <c r="R65" s="92">
        <f>+M65+Q65</f>
        <v>68264705</v>
      </c>
      <c r="S65" s="52">
        <f>+M65/R65*100</f>
        <v>100</v>
      </c>
      <c r="T65" s="64">
        <f>+Q65/R65*100</f>
        <v>0</v>
      </c>
      <c r="U65" s="26"/>
    </row>
    <row r="66" spans="1:21" s="71" customFormat="1" ht="27.75" customHeight="1">
      <c r="A66" s="10"/>
      <c r="B66" s="38">
        <v>1</v>
      </c>
      <c r="C66" s="38">
        <v>3</v>
      </c>
      <c r="D66" s="38" t="s">
        <v>41</v>
      </c>
      <c r="E66" s="39">
        <v>1</v>
      </c>
      <c r="F66" s="68"/>
      <c r="G66" s="60" t="s">
        <v>35</v>
      </c>
      <c r="H66" s="73"/>
      <c r="I66" s="92">
        <v>60130655</v>
      </c>
      <c r="J66" s="92">
        <v>4780641</v>
      </c>
      <c r="K66" s="92"/>
      <c r="L66" s="92">
        <v>11400</v>
      </c>
      <c r="M66" s="92">
        <f>SUM(I66:L66)</f>
        <v>64922696</v>
      </c>
      <c r="N66" s="92"/>
      <c r="O66" s="92"/>
      <c r="P66" s="92"/>
      <c r="Q66" s="92"/>
      <c r="R66" s="92">
        <f>+M66+Q66</f>
        <v>64922696</v>
      </c>
      <c r="S66" s="52">
        <f>+M66/R66*100</f>
        <v>100</v>
      </c>
      <c r="T66" s="64">
        <f>+Q66/R66*100</f>
        <v>0</v>
      </c>
      <c r="U66" s="26"/>
    </row>
    <row r="67" spans="1:21" s="71" customFormat="1" ht="27.75" customHeight="1">
      <c r="A67" s="10"/>
      <c r="B67" s="38">
        <v>1</v>
      </c>
      <c r="C67" s="38">
        <v>3</v>
      </c>
      <c r="D67" s="38" t="s">
        <v>41</v>
      </c>
      <c r="E67" s="39">
        <v>1</v>
      </c>
      <c r="F67" s="68"/>
      <c r="G67" s="60" t="s">
        <v>36</v>
      </c>
      <c r="H67" s="73"/>
      <c r="I67" s="92">
        <v>57370718</v>
      </c>
      <c r="J67" s="92">
        <v>4723933</v>
      </c>
      <c r="K67" s="92"/>
      <c r="L67" s="92">
        <v>11400</v>
      </c>
      <c r="M67" s="92">
        <f>SUM(I67:L67)</f>
        <v>62106051</v>
      </c>
      <c r="N67" s="92"/>
      <c r="O67" s="92"/>
      <c r="P67" s="92"/>
      <c r="Q67" s="92"/>
      <c r="R67" s="92">
        <f>+M67+Q67</f>
        <v>62106051</v>
      </c>
      <c r="S67" s="52">
        <f>+M67/R67*100</f>
        <v>100</v>
      </c>
      <c r="T67" s="64">
        <f>+Q67/R67*100</f>
        <v>0</v>
      </c>
      <c r="U67" s="26"/>
    </row>
    <row r="68" spans="1:21" s="71" customFormat="1" ht="27.75" customHeight="1">
      <c r="A68" s="10"/>
      <c r="B68" s="38">
        <v>1</v>
      </c>
      <c r="C68" s="38">
        <v>3</v>
      </c>
      <c r="D68" s="38" t="s">
        <v>41</v>
      </c>
      <c r="E68" s="39">
        <v>1</v>
      </c>
      <c r="F68" s="68"/>
      <c r="G68" s="60" t="s">
        <v>37</v>
      </c>
      <c r="H68" s="73"/>
      <c r="I68" s="92">
        <v>54067711</v>
      </c>
      <c r="J68" s="92">
        <v>4561267</v>
      </c>
      <c r="K68" s="92"/>
      <c r="L68" s="92">
        <v>11400</v>
      </c>
      <c r="M68" s="92">
        <f>SUM(I68:L68)</f>
        <v>58640378</v>
      </c>
      <c r="N68" s="92"/>
      <c r="O68" s="92"/>
      <c r="P68" s="92"/>
      <c r="Q68" s="92"/>
      <c r="R68" s="92">
        <f>+M68+Q68</f>
        <v>58640378</v>
      </c>
      <c r="S68" s="48"/>
      <c r="T68" s="67"/>
      <c r="U68" s="26"/>
    </row>
    <row r="69" spans="1:21" s="71" customFormat="1" ht="27.75" customHeight="1">
      <c r="A69" s="10"/>
      <c r="B69" s="38">
        <v>1</v>
      </c>
      <c r="C69" s="38">
        <v>3</v>
      </c>
      <c r="D69" s="38" t="s">
        <v>41</v>
      </c>
      <c r="E69" s="39">
        <v>1</v>
      </c>
      <c r="F69" s="68"/>
      <c r="G69" s="60" t="s">
        <v>31</v>
      </c>
      <c r="H69" s="73"/>
      <c r="I69" s="52">
        <f>+I68/I65*100</f>
        <v>82.9504851167228</v>
      </c>
      <c r="J69" s="62">
        <f>+J68/J65*100</f>
        <v>147.90100518806744</v>
      </c>
      <c r="K69" s="62"/>
      <c r="L69" s="62">
        <v>0</v>
      </c>
      <c r="M69" s="62">
        <f>+M68/M65*100</f>
        <v>85.9014596195794</v>
      </c>
      <c r="N69" s="62"/>
      <c r="O69" s="62"/>
      <c r="P69" s="62"/>
      <c r="Q69" s="49"/>
      <c r="R69" s="62">
        <f>+R68/R65*100</f>
        <v>85.9014596195794</v>
      </c>
      <c r="S69" s="48"/>
      <c r="T69" s="67"/>
      <c r="U69" s="26"/>
    </row>
    <row r="70" spans="1:21" s="71" customFormat="1" ht="27.75" customHeight="1">
      <c r="A70" s="10"/>
      <c r="B70" s="38">
        <v>1</v>
      </c>
      <c r="C70" s="38">
        <v>3</v>
      </c>
      <c r="D70" s="38" t="s">
        <v>41</v>
      </c>
      <c r="E70" s="39">
        <v>1</v>
      </c>
      <c r="F70" s="68"/>
      <c r="G70" s="60" t="s">
        <v>32</v>
      </c>
      <c r="H70" s="73"/>
      <c r="I70" s="52">
        <f>+I68/I66*100</f>
        <v>89.91704979764481</v>
      </c>
      <c r="J70" s="62">
        <f>+J68/J66*100</f>
        <v>95.41120113390652</v>
      </c>
      <c r="K70" s="62"/>
      <c r="L70" s="62">
        <f>+L68/L66*100</f>
        <v>100</v>
      </c>
      <c r="M70" s="62">
        <f>+M68/M66*100</f>
        <v>90.32338706328524</v>
      </c>
      <c r="N70" s="62"/>
      <c r="O70" s="62"/>
      <c r="P70" s="62"/>
      <c r="Q70" s="49"/>
      <c r="R70" s="62">
        <f>+R68/R66*100</f>
        <v>90.32338706328524</v>
      </c>
      <c r="S70" s="48"/>
      <c r="T70" s="67"/>
      <c r="U70" s="26"/>
    </row>
    <row r="71" spans="1:21" s="71" customFormat="1" ht="27.75" customHeight="1">
      <c r="A71" s="10"/>
      <c r="B71" s="38"/>
      <c r="C71" s="38"/>
      <c r="D71" s="38"/>
      <c r="E71" s="39"/>
      <c r="F71" s="68"/>
      <c r="G71" s="60"/>
      <c r="H71" s="73"/>
      <c r="I71" s="52"/>
      <c r="J71" s="62"/>
      <c r="K71" s="62"/>
      <c r="L71" s="62"/>
      <c r="M71" s="49"/>
      <c r="N71" s="62"/>
      <c r="O71" s="62"/>
      <c r="P71" s="62"/>
      <c r="Q71" s="49"/>
      <c r="R71" s="49"/>
      <c r="S71" s="52"/>
      <c r="T71" s="62"/>
      <c r="U71" s="26"/>
    </row>
    <row r="72" spans="1:21" s="71" customFormat="1" ht="27.75" customHeight="1">
      <c r="A72" s="10"/>
      <c r="B72" s="38">
        <v>1</v>
      </c>
      <c r="C72" s="38">
        <v>3</v>
      </c>
      <c r="D72" s="38" t="s">
        <v>43</v>
      </c>
      <c r="E72" s="39"/>
      <c r="F72" s="68"/>
      <c r="G72" s="60" t="s">
        <v>44</v>
      </c>
      <c r="H72" s="73"/>
      <c r="I72" s="52"/>
      <c r="J72" s="62"/>
      <c r="K72" s="62"/>
      <c r="L72" s="62"/>
      <c r="M72" s="49"/>
      <c r="N72" s="62"/>
      <c r="O72" s="62"/>
      <c r="P72" s="62"/>
      <c r="Q72" s="49"/>
      <c r="R72" s="49"/>
      <c r="S72" s="52"/>
      <c r="T72" s="62"/>
      <c r="U72" s="26"/>
    </row>
    <row r="73" spans="1:21" s="71" customFormat="1" ht="27.75" customHeight="1">
      <c r="A73" s="10"/>
      <c r="B73" s="38">
        <v>1</v>
      </c>
      <c r="C73" s="38">
        <v>3</v>
      </c>
      <c r="D73" s="38" t="s">
        <v>43</v>
      </c>
      <c r="E73" s="39"/>
      <c r="F73" s="68"/>
      <c r="G73" s="60" t="s">
        <v>34</v>
      </c>
      <c r="H73" s="73"/>
      <c r="I73" s="92">
        <f>+I80</f>
        <v>514396103</v>
      </c>
      <c r="J73" s="92">
        <f>+J80</f>
        <v>566702000</v>
      </c>
      <c r="K73" s="92"/>
      <c r="L73" s="92">
        <v>1400000</v>
      </c>
      <c r="M73" s="92">
        <f>SUM(I73:L73)</f>
        <v>1082498103</v>
      </c>
      <c r="N73" s="92"/>
      <c r="O73" s="92"/>
      <c r="P73" s="92"/>
      <c r="Q73" s="92"/>
      <c r="R73" s="92">
        <f>+M73+Q73</f>
        <v>1082498103</v>
      </c>
      <c r="S73" s="52">
        <f>+M73/R73*100</f>
        <v>100</v>
      </c>
      <c r="T73" s="64">
        <f>+Q73/R73*100</f>
        <v>0</v>
      </c>
      <c r="U73" s="26"/>
    </row>
    <row r="74" spans="1:21" s="71" customFormat="1" ht="27.75" customHeight="1">
      <c r="A74" s="10"/>
      <c r="B74" s="38">
        <v>1</v>
      </c>
      <c r="C74" s="38">
        <v>3</v>
      </c>
      <c r="D74" s="38" t="s">
        <v>43</v>
      </c>
      <c r="E74" s="39"/>
      <c r="F74" s="68"/>
      <c r="G74" s="60" t="s">
        <v>35</v>
      </c>
      <c r="H74" s="73"/>
      <c r="I74" s="92">
        <f aca="true" t="shared" si="4" ref="I74:J76">+I81</f>
        <v>540385942</v>
      </c>
      <c r="J74" s="92">
        <f t="shared" si="4"/>
        <v>526785290</v>
      </c>
      <c r="K74" s="92"/>
      <c r="L74" s="92">
        <v>7075100</v>
      </c>
      <c r="M74" s="92">
        <f>SUM(I74:L74)</f>
        <v>1074246332</v>
      </c>
      <c r="N74" s="92"/>
      <c r="O74" s="92"/>
      <c r="P74" s="92"/>
      <c r="Q74" s="92"/>
      <c r="R74" s="92">
        <f>+M74+Q74</f>
        <v>1074246332</v>
      </c>
      <c r="S74" s="52">
        <f>+M74/R74*100</f>
        <v>100</v>
      </c>
      <c r="T74" s="64">
        <f>+Q74/R74*100</f>
        <v>0</v>
      </c>
      <c r="U74" s="26"/>
    </row>
    <row r="75" spans="1:21" s="71" customFormat="1" ht="27.75" customHeight="1">
      <c r="A75" s="10"/>
      <c r="B75" s="38">
        <v>1</v>
      </c>
      <c r="C75" s="38">
        <v>3</v>
      </c>
      <c r="D75" s="38" t="s">
        <v>43</v>
      </c>
      <c r="E75" s="39"/>
      <c r="F75" s="68"/>
      <c r="G75" s="60" t="s">
        <v>36</v>
      </c>
      <c r="H75" s="73"/>
      <c r="I75" s="92">
        <f t="shared" si="4"/>
        <v>511444515</v>
      </c>
      <c r="J75" s="92">
        <f t="shared" si="4"/>
        <v>440502913</v>
      </c>
      <c r="K75" s="92"/>
      <c r="L75" s="92">
        <v>4810008</v>
      </c>
      <c r="M75" s="92">
        <f>SUM(I75:L75)</f>
        <v>956757436</v>
      </c>
      <c r="N75" s="92"/>
      <c r="O75" s="92"/>
      <c r="P75" s="92"/>
      <c r="Q75" s="92"/>
      <c r="R75" s="92">
        <f>+M75+Q75</f>
        <v>956757436</v>
      </c>
      <c r="S75" s="52">
        <f>+M75/R75*100</f>
        <v>100</v>
      </c>
      <c r="T75" s="64">
        <f>+Q75/R75*100</f>
        <v>0</v>
      </c>
      <c r="U75" s="26"/>
    </row>
    <row r="76" spans="1:21" s="71" customFormat="1" ht="27.75" customHeight="1">
      <c r="A76" s="10"/>
      <c r="B76" s="38">
        <v>1</v>
      </c>
      <c r="C76" s="38">
        <v>3</v>
      </c>
      <c r="D76" s="38" t="s">
        <v>43</v>
      </c>
      <c r="E76" s="39"/>
      <c r="F76" s="68"/>
      <c r="G76" s="60" t="s">
        <v>37</v>
      </c>
      <c r="H76" s="73"/>
      <c r="I76" s="92">
        <f t="shared" si="4"/>
        <v>476637223</v>
      </c>
      <c r="J76" s="92">
        <f t="shared" si="4"/>
        <v>344471104</v>
      </c>
      <c r="K76" s="92"/>
      <c r="L76" s="92">
        <v>4810008</v>
      </c>
      <c r="M76" s="92">
        <f>SUM(I76:L76)</f>
        <v>825918335</v>
      </c>
      <c r="N76" s="92"/>
      <c r="O76" s="92"/>
      <c r="P76" s="92"/>
      <c r="Q76" s="92"/>
      <c r="R76" s="92">
        <f>+M76+Q76</f>
        <v>825918335</v>
      </c>
      <c r="S76" s="48"/>
      <c r="T76" s="67"/>
      <c r="U76" s="26"/>
    </row>
    <row r="77" spans="1:21" s="71" customFormat="1" ht="27.75" customHeight="1">
      <c r="A77" s="10"/>
      <c r="B77" s="38">
        <v>1</v>
      </c>
      <c r="C77" s="38">
        <v>3</v>
      </c>
      <c r="D77" s="38" t="s">
        <v>43</v>
      </c>
      <c r="E77" s="39"/>
      <c r="F77" s="68"/>
      <c r="G77" s="60" t="s">
        <v>31</v>
      </c>
      <c r="H77" s="73"/>
      <c r="I77" s="52">
        <f>+I76/I73*100</f>
        <v>92.65957113986923</v>
      </c>
      <c r="J77" s="62">
        <f>+J76/J73*100</f>
        <v>60.785228215181874</v>
      </c>
      <c r="K77" s="62"/>
      <c r="L77" s="62">
        <f>+L76/L73*100</f>
        <v>343.572</v>
      </c>
      <c r="M77" s="62">
        <f>+M76/M73*100</f>
        <v>76.29743947920802</v>
      </c>
      <c r="N77" s="62"/>
      <c r="O77" s="62"/>
      <c r="P77" s="62"/>
      <c r="Q77" s="49"/>
      <c r="R77" s="62">
        <f>+R76/R73*100</f>
        <v>76.29743947920802</v>
      </c>
      <c r="S77" s="48"/>
      <c r="T77" s="67"/>
      <c r="U77" s="26"/>
    </row>
    <row r="78" spans="1:21" s="71" customFormat="1" ht="27.75" customHeight="1">
      <c r="A78" s="10"/>
      <c r="B78" s="38">
        <v>1</v>
      </c>
      <c r="C78" s="38">
        <v>3</v>
      </c>
      <c r="D78" s="38" t="s">
        <v>43</v>
      </c>
      <c r="E78" s="39"/>
      <c r="F78" s="68"/>
      <c r="G78" s="60" t="s">
        <v>32</v>
      </c>
      <c r="H78" s="73"/>
      <c r="I78" s="52">
        <f>+I76/I74*100</f>
        <v>88.20311298919763</v>
      </c>
      <c r="J78" s="62">
        <f>+J76/J74*100</f>
        <v>65.39117749472464</v>
      </c>
      <c r="K78" s="62"/>
      <c r="L78" s="62">
        <f>+L76/L74*100</f>
        <v>67.98501787960595</v>
      </c>
      <c r="M78" s="62">
        <f>+M76/M74*100</f>
        <v>76.8835145531593</v>
      </c>
      <c r="N78" s="62"/>
      <c r="O78" s="62"/>
      <c r="P78" s="62"/>
      <c r="Q78" s="49"/>
      <c r="R78" s="62">
        <f>+R76/R74*100</f>
        <v>76.8835145531593</v>
      </c>
      <c r="S78" s="48"/>
      <c r="T78" s="67"/>
      <c r="U78" s="26"/>
    </row>
    <row r="79" spans="1:21" s="71" customFormat="1" ht="27.75" customHeight="1">
      <c r="A79" s="10"/>
      <c r="B79" s="83">
        <v>1</v>
      </c>
      <c r="C79" s="83">
        <v>3</v>
      </c>
      <c r="D79" s="83" t="s">
        <v>43</v>
      </c>
      <c r="E79" s="84">
        <v>9</v>
      </c>
      <c r="F79" s="85"/>
      <c r="G79" s="86" t="s">
        <v>45</v>
      </c>
      <c r="H79" s="87"/>
      <c r="I79" s="88"/>
      <c r="J79" s="89"/>
      <c r="K79" s="89"/>
      <c r="L79" s="89"/>
      <c r="M79" s="90"/>
      <c r="N79" s="89"/>
      <c r="O79" s="89"/>
      <c r="P79" s="89"/>
      <c r="Q79" s="90"/>
      <c r="R79" s="90"/>
      <c r="S79" s="88"/>
      <c r="T79" s="91"/>
      <c r="U79" s="26"/>
    </row>
    <row r="80" spans="1:21" s="71" customFormat="1" ht="27.75" customHeight="1">
      <c r="A80" s="10"/>
      <c r="B80" s="38">
        <v>1</v>
      </c>
      <c r="C80" s="38">
        <v>3</v>
      </c>
      <c r="D80" s="38" t="s">
        <v>43</v>
      </c>
      <c r="E80" s="39">
        <v>9</v>
      </c>
      <c r="F80" s="68"/>
      <c r="G80" s="60" t="s">
        <v>34</v>
      </c>
      <c r="H80" s="73"/>
      <c r="I80" s="92">
        <v>514396103</v>
      </c>
      <c r="J80" s="92">
        <v>566702000</v>
      </c>
      <c r="K80" s="92"/>
      <c r="L80" s="92">
        <v>1400000</v>
      </c>
      <c r="M80" s="92">
        <f>SUM(I80:L80)</f>
        <v>1082498103</v>
      </c>
      <c r="N80" s="92"/>
      <c r="O80" s="92"/>
      <c r="P80" s="92"/>
      <c r="Q80" s="92"/>
      <c r="R80" s="92">
        <f>+M80+Q80</f>
        <v>1082498103</v>
      </c>
      <c r="S80" s="52">
        <f>+M80/R80*100</f>
        <v>100</v>
      </c>
      <c r="T80" s="64">
        <f>+Q80/R80*100</f>
        <v>0</v>
      </c>
      <c r="U80" s="26"/>
    </row>
    <row r="81" spans="1:21" s="71" customFormat="1" ht="27.75" customHeight="1">
      <c r="A81" s="10"/>
      <c r="B81" s="38">
        <v>1</v>
      </c>
      <c r="C81" s="38">
        <v>3</v>
      </c>
      <c r="D81" s="38" t="s">
        <v>43</v>
      </c>
      <c r="E81" s="39">
        <v>9</v>
      </c>
      <c r="F81" s="68"/>
      <c r="G81" s="60" t="s">
        <v>35</v>
      </c>
      <c r="H81" s="73"/>
      <c r="I81" s="92">
        <v>540385942</v>
      </c>
      <c r="J81" s="92">
        <v>526785290</v>
      </c>
      <c r="K81" s="92"/>
      <c r="L81" s="92">
        <v>7075100</v>
      </c>
      <c r="M81" s="92">
        <f>SUM(I81:L81)</f>
        <v>1074246332</v>
      </c>
      <c r="N81" s="92"/>
      <c r="O81" s="92"/>
      <c r="P81" s="92"/>
      <c r="Q81" s="92"/>
      <c r="R81" s="92">
        <f>+M81+Q81</f>
        <v>1074246332</v>
      </c>
      <c r="S81" s="52">
        <f>+M81/R81*100</f>
        <v>100</v>
      </c>
      <c r="T81" s="64">
        <f>+Q81/R81*100</f>
        <v>0</v>
      </c>
      <c r="U81" s="26"/>
    </row>
    <row r="82" spans="1:21" s="71" customFormat="1" ht="27.75" customHeight="1">
      <c r="A82" s="10"/>
      <c r="B82" s="38">
        <v>1</v>
      </c>
      <c r="C82" s="38">
        <v>3</v>
      </c>
      <c r="D82" s="38" t="s">
        <v>43</v>
      </c>
      <c r="E82" s="39">
        <v>9</v>
      </c>
      <c r="F82" s="68"/>
      <c r="G82" s="60" t="s">
        <v>36</v>
      </c>
      <c r="H82" s="73"/>
      <c r="I82" s="92">
        <v>511444515</v>
      </c>
      <c r="J82" s="92">
        <v>440502913</v>
      </c>
      <c r="K82" s="92"/>
      <c r="L82" s="92">
        <v>4810008</v>
      </c>
      <c r="M82" s="92">
        <f>SUM(I82:L82)</f>
        <v>956757436</v>
      </c>
      <c r="N82" s="92"/>
      <c r="O82" s="92"/>
      <c r="P82" s="92"/>
      <c r="Q82" s="92"/>
      <c r="R82" s="92">
        <f>+M82+Q82</f>
        <v>956757436</v>
      </c>
      <c r="S82" s="52">
        <f>+M82/R82*100</f>
        <v>100</v>
      </c>
      <c r="T82" s="64">
        <f>+Q82/R82*100</f>
        <v>0</v>
      </c>
      <c r="U82" s="26"/>
    </row>
    <row r="83" spans="1:21" s="71" customFormat="1" ht="27.75" customHeight="1">
      <c r="A83" s="10"/>
      <c r="B83" s="38">
        <v>1</v>
      </c>
      <c r="C83" s="38">
        <v>3</v>
      </c>
      <c r="D83" s="38" t="s">
        <v>43</v>
      </c>
      <c r="E83" s="39">
        <v>9</v>
      </c>
      <c r="F83" s="68"/>
      <c r="G83" s="60" t="s">
        <v>37</v>
      </c>
      <c r="H83" s="73"/>
      <c r="I83" s="92">
        <v>476637223</v>
      </c>
      <c r="J83" s="92">
        <f>344471104</f>
        <v>344471104</v>
      </c>
      <c r="K83" s="92"/>
      <c r="L83" s="92">
        <v>4810008</v>
      </c>
      <c r="M83" s="92">
        <f>SUM(I83:L83)</f>
        <v>825918335</v>
      </c>
      <c r="N83" s="92"/>
      <c r="O83" s="92"/>
      <c r="P83" s="92"/>
      <c r="Q83" s="92"/>
      <c r="R83" s="92">
        <f>+M83+Q83</f>
        <v>825918335</v>
      </c>
      <c r="S83" s="48"/>
      <c r="T83" s="67"/>
      <c r="U83" s="26"/>
    </row>
    <row r="84" spans="1:21" s="71" customFormat="1" ht="27.75" customHeight="1">
      <c r="A84" s="10"/>
      <c r="B84" s="38">
        <v>1</v>
      </c>
      <c r="C84" s="38">
        <v>3</v>
      </c>
      <c r="D84" s="38" t="s">
        <v>43</v>
      </c>
      <c r="E84" s="39">
        <v>9</v>
      </c>
      <c r="F84" s="68"/>
      <c r="G84" s="60" t="s">
        <v>31</v>
      </c>
      <c r="H84" s="73"/>
      <c r="I84" s="52">
        <f>+I83/I80*100</f>
        <v>92.65957113986923</v>
      </c>
      <c r="J84" s="62">
        <f>+J83/J80*100</f>
        <v>60.785228215181874</v>
      </c>
      <c r="K84" s="62"/>
      <c r="L84" s="62">
        <f>+L83/L80*100</f>
        <v>343.572</v>
      </c>
      <c r="M84" s="62">
        <f>+M83/M80*100</f>
        <v>76.29743947920802</v>
      </c>
      <c r="N84" s="62"/>
      <c r="O84" s="62"/>
      <c r="P84" s="62"/>
      <c r="Q84" s="49"/>
      <c r="R84" s="62">
        <f>+R83/R80*100</f>
        <v>76.29743947920802</v>
      </c>
      <c r="S84" s="48"/>
      <c r="T84" s="67"/>
      <c r="U84" s="26"/>
    </row>
    <row r="85" spans="1:21" s="71" customFormat="1" ht="27.75" customHeight="1">
      <c r="A85" s="10"/>
      <c r="B85" s="38">
        <v>1</v>
      </c>
      <c r="C85" s="38">
        <v>3</v>
      </c>
      <c r="D85" s="38" t="s">
        <v>43</v>
      </c>
      <c r="E85" s="39">
        <v>9</v>
      </c>
      <c r="F85" s="68"/>
      <c r="G85" s="60" t="s">
        <v>32</v>
      </c>
      <c r="H85" s="73"/>
      <c r="I85" s="52">
        <f>+I83/I81*100</f>
        <v>88.20311298919763</v>
      </c>
      <c r="J85" s="62">
        <f>+J83/J81*100</f>
        <v>65.39117749472464</v>
      </c>
      <c r="K85" s="62"/>
      <c r="L85" s="62">
        <f>+L83/L81*100</f>
        <v>67.98501787960595</v>
      </c>
      <c r="M85" s="62">
        <f>+M83/M81*100</f>
        <v>76.8835145531593</v>
      </c>
      <c r="N85" s="62"/>
      <c r="O85" s="62"/>
      <c r="P85" s="62"/>
      <c r="Q85" s="49"/>
      <c r="R85" s="62">
        <f>+R83/R81*100</f>
        <v>76.8835145531593</v>
      </c>
      <c r="S85" s="48"/>
      <c r="T85" s="67"/>
      <c r="U85" s="26"/>
    </row>
    <row r="86" spans="1:21" s="71" customFormat="1" ht="27.75" customHeight="1">
      <c r="A86" s="10"/>
      <c r="B86" s="38"/>
      <c r="C86" s="38"/>
      <c r="D86" s="38"/>
      <c r="E86" s="39"/>
      <c r="F86" s="68"/>
      <c r="G86" s="60"/>
      <c r="H86" s="73"/>
      <c r="I86" s="52"/>
      <c r="J86" s="62"/>
      <c r="K86" s="62"/>
      <c r="L86" s="62"/>
      <c r="M86" s="49"/>
      <c r="N86" s="62"/>
      <c r="O86" s="62"/>
      <c r="P86" s="62"/>
      <c r="Q86" s="49"/>
      <c r="R86" s="49"/>
      <c r="S86" s="52"/>
      <c r="T86" s="62"/>
      <c r="U86" s="26"/>
    </row>
    <row r="87" spans="1:21" s="71" customFormat="1" ht="27.75" customHeight="1">
      <c r="A87" s="10"/>
      <c r="B87" s="38">
        <v>1</v>
      </c>
      <c r="C87" s="38">
        <v>3</v>
      </c>
      <c r="D87" s="38" t="s">
        <v>46</v>
      </c>
      <c r="E87" s="39"/>
      <c r="F87" s="68"/>
      <c r="G87" s="60" t="s">
        <v>49</v>
      </c>
      <c r="H87" s="73"/>
      <c r="I87" s="52"/>
      <c r="J87" s="62"/>
      <c r="K87" s="62"/>
      <c r="L87" s="62"/>
      <c r="M87" s="49"/>
      <c r="N87" s="62"/>
      <c r="O87" s="62"/>
      <c r="P87" s="62"/>
      <c r="Q87" s="49"/>
      <c r="R87" s="49"/>
      <c r="S87" s="52"/>
      <c r="T87" s="62"/>
      <c r="U87" s="26"/>
    </row>
    <row r="88" spans="1:21" s="71" customFormat="1" ht="27.75" customHeight="1">
      <c r="A88" s="10"/>
      <c r="B88" s="38"/>
      <c r="C88" s="38"/>
      <c r="D88" s="38"/>
      <c r="E88" s="39"/>
      <c r="F88" s="68"/>
      <c r="G88" s="60" t="s">
        <v>50</v>
      </c>
      <c r="H88" s="73"/>
      <c r="I88" s="52"/>
      <c r="J88" s="62"/>
      <c r="K88" s="62"/>
      <c r="L88" s="62"/>
      <c r="M88" s="49"/>
      <c r="N88" s="62"/>
      <c r="O88" s="62"/>
      <c r="P88" s="62"/>
      <c r="Q88" s="49"/>
      <c r="R88" s="49"/>
      <c r="S88" s="52"/>
      <c r="T88" s="62"/>
      <c r="U88" s="26"/>
    </row>
    <row r="89" spans="1:21" s="71" customFormat="1" ht="27.75" customHeight="1">
      <c r="A89" s="10"/>
      <c r="B89" s="38">
        <v>1</v>
      </c>
      <c r="C89" s="38">
        <v>3</v>
      </c>
      <c r="D89" s="38" t="s">
        <v>46</v>
      </c>
      <c r="E89" s="39"/>
      <c r="F89" s="68"/>
      <c r="G89" s="60" t="s">
        <v>34</v>
      </c>
      <c r="H89" s="73"/>
      <c r="I89" s="92"/>
      <c r="J89" s="92"/>
      <c r="K89" s="92"/>
      <c r="L89" s="92">
        <f>+L97+L105</f>
        <v>45600000</v>
      </c>
      <c r="M89" s="92">
        <f>SUM(I89:L89)</f>
        <v>45600000</v>
      </c>
      <c r="N89" s="92"/>
      <c r="O89" s="92"/>
      <c r="P89" s="92"/>
      <c r="Q89" s="92"/>
      <c r="R89" s="92">
        <f>+M89+Q89</f>
        <v>45600000</v>
      </c>
      <c r="S89" s="52">
        <f>+M89/R89*100</f>
        <v>100</v>
      </c>
      <c r="T89" s="64">
        <f>+Q89/R89*100</f>
        <v>0</v>
      </c>
      <c r="U89" s="26"/>
    </row>
    <row r="90" spans="1:21" s="71" customFormat="1" ht="27.75" customHeight="1">
      <c r="A90" s="10"/>
      <c r="B90" s="38">
        <v>1</v>
      </c>
      <c r="C90" s="38">
        <v>3</v>
      </c>
      <c r="D90" s="38" t="s">
        <v>46</v>
      </c>
      <c r="E90" s="39"/>
      <c r="F90" s="68"/>
      <c r="G90" s="60" t="s">
        <v>35</v>
      </c>
      <c r="H90" s="73"/>
      <c r="I90" s="92"/>
      <c r="J90" s="92"/>
      <c r="K90" s="92"/>
      <c r="L90" s="92">
        <f>+L98+L106</f>
        <v>39900000</v>
      </c>
      <c r="M90" s="92">
        <f>SUM(I90:L90)</f>
        <v>39900000</v>
      </c>
      <c r="N90" s="92"/>
      <c r="O90" s="92"/>
      <c r="P90" s="92"/>
      <c r="Q90" s="92"/>
      <c r="R90" s="92">
        <f>+M90+Q90</f>
        <v>39900000</v>
      </c>
      <c r="S90" s="52">
        <f>+M90/R90*100</f>
        <v>100</v>
      </c>
      <c r="T90" s="64">
        <f>+Q90/R90*100</f>
        <v>0</v>
      </c>
      <c r="U90" s="26"/>
    </row>
    <row r="91" spans="1:21" s="71" customFormat="1" ht="27.75" customHeight="1">
      <c r="A91" s="10"/>
      <c r="B91" s="38">
        <v>1</v>
      </c>
      <c r="C91" s="38">
        <v>3</v>
      </c>
      <c r="D91" s="38" t="s">
        <v>46</v>
      </c>
      <c r="E91" s="39"/>
      <c r="F91" s="68"/>
      <c r="G91" s="60" t="s">
        <v>36</v>
      </c>
      <c r="H91" s="73"/>
      <c r="I91" s="92"/>
      <c r="J91" s="92"/>
      <c r="K91" s="92"/>
      <c r="L91" s="92">
        <f>+L99+L107</f>
        <v>21296539</v>
      </c>
      <c r="M91" s="92">
        <f>SUM(I91:L91)</f>
        <v>21296539</v>
      </c>
      <c r="N91" s="92"/>
      <c r="O91" s="92"/>
      <c r="P91" s="92"/>
      <c r="Q91" s="92"/>
      <c r="R91" s="92">
        <f>+M91+Q91</f>
        <v>21296539</v>
      </c>
      <c r="S91" s="52">
        <f>+M91/R91*100</f>
        <v>100</v>
      </c>
      <c r="T91" s="64">
        <f>+Q91/R91*100</f>
        <v>0</v>
      </c>
      <c r="U91" s="26"/>
    </row>
    <row r="92" spans="1:21" s="71" customFormat="1" ht="27.75" customHeight="1">
      <c r="A92" s="10"/>
      <c r="B92" s="38">
        <v>1</v>
      </c>
      <c r="C92" s="38">
        <v>3</v>
      </c>
      <c r="D92" s="38" t="s">
        <v>46</v>
      </c>
      <c r="E92" s="39"/>
      <c r="F92" s="68"/>
      <c r="G92" s="60" t="s">
        <v>37</v>
      </c>
      <c r="H92" s="73"/>
      <c r="I92" s="92"/>
      <c r="J92" s="92"/>
      <c r="K92" s="92"/>
      <c r="L92" s="92">
        <f>+L100+L108</f>
        <v>21296539</v>
      </c>
      <c r="M92" s="92">
        <f>SUM(I92:L92)</f>
        <v>21296539</v>
      </c>
      <c r="N92" s="92"/>
      <c r="O92" s="92"/>
      <c r="P92" s="92"/>
      <c r="Q92" s="92"/>
      <c r="R92" s="92">
        <f>+M92+Q92</f>
        <v>21296539</v>
      </c>
      <c r="S92" s="48"/>
      <c r="T92" s="67"/>
      <c r="U92" s="26"/>
    </row>
    <row r="93" spans="1:21" s="71" customFormat="1" ht="27.75" customHeight="1">
      <c r="A93" s="10"/>
      <c r="B93" s="38">
        <v>1</v>
      </c>
      <c r="C93" s="38">
        <v>3</v>
      </c>
      <c r="D93" s="38" t="s">
        <v>46</v>
      </c>
      <c r="E93" s="39"/>
      <c r="F93" s="68"/>
      <c r="G93" s="60" t="s">
        <v>31</v>
      </c>
      <c r="H93" s="73"/>
      <c r="I93" s="52"/>
      <c r="J93" s="62"/>
      <c r="K93" s="62"/>
      <c r="L93" s="62">
        <f>+L92/L89*100</f>
        <v>46.70293640350877</v>
      </c>
      <c r="M93" s="62">
        <f>+M92/M89*100</f>
        <v>46.70293640350877</v>
      </c>
      <c r="N93" s="62"/>
      <c r="O93" s="62"/>
      <c r="P93" s="62"/>
      <c r="Q93" s="49"/>
      <c r="R93" s="62">
        <f>+R92/R89*100</f>
        <v>46.70293640350877</v>
      </c>
      <c r="S93" s="48"/>
      <c r="T93" s="67"/>
      <c r="U93" s="26"/>
    </row>
    <row r="94" spans="1:21" s="71" customFormat="1" ht="27.75" customHeight="1">
      <c r="A94" s="10"/>
      <c r="B94" s="38">
        <v>1</v>
      </c>
      <c r="C94" s="38">
        <v>3</v>
      </c>
      <c r="D94" s="38" t="s">
        <v>46</v>
      </c>
      <c r="E94" s="39"/>
      <c r="F94" s="68"/>
      <c r="G94" s="60" t="s">
        <v>32</v>
      </c>
      <c r="H94" s="73"/>
      <c r="I94" s="52"/>
      <c r="J94" s="62"/>
      <c r="K94" s="62"/>
      <c r="L94" s="62">
        <f>+L92/L90*100</f>
        <v>53.37478446115288</v>
      </c>
      <c r="M94" s="62">
        <f>+M92/M90*100</f>
        <v>53.37478446115288</v>
      </c>
      <c r="N94" s="62"/>
      <c r="O94" s="62"/>
      <c r="P94" s="62"/>
      <c r="Q94" s="49"/>
      <c r="R94" s="62">
        <f>+R92/R90*100</f>
        <v>53.37478446115288</v>
      </c>
      <c r="S94" s="48"/>
      <c r="T94" s="67"/>
      <c r="U94" s="26"/>
    </row>
    <row r="95" spans="1:21" s="71" customFormat="1" ht="27.75" customHeight="1">
      <c r="A95" s="10"/>
      <c r="B95" s="38">
        <v>1</v>
      </c>
      <c r="C95" s="38">
        <v>3</v>
      </c>
      <c r="D95" s="38" t="s">
        <v>46</v>
      </c>
      <c r="E95" s="39">
        <v>2</v>
      </c>
      <c r="F95" s="68"/>
      <c r="G95" s="60" t="s">
        <v>52</v>
      </c>
      <c r="H95" s="73"/>
      <c r="I95" s="52"/>
      <c r="J95" s="62"/>
      <c r="K95" s="62"/>
      <c r="L95" s="62"/>
      <c r="M95" s="49"/>
      <c r="N95" s="62"/>
      <c r="O95" s="62"/>
      <c r="P95" s="62"/>
      <c r="Q95" s="49"/>
      <c r="R95" s="49"/>
      <c r="S95" s="52"/>
      <c r="T95" s="62"/>
      <c r="U95" s="26"/>
    </row>
    <row r="96" spans="1:21" s="71" customFormat="1" ht="27.75" customHeight="1">
      <c r="A96" s="10"/>
      <c r="B96" s="38"/>
      <c r="C96" s="38"/>
      <c r="D96" s="38"/>
      <c r="E96" s="39"/>
      <c r="F96" s="68"/>
      <c r="G96" s="60" t="s">
        <v>51</v>
      </c>
      <c r="H96" s="73"/>
      <c r="I96" s="52"/>
      <c r="J96" s="62"/>
      <c r="K96" s="62"/>
      <c r="L96" s="62"/>
      <c r="M96" s="49"/>
      <c r="N96" s="62"/>
      <c r="O96" s="62"/>
      <c r="P96" s="62"/>
      <c r="Q96" s="49"/>
      <c r="R96" s="49"/>
      <c r="S96" s="52"/>
      <c r="T96" s="62"/>
      <c r="U96" s="26"/>
    </row>
    <row r="97" spans="1:21" s="71" customFormat="1" ht="27.75" customHeight="1">
      <c r="A97" s="10"/>
      <c r="B97" s="38">
        <v>1</v>
      </c>
      <c r="C97" s="38">
        <v>3</v>
      </c>
      <c r="D97" s="38" t="s">
        <v>46</v>
      </c>
      <c r="E97" s="39">
        <v>2</v>
      </c>
      <c r="F97" s="68"/>
      <c r="G97" s="60" t="s">
        <v>34</v>
      </c>
      <c r="H97" s="73"/>
      <c r="I97" s="92"/>
      <c r="J97" s="92"/>
      <c r="K97" s="92"/>
      <c r="L97" s="92">
        <v>3246720</v>
      </c>
      <c r="M97" s="92">
        <f>SUM(I97:L97)</f>
        <v>3246720</v>
      </c>
      <c r="N97" s="92"/>
      <c r="O97" s="92"/>
      <c r="P97" s="92"/>
      <c r="Q97" s="92"/>
      <c r="R97" s="92">
        <f>+M97+Q97</f>
        <v>3246720</v>
      </c>
      <c r="S97" s="52">
        <f>+M97/R97*100</f>
        <v>100</v>
      </c>
      <c r="T97" s="64">
        <f>+Q97/R97*100</f>
        <v>0</v>
      </c>
      <c r="U97" s="26"/>
    </row>
    <row r="98" spans="1:21" s="71" customFormat="1" ht="27.75" customHeight="1">
      <c r="A98" s="10"/>
      <c r="B98" s="38">
        <v>1</v>
      </c>
      <c r="C98" s="38">
        <v>3</v>
      </c>
      <c r="D98" s="38" t="s">
        <v>46</v>
      </c>
      <c r="E98" s="39">
        <v>2</v>
      </c>
      <c r="F98" s="68"/>
      <c r="G98" s="60" t="s">
        <v>35</v>
      </c>
      <c r="H98" s="73"/>
      <c r="I98" s="92"/>
      <c r="J98" s="92"/>
      <c r="K98" s="92"/>
      <c r="L98" s="92">
        <v>3246720</v>
      </c>
      <c r="M98" s="92">
        <f>SUM(I98:L98)</f>
        <v>3246720</v>
      </c>
      <c r="N98" s="92"/>
      <c r="O98" s="92"/>
      <c r="P98" s="92"/>
      <c r="Q98" s="92"/>
      <c r="R98" s="92">
        <f>+M98+Q98</f>
        <v>3246720</v>
      </c>
      <c r="S98" s="52">
        <f>+M98/R98*100</f>
        <v>100</v>
      </c>
      <c r="T98" s="64">
        <f>+Q98/R98*100</f>
        <v>0</v>
      </c>
      <c r="U98" s="26"/>
    </row>
    <row r="99" spans="1:21" s="71" customFormat="1" ht="27.75" customHeight="1">
      <c r="A99" s="10"/>
      <c r="B99" s="38">
        <v>1</v>
      </c>
      <c r="C99" s="38">
        <v>3</v>
      </c>
      <c r="D99" s="38" t="s">
        <v>46</v>
      </c>
      <c r="E99" s="39">
        <v>2</v>
      </c>
      <c r="F99" s="68"/>
      <c r="G99" s="60" t="s">
        <v>36</v>
      </c>
      <c r="H99" s="73"/>
      <c r="I99" s="92"/>
      <c r="J99" s="92"/>
      <c r="K99" s="92"/>
      <c r="L99" s="92">
        <v>1547610</v>
      </c>
      <c r="M99" s="92">
        <f>SUM(I99:L99)</f>
        <v>1547610</v>
      </c>
      <c r="N99" s="92"/>
      <c r="O99" s="92"/>
      <c r="P99" s="92"/>
      <c r="Q99" s="92"/>
      <c r="R99" s="92">
        <f>+M99+Q99</f>
        <v>1547610</v>
      </c>
      <c r="S99" s="52">
        <f>+M99/R99*100</f>
        <v>100</v>
      </c>
      <c r="T99" s="64">
        <f>+Q99/R99*100</f>
        <v>0</v>
      </c>
      <c r="U99" s="26"/>
    </row>
    <row r="100" spans="1:21" s="71" customFormat="1" ht="27.75" customHeight="1">
      <c r="A100" s="10"/>
      <c r="B100" s="38">
        <v>1</v>
      </c>
      <c r="C100" s="38">
        <v>3</v>
      </c>
      <c r="D100" s="38" t="s">
        <v>46</v>
      </c>
      <c r="E100" s="39">
        <v>2</v>
      </c>
      <c r="F100" s="68"/>
      <c r="G100" s="60" t="s">
        <v>37</v>
      </c>
      <c r="H100" s="73"/>
      <c r="I100" s="92"/>
      <c r="J100" s="92"/>
      <c r="K100" s="92"/>
      <c r="L100" s="92">
        <v>1547610</v>
      </c>
      <c r="M100" s="92">
        <f>SUM(I100:L100)</f>
        <v>1547610</v>
      </c>
      <c r="N100" s="92"/>
      <c r="O100" s="92"/>
      <c r="P100" s="92"/>
      <c r="Q100" s="92"/>
      <c r="R100" s="92">
        <f>+M100+Q100</f>
        <v>1547610</v>
      </c>
      <c r="S100" s="48"/>
      <c r="T100" s="67"/>
      <c r="U100" s="26"/>
    </row>
    <row r="101" spans="1:21" s="71" customFormat="1" ht="27.75" customHeight="1">
      <c r="A101" s="10"/>
      <c r="B101" s="38">
        <v>1</v>
      </c>
      <c r="C101" s="38">
        <v>3</v>
      </c>
      <c r="D101" s="38" t="s">
        <v>46</v>
      </c>
      <c r="E101" s="39">
        <v>2</v>
      </c>
      <c r="F101" s="68"/>
      <c r="G101" s="60" t="s">
        <v>31</v>
      </c>
      <c r="H101" s="73"/>
      <c r="I101" s="52"/>
      <c r="J101" s="62"/>
      <c r="K101" s="62"/>
      <c r="L101" s="62">
        <f>+L100/L97*100</f>
        <v>47.66687610881136</v>
      </c>
      <c r="M101" s="62">
        <f>+M100/M97*100</f>
        <v>47.66687610881136</v>
      </c>
      <c r="N101" s="62"/>
      <c r="O101" s="62"/>
      <c r="P101" s="62"/>
      <c r="Q101" s="49"/>
      <c r="R101" s="62">
        <f>+R100/R97*100</f>
        <v>47.66687610881136</v>
      </c>
      <c r="S101" s="48"/>
      <c r="T101" s="67"/>
      <c r="U101" s="26"/>
    </row>
    <row r="102" spans="1:21" s="71" customFormat="1" ht="27.75" customHeight="1">
      <c r="A102" s="10"/>
      <c r="B102" s="38">
        <v>1</v>
      </c>
      <c r="C102" s="38">
        <v>3</v>
      </c>
      <c r="D102" s="38" t="s">
        <v>46</v>
      </c>
      <c r="E102" s="39">
        <v>2</v>
      </c>
      <c r="F102" s="68"/>
      <c r="G102" s="60" t="s">
        <v>32</v>
      </c>
      <c r="H102" s="73"/>
      <c r="I102" s="52"/>
      <c r="J102" s="62"/>
      <c r="K102" s="62"/>
      <c r="L102" s="62">
        <f>+L100/L98*100</f>
        <v>47.66687610881136</v>
      </c>
      <c r="M102" s="62">
        <f>+M100/M98*100</f>
        <v>47.66687610881136</v>
      </c>
      <c r="N102" s="62"/>
      <c r="O102" s="62"/>
      <c r="P102" s="62"/>
      <c r="Q102" s="49"/>
      <c r="R102" s="62">
        <f>+R100/R98*100</f>
        <v>47.66687610881136</v>
      </c>
      <c r="S102" s="48"/>
      <c r="T102" s="67"/>
      <c r="U102" s="26"/>
    </row>
    <row r="103" spans="1:21" s="25" customFormat="1" ht="27.75" customHeight="1">
      <c r="A103" s="10"/>
      <c r="B103" s="38"/>
      <c r="C103" s="38"/>
      <c r="D103" s="38"/>
      <c r="E103" s="39"/>
      <c r="F103" s="31"/>
      <c r="G103" s="60"/>
      <c r="H103" s="61"/>
      <c r="I103" s="52"/>
      <c r="J103" s="62"/>
      <c r="K103" s="62"/>
      <c r="L103" s="62"/>
      <c r="M103" s="49"/>
      <c r="N103" s="62"/>
      <c r="O103" s="62"/>
      <c r="P103" s="62"/>
      <c r="Q103" s="49"/>
      <c r="R103" s="49"/>
      <c r="S103" s="52"/>
      <c r="T103" s="62"/>
      <c r="U103" s="26"/>
    </row>
    <row r="104" spans="1:21" s="25" customFormat="1" ht="27.75" customHeight="1">
      <c r="A104" s="10"/>
      <c r="B104" s="38">
        <v>1</v>
      </c>
      <c r="C104" s="38">
        <v>3</v>
      </c>
      <c r="D104" s="38" t="s">
        <v>46</v>
      </c>
      <c r="E104" s="39">
        <v>3</v>
      </c>
      <c r="F104" s="31"/>
      <c r="G104" s="60" t="s">
        <v>47</v>
      </c>
      <c r="H104" s="61"/>
      <c r="I104" s="52"/>
      <c r="J104" s="62"/>
      <c r="K104" s="62"/>
      <c r="L104" s="62"/>
      <c r="M104" s="49"/>
      <c r="N104" s="62"/>
      <c r="O104" s="62"/>
      <c r="P104" s="62"/>
      <c r="Q104" s="49"/>
      <c r="R104" s="49"/>
      <c r="S104" s="52"/>
      <c r="T104" s="62"/>
      <c r="U104" s="26"/>
    </row>
    <row r="105" spans="1:21" s="25" customFormat="1" ht="27.75" customHeight="1">
      <c r="A105" s="10"/>
      <c r="B105" s="38">
        <v>1</v>
      </c>
      <c r="C105" s="38">
        <v>3</v>
      </c>
      <c r="D105" s="38" t="s">
        <v>46</v>
      </c>
      <c r="E105" s="39">
        <v>3</v>
      </c>
      <c r="F105" s="31"/>
      <c r="G105" s="60" t="s">
        <v>34</v>
      </c>
      <c r="H105" s="61"/>
      <c r="I105" s="52"/>
      <c r="J105" s="62"/>
      <c r="K105" s="62"/>
      <c r="L105" s="92">
        <v>42353280</v>
      </c>
      <c r="M105" s="92">
        <f>SUM(I105:L105)</f>
        <v>42353280</v>
      </c>
      <c r="N105" s="92"/>
      <c r="O105" s="92"/>
      <c r="P105" s="92"/>
      <c r="Q105" s="92"/>
      <c r="R105" s="92">
        <f>+M105+Q105</f>
        <v>42353280</v>
      </c>
      <c r="S105" s="52">
        <f>+M105/R105*100</f>
        <v>100</v>
      </c>
      <c r="T105" s="64">
        <f>+Q105/R105*100</f>
        <v>0</v>
      </c>
      <c r="U105" s="26"/>
    </row>
    <row r="106" spans="1:21" s="25" customFormat="1" ht="27.75" customHeight="1">
      <c r="A106" s="10"/>
      <c r="B106" s="38">
        <v>1</v>
      </c>
      <c r="C106" s="38">
        <v>3</v>
      </c>
      <c r="D106" s="38" t="s">
        <v>46</v>
      </c>
      <c r="E106" s="39">
        <v>3</v>
      </c>
      <c r="F106" s="31"/>
      <c r="G106" s="60" t="s">
        <v>35</v>
      </c>
      <c r="H106" s="61"/>
      <c r="I106" s="92"/>
      <c r="J106" s="92"/>
      <c r="K106" s="92"/>
      <c r="L106" s="92">
        <v>36653280</v>
      </c>
      <c r="M106" s="92">
        <f>SUM(I106:L106)</f>
        <v>36653280</v>
      </c>
      <c r="N106" s="92"/>
      <c r="O106" s="92"/>
      <c r="P106" s="92"/>
      <c r="Q106" s="92"/>
      <c r="R106" s="92">
        <f>+M106+Q106</f>
        <v>36653280</v>
      </c>
      <c r="S106" s="52">
        <f>+M106/R106*100</f>
        <v>100</v>
      </c>
      <c r="T106" s="64">
        <f>+Q106/R106*100</f>
        <v>0</v>
      </c>
      <c r="U106" s="26"/>
    </row>
    <row r="107" spans="1:21" s="25" customFormat="1" ht="27.75" customHeight="1">
      <c r="A107" s="10"/>
      <c r="B107" s="38">
        <v>1</v>
      </c>
      <c r="C107" s="38">
        <v>3</v>
      </c>
      <c r="D107" s="38" t="s">
        <v>46</v>
      </c>
      <c r="E107" s="39">
        <v>3</v>
      </c>
      <c r="F107" s="31"/>
      <c r="G107" s="60" t="s">
        <v>36</v>
      </c>
      <c r="H107" s="61"/>
      <c r="I107" s="92"/>
      <c r="J107" s="92"/>
      <c r="K107" s="92"/>
      <c r="L107" s="92">
        <v>19748929</v>
      </c>
      <c r="M107" s="92">
        <f>SUM(I107:L107)</f>
        <v>19748929</v>
      </c>
      <c r="N107" s="92"/>
      <c r="O107" s="92"/>
      <c r="P107" s="92"/>
      <c r="Q107" s="92"/>
      <c r="R107" s="92">
        <f>+M107+Q107</f>
        <v>19748929</v>
      </c>
      <c r="S107" s="52">
        <f>+M107/R107*100</f>
        <v>100</v>
      </c>
      <c r="T107" s="64">
        <f>+Q107/R107*100</f>
        <v>0</v>
      </c>
      <c r="U107" s="26"/>
    </row>
    <row r="108" spans="1:21" s="25" customFormat="1" ht="27.75" customHeight="1">
      <c r="A108" s="10"/>
      <c r="B108" s="38">
        <v>1</v>
      </c>
      <c r="C108" s="38">
        <v>3</v>
      </c>
      <c r="D108" s="38" t="s">
        <v>46</v>
      </c>
      <c r="E108" s="39">
        <v>3</v>
      </c>
      <c r="F108" s="31"/>
      <c r="G108" s="60" t="s">
        <v>37</v>
      </c>
      <c r="H108" s="61"/>
      <c r="I108" s="92"/>
      <c r="J108" s="92"/>
      <c r="K108" s="92"/>
      <c r="L108" s="92">
        <v>19748929</v>
      </c>
      <c r="M108" s="92">
        <f>SUM(I108:L108)</f>
        <v>19748929</v>
      </c>
      <c r="N108" s="92"/>
      <c r="O108" s="92"/>
      <c r="P108" s="92"/>
      <c r="Q108" s="92"/>
      <c r="R108" s="92">
        <f>+M108+Q108</f>
        <v>19748929</v>
      </c>
      <c r="S108" s="48"/>
      <c r="T108" s="67"/>
      <c r="U108" s="26"/>
    </row>
    <row r="109" spans="1:21" s="25" customFormat="1" ht="27.75" customHeight="1">
      <c r="A109" s="10"/>
      <c r="B109" s="38">
        <v>1</v>
      </c>
      <c r="C109" s="38">
        <v>3</v>
      </c>
      <c r="D109" s="38" t="s">
        <v>46</v>
      </c>
      <c r="E109" s="39">
        <v>3</v>
      </c>
      <c r="F109" s="31"/>
      <c r="G109" s="60" t="s">
        <v>31</v>
      </c>
      <c r="H109" s="61"/>
      <c r="I109" s="52"/>
      <c r="J109" s="62"/>
      <c r="K109" s="62"/>
      <c r="L109" s="62">
        <f>+L108/L105*100</f>
        <v>46.629042662103146</v>
      </c>
      <c r="M109" s="62">
        <f>+M108/M105*100</f>
        <v>46.629042662103146</v>
      </c>
      <c r="N109" s="62"/>
      <c r="O109" s="62"/>
      <c r="P109" s="62"/>
      <c r="Q109" s="49"/>
      <c r="R109" s="62">
        <f>+R108/R105*100</f>
        <v>46.629042662103146</v>
      </c>
      <c r="S109" s="48"/>
      <c r="T109" s="67"/>
      <c r="U109" s="26"/>
    </row>
    <row r="110" spans="1:21" s="25" customFormat="1" ht="27.75" customHeight="1">
      <c r="A110" s="10"/>
      <c r="B110" s="38">
        <v>1</v>
      </c>
      <c r="C110" s="38">
        <v>3</v>
      </c>
      <c r="D110" s="38" t="s">
        <v>46</v>
      </c>
      <c r="E110" s="39">
        <v>3</v>
      </c>
      <c r="F110" s="31"/>
      <c r="G110" s="60" t="s">
        <v>32</v>
      </c>
      <c r="H110" s="61"/>
      <c r="I110" s="52"/>
      <c r="J110" s="62"/>
      <c r="K110" s="62"/>
      <c r="L110" s="62">
        <f>+L108/L106*100</f>
        <v>53.8803866939057</v>
      </c>
      <c r="M110" s="62">
        <f>+M108/M106*100</f>
        <v>53.8803866939057</v>
      </c>
      <c r="N110" s="62"/>
      <c r="O110" s="62"/>
      <c r="P110" s="62"/>
      <c r="Q110" s="49"/>
      <c r="R110" s="62">
        <f>+R108/R106*100</f>
        <v>53.8803866939057</v>
      </c>
      <c r="S110" s="48"/>
      <c r="T110" s="67"/>
      <c r="U110" s="26"/>
    </row>
    <row r="111" spans="1:21" s="25" customFormat="1" ht="27.75" customHeight="1">
      <c r="A111" s="10"/>
      <c r="B111" s="38"/>
      <c r="C111" s="38"/>
      <c r="D111" s="38"/>
      <c r="E111" s="39"/>
      <c r="F111" s="31"/>
      <c r="G111" s="60"/>
      <c r="H111" s="61"/>
      <c r="I111" s="52"/>
      <c r="J111" s="62"/>
      <c r="K111" s="62"/>
      <c r="L111" s="62"/>
      <c r="M111" s="49"/>
      <c r="N111" s="62"/>
      <c r="O111" s="62"/>
      <c r="P111" s="62"/>
      <c r="Q111" s="49"/>
      <c r="R111" s="49"/>
      <c r="S111" s="52"/>
      <c r="T111" s="62"/>
      <c r="U111" s="26"/>
    </row>
    <row r="112" spans="1:21" s="25" customFormat="1" ht="27.75" customHeight="1">
      <c r="A112" s="10"/>
      <c r="B112" s="38">
        <v>2</v>
      </c>
      <c r="C112" s="38"/>
      <c r="D112" s="38"/>
      <c r="E112" s="39"/>
      <c r="F112" s="31"/>
      <c r="G112" s="60" t="s">
        <v>48</v>
      </c>
      <c r="H112" s="61"/>
      <c r="I112" s="52"/>
      <c r="J112" s="62"/>
      <c r="K112" s="62"/>
      <c r="L112" s="62"/>
      <c r="M112" s="49"/>
      <c r="N112" s="62"/>
      <c r="O112" s="62"/>
      <c r="P112" s="62"/>
      <c r="Q112" s="49"/>
      <c r="R112" s="49"/>
      <c r="S112" s="52"/>
      <c r="T112" s="62"/>
      <c r="U112" s="26"/>
    </row>
    <row r="113" spans="1:21" s="25" customFormat="1" ht="27.75" customHeight="1">
      <c r="A113" s="10"/>
      <c r="B113" s="38">
        <v>2</v>
      </c>
      <c r="C113" s="38"/>
      <c r="D113" s="38"/>
      <c r="E113" s="39"/>
      <c r="F113" s="31"/>
      <c r="G113" s="60" t="s">
        <v>34</v>
      </c>
      <c r="H113" s="61"/>
      <c r="I113" s="52"/>
      <c r="J113" s="62"/>
      <c r="K113" s="62"/>
      <c r="L113" s="62"/>
      <c r="M113" s="49"/>
      <c r="N113" s="92">
        <v>15000000</v>
      </c>
      <c r="O113" s="92"/>
      <c r="P113" s="92"/>
      <c r="Q113" s="92">
        <f>SUM(N113:P113)</f>
        <v>15000000</v>
      </c>
      <c r="R113" s="92">
        <f>+M113+Q113</f>
        <v>15000000</v>
      </c>
      <c r="S113" s="52">
        <f>+M113/R113*100</f>
        <v>0</v>
      </c>
      <c r="T113" s="64">
        <f>+Q113/R113*100</f>
        <v>100</v>
      </c>
      <c r="U113" s="26"/>
    </row>
    <row r="114" spans="1:21" s="25" customFormat="1" ht="27.75" customHeight="1">
      <c r="A114" s="10"/>
      <c r="B114" s="38">
        <v>2</v>
      </c>
      <c r="C114" s="38"/>
      <c r="D114" s="38"/>
      <c r="E114" s="39"/>
      <c r="F114" s="31"/>
      <c r="G114" s="60" t="s">
        <v>35</v>
      </c>
      <c r="H114" s="61"/>
      <c r="I114" s="52"/>
      <c r="J114" s="62"/>
      <c r="K114" s="62"/>
      <c r="L114" s="62"/>
      <c r="M114" s="49"/>
      <c r="N114" s="92">
        <v>15000000</v>
      </c>
      <c r="O114" s="92"/>
      <c r="P114" s="92"/>
      <c r="Q114" s="92">
        <f>SUM(N114:P114)</f>
        <v>15000000</v>
      </c>
      <c r="R114" s="92">
        <f>+M114+Q114</f>
        <v>15000000</v>
      </c>
      <c r="S114" s="52">
        <f>+M114/R114*100</f>
        <v>0</v>
      </c>
      <c r="T114" s="64">
        <f>+Q114/R114*100</f>
        <v>100</v>
      </c>
      <c r="U114" s="26"/>
    </row>
    <row r="115" spans="1:21" s="25" customFormat="1" ht="27.75" customHeight="1">
      <c r="A115" s="10"/>
      <c r="B115" s="38">
        <v>2</v>
      </c>
      <c r="C115" s="38"/>
      <c r="D115" s="38"/>
      <c r="E115" s="39"/>
      <c r="F115" s="31"/>
      <c r="G115" s="60" t="s">
        <v>36</v>
      </c>
      <c r="H115" s="61"/>
      <c r="I115" s="52"/>
      <c r="J115" s="62"/>
      <c r="K115" s="62"/>
      <c r="L115" s="62"/>
      <c r="M115" s="49"/>
      <c r="N115" s="92">
        <v>3404692</v>
      </c>
      <c r="O115" s="92"/>
      <c r="P115" s="92"/>
      <c r="Q115" s="92">
        <f>SUM(N115:P115)</f>
        <v>3404692</v>
      </c>
      <c r="R115" s="92">
        <f>+M115+Q115</f>
        <v>3404692</v>
      </c>
      <c r="S115" s="52">
        <f>+M115/R115*100</f>
        <v>0</v>
      </c>
      <c r="T115" s="64">
        <f>+Q115/R115*100</f>
        <v>100</v>
      </c>
      <c r="U115" s="26"/>
    </row>
    <row r="116" spans="1:21" s="25" customFormat="1" ht="27.75" customHeight="1">
      <c r="A116" s="10"/>
      <c r="B116" s="38">
        <v>2</v>
      </c>
      <c r="C116" s="38"/>
      <c r="D116" s="38"/>
      <c r="E116" s="39"/>
      <c r="F116" s="31"/>
      <c r="G116" s="60" t="s">
        <v>37</v>
      </c>
      <c r="H116" s="61"/>
      <c r="I116" s="52"/>
      <c r="J116" s="62"/>
      <c r="K116" s="62"/>
      <c r="L116" s="62"/>
      <c r="M116" s="49"/>
      <c r="N116" s="62"/>
      <c r="O116" s="62"/>
      <c r="P116" s="62"/>
      <c r="Q116" s="49"/>
      <c r="R116" s="53">
        <f>+M116+Q116</f>
        <v>0</v>
      </c>
      <c r="S116" s="48"/>
      <c r="T116" s="67"/>
      <c r="U116" s="26"/>
    </row>
    <row r="117" spans="1:21" s="25" customFormat="1" ht="27.75" customHeight="1">
      <c r="A117" s="10"/>
      <c r="B117" s="38">
        <v>2</v>
      </c>
      <c r="C117" s="38"/>
      <c r="D117" s="38"/>
      <c r="E117" s="39"/>
      <c r="F117" s="31"/>
      <c r="G117" s="60" t="s">
        <v>31</v>
      </c>
      <c r="H117" s="61"/>
      <c r="I117" s="52"/>
      <c r="J117" s="62"/>
      <c r="K117" s="62"/>
      <c r="L117" s="62"/>
      <c r="M117" s="49"/>
      <c r="N117" s="65">
        <f>+N116/N113*100</f>
        <v>0</v>
      </c>
      <c r="O117" s="62"/>
      <c r="P117" s="62"/>
      <c r="Q117" s="65">
        <f>+Q116/Q113*100</f>
        <v>0</v>
      </c>
      <c r="R117" s="66">
        <f>+R116/R113*100</f>
        <v>0</v>
      </c>
      <c r="S117" s="48"/>
      <c r="T117" s="67"/>
      <c r="U117" s="26"/>
    </row>
    <row r="118" spans="1:21" s="25" customFormat="1" ht="27.75" customHeight="1">
      <c r="A118" s="10"/>
      <c r="B118" s="38">
        <v>2</v>
      </c>
      <c r="C118" s="38"/>
      <c r="D118" s="38"/>
      <c r="E118" s="39"/>
      <c r="F118" s="31"/>
      <c r="G118" s="60" t="s">
        <v>32</v>
      </c>
      <c r="H118" s="61"/>
      <c r="I118" s="52"/>
      <c r="J118" s="62"/>
      <c r="K118" s="62"/>
      <c r="L118" s="62"/>
      <c r="M118" s="49"/>
      <c r="N118" s="65">
        <f>+N116/N114*100</f>
        <v>0</v>
      </c>
      <c r="O118" s="62"/>
      <c r="P118" s="62"/>
      <c r="Q118" s="65">
        <f>+Q116/Q114*100</f>
        <v>0</v>
      </c>
      <c r="R118" s="66">
        <f>+R116/R114*100</f>
        <v>0</v>
      </c>
      <c r="S118" s="48"/>
      <c r="T118" s="67"/>
      <c r="U118" s="26"/>
    </row>
    <row r="119" spans="1:21" s="25" customFormat="1" ht="27.75" customHeight="1">
      <c r="A119" s="10"/>
      <c r="B119" s="38">
        <v>2</v>
      </c>
      <c r="C119" s="38">
        <v>3</v>
      </c>
      <c r="D119" s="38"/>
      <c r="E119" s="39"/>
      <c r="F119" s="31"/>
      <c r="G119" s="60" t="s">
        <v>40</v>
      </c>
      <c r="H119" s="61"/>
      <c r="I119" s="52"/>
      <c r="J119" s="62"/>
      <c r="K119" s="62"/>
      <c r="L119" s="62"/>
      <c r="M119" s="49"/>
      <c r="N119" s="62"/>
      <c r="O119" s="62"/>
      <c r="P119" s="62"/>
      <c r="Q119" s="49"/>
      <c r="R119" s="49"/>
      <c r="S119" s="52"/>
      <c r="T119" s="62"/>
      <c r="U119" s="26"/>
    </row>
    <row r="120" spans="1:21" s="25" customFormat="1" ht="27.75" customHeight="1">
      <c r="A120" s="10"/>
      <c r="B120" s="38">
        <v>2</v>
      </c>
      <c r="C120" s="38">
        <v>3</v>
      </c>
      <c r="D120" s="38"/>
      <c r="E120" s="39"/>
      <c r="F120" s="31"/>
      <c r="G120" s="60" t="s">
        <v>34</v>
      </c>
      <c r="H120" s="61"/>
      <c r="I120" s="52"/>
      <c r="J120" s="62"/>
      <c r="K120" s="62"/>
      <c r="L120" s="62"/>
      <c r="M120" s="49"/>
      <c r="N120" s="92">
        <v>15000000</v>
      </c>
      <c r="O120" s="92"/>
      <c r="P120" s="92"/>
      <c r="Q120" s="92">
        <f>SUM(N120:P120)</f>
        <v>15000000</v>
      </c>
      <c r="R120" s="92">
        <f>+M120+Q120</f>
        <v>15000000</v>
      </c>
      <c r="S120" s="52">
        <f>+M120/R120*100</f>
        <v>0</v>
      </c>
      <c r="T120" s="64">
        <f>+Q120/R120*100</f>
        <v>100</v>
      </c>
      <c r="U120" s="26"/>
    </row>
    <row r="121" spans="1:21" s="25" customFormat="1" ht="27.75" customHeight="1">
      <c r="A121" s="10"/>
      <c r="B121" s="38">
        <v>2</v>
      </c>
      <c r="C121" s="38">
        <v>3</v>
      </c>
      <c r="D121" s="38"/>
      <c r="E121" s="39"/>
      <c r="F121" s="31"/>
      <c r="G121" s="60" t="s">
        <v>35</v>
      </c>
      <c r="H121" s="61"/>
      <c r="I121" s="52"/>
      <c r="J121" s="62"/>
      <c r="K121" s="62"/>
      <c r="L121" s="62"/>
      <c r="M121" s="49"/>
      <c r="N121" s="92">
        <v>15000000</v>
      </c>
      <c r="O121" s="92"/>
      <c r="P121" s="92"/>
      <c r="Q121" s="92">
        <f>SUM(N121:P121)</f>
        <v>15000000</v>
      </c>
      <c r="R121" s="92">
        <f>+M121+Q121</f>
        <v>15000000</v>
      </c>
      <c r="S121" s="52">
        <f>+M121/R121*100</f>
        <v>0</v>
      </c>
      <c r="T121" s="64">
        <f>+Q121/R121*100</f>
        <v>100</v>
      </c>
      <c r="U121" s="26"/>
    </row>
    <row r="122" spans="1:21" s="25" customFormat="1" ht="27.75" customHeight="1">
      <c r="A122" s="10"/>
      <c r="B122" s="38">
        <v>2</v>
      </c>
      <c r="C122" s="38">
        <v>3</v>
      </c>
      <c r="D122" s="38"/>
      <c r="E122" s="39"/>
      <c r="F122" s="31"/>
      <c r="G122" s="60" t="s">
        <v>36</v>
      </c>
      <c r="H122" s="61"/>
      <c r="I122" s="52"/>
      <c r="J122" s="62"/>
      <c r="K122" s="62"/>
      <c r="L122" s="62"/>
      <c r="M122" s="49"/>
      <c r="N122" s="92">
        <v>3404692</v>
      </c>
      <c r="O122" s="92"/>
      <c r="P122" s="92"/>
      <c r="Q122" s="92">
        <f>SUM(N122:P122)</f>
        <v>3404692</v>
      </c>
      <c r="R122" s="92">
        <f>+M122+Q122</f>
        <v>3404692</v>
      </c>
      <c r="S122" s="52">
        <f>+M122/R122*100</f>
        <v>0</v>
      </c>
      <c r="T122" s="64">
        <f>+Q122/R122*100</f>
        <v>100</v>
      </c>
      <c r="U122" s="26"/>
    </row>
    <row r="123" spans="1:21" s="25" customFormat="1" ht="27.75" customHeight="1">
      <c r="A123" s="10"/>
      <c r="B123" s="38">
        <v>2</v>
      </c>
      <c r="C123" s="38">
        <v>3</v>
      </c>
      <c r="D123" s="38"/>
      <c r="E123" s="39"/>
      <c r="F123" s="31"/>
      <c r="G123" s="60" t="s">
        <v>37</v>
      </c>
      <c r="H123" s="61"/>
      <c r="I123" s="52"/>
      <c r="J123" s="62"/>
      <c r="K123" s="62"/>
      <c r="L123" s="62"/>
      <c r="M123" s="49"/>
      <c r="N123" s="62"/>
      <c r="O123" s="62"/>
      <c r="P123" s="62"/>
      <c r="Q123" s="49"/>
      <c r="R123" s="53">
        <f>+M123+Q123</f>
        <v>0</v>
      </c>
      <c r="S123" s="48"/>
      <c r="T123" s="67"/>
      <c r="U123" s="26"/>
    </row>
    <row r="124" spans="1:21" s="25" customFormat="1" ht="27.75" customHeight="1">
      <c r="A124" s="10"/>
      <c r="B124" s="38">
        <v>2</v>
      </c>
      <c r="C124" s="38">
        <v>3</v>
      </c>
      <c r="D124" s="38"/>
      <c r="E124" s="39"/>
      <c r="F124" s="31"/>
      <c r="G124" s="60" t="s">
        <v>31</v>
      </c>
      <c r="H124" s="61"/>
      <c r="I124" s="52"/>
      <c r="J124" s="62"/>
      <c r="K124" s="62"/>
      <c r="L124" s="62"/>
      <c r="M124" s="49"/>
      <c r="N124" s="65">
        <f>+N123/N120*100</f>
        <v>0</v>
      </c>
      <c r="O124" s="62"/>
      <c r="P124" s="62"/>
      <c r="Q124" s="65">
        <f>+Q123/Q120*100</f>
        <v>0</v>
      </c>
      <c r="R124" s="66">
        <f>+R123/R120*100</f>
        <v>0</v>
      </c>
      <c r="S124" s="48"/>
      <c r="T124" s="67"/>
      <c r="U124" s="26"/>
    </row>
    <row r="125" spans="1:21" s="25" customFormat="1" ht="27.75" customHeight="1">
      <c r="A125" s="10"/>
      <c r="B125" s="38">
        <v>2</v>
      </c>
      <c r="C125" s="38">
        <v>3</v>
      </c>
      <c r="D125" s="38"/>
      <c r="E125" s="39"/>
      <c r="F125" s="31"/>
      <c r="G125" s="60" t="s">
        <v>32</v>
      </c>
      <c r="H125" s="61"/>
      <c r="I125" s="52"/>
      <c r="J125" s="62"/>
      <c r="K125" s="62"/>
      <c r="L125" s="62"/>
      <c r="M125" s="49"/>
      <c r="N125" s="65">
        <f>+N123/N121*100</f>
        <v>0</v>
      </c>
      <c r="O125" s="62"/>
      <c r="P125" s="62"/>
      <c r="Q125" s="65">
        <f>+Q123/Q121*100</f>
        <v>0</v>
      </c>
      <c r="R125" s="66">
        <f>+R123/R121*100</f>
        <v>0</v>
      </c>
      <c r="S125" s="48"/>
      <c r="T125" s="67"/>
      <c r="U125" s="26"/>
    </row>
    <row r="126" spans="1:21" s="25" customFormat="1" ht="27.75" customHeight="1">
      <c r="A126" s="10"/>
      <c r="B126" s="38">
        <v>2</v>
      </c>
      <c r="C126" s="38">
        <v>3</v>
      </c>
      <c r="D126" s="38" t="s">
        <v>43</v>
      </c>
      <c r="E126" s="39"/>
      <c r="F126" s="31"/>
      <c r="G126" s="60" t="s">
        <v>44</v>
      </c>
      <c r="H126" s="61"/>
      <c r="I126" s="52"/>
      <c r="J126" s="62"/>
      <c r="K126" s="62"/>
      <c r="L126" s="62"/>
      <c r="M126" s="49"/>
      <c r="N126" s="62"/>
      <c r="O126" s="62"/>
      <c r="P126" s="62"/>
      <c r="Q126" s="49"/>
      <c r="R126" s="49"/>
      <c r="S126" s="52"/>
      <c r="T126" s="62"/>
      <c r="U126" s="26"/>
    </row>
    <row r="127" spans="1:21" s="25" customFormat="1" ht="27.75" customHeight="1">
      <c r="A127" s="10"/>
      <c r="B127" s="38">
        <v>2</v>
      </c>
      <c r="C127" s="38">
        <v>3</v>
      </c>
      <c r="D127" s="38" t="s">
        <v>43</v>
      </c>
      <c r="E127" s="39"/>
      <c r="F127" s="31"/>
      <c r="G127" s="60" t="s">
        <v>34</v>
      </c>
      <c r="H127" s="61"/>
      <c r="I127" s="52"/>
      <c r="J127" s="62"/>
      <c r="K127" s="62"/>
      <c r="L127" s="62"/>
      <c r="M127" s="49"/>
      <c r="N127" s="92">
        <v>15000000</v>
      </c>
      <c r="O127" s="92"/>
      <c r="P127" s="92"/>
      <c r="Q127" s="92">
        <f>SUM(N127:P127)</f>
        <v>15000000</v>
      </c>
      <c r="R127" s="92">
        <f>+M127+Q127</f>
        <v>15000000</v>
      </c>
      <c r="S127" s="52">
        <f>+M127/R127*100</f>
        <v>0</v>
      </c>
      <c r="T127" s="64">
        <f>+Q127/R127*100</f>
        <v>100</v>
      </c>
      <c r="U127" s="26"/>
    </row>
    <row r="128" spans="1:21" s="25" customFormat="1" ht="27.75" customHeight="1">
      <c r="A128" s="10"/>
      <c r="B128" s="38">
        <v>2</v>
      </c>
      <c r="C128" s="38">
        <v>3</v>
      </c>
      <c r="D128" s="38" t="s">
        <v>43</v>
      </c>
      <c r="E128" s="39"/>
      <c r="F128" s="31"/>
      <c r="G128" s="60" t="s">
        <v>35</v>
      </c>
      <c r="H128" s="61"/>
      <c r="I128" s="52"/>
      <c r="J128" s="62"/>
      <c r="K128" s="62"/>
      <c r="L128" s="62"/>
      <c r="M128" s="49"/>
      <c r="N128" s="92">
        <v>15000000</v>
      </c>
      <c r="O128" s="92"/>
      <c r="P128" s="92"/>
      <c r="Q128" s="92">
        <f>SUM(N128:P128)</f>
        <v>15000000</v>
      </c>
      <c r="R128" s="92">
        <f>+M128+Q128</f>
        <v>15000000</v>
      </c>
      <c r="S128" s="52">
        <f>+M128/R128*100</f>
        <v>0</v>
      </c>
      <c r="T128" s="64">
        <f>+Q128/R128*100</f>
        <v>100</v>
      </c>
      <c r="U128" s="26"/>
    </row>
    <row r="129" spans="1:21" s="25" customFormat="1" ht="27.75" customHeight="1">
      <c r="A129" s="10"/>
      <c r="B129" s="38">
        <v>2</v>
      </c>
      <c r="C129" s="38">
        <v>3</v>
      </c>
      <c r="D129" s="38" t="s">
        <v>43</v>
      </c>
      <c r="E129" s="39"/>
      <c r="F129" s="31"/>
      <c r="G129" s="60" t="s">
        <v>36</v>
      </c>
      <c r="H129" s="61"/>
      <c r="I129" s="52"/>
      <c r="J129" s="62"/>
      <c r="K129" s="62"/>
      <c r="L129" s="62"/>
      <c r="M129" s="49"/>
      <c r="N129" s="92">
        <v>3404692</v>
      </c>
      <c r="O129" s="92"/>
      <c r="P129" s="92"/>
      <c r="Q129" s="92">
        <f>SUM(N129:P129)</f>
        <v>3404692</v>
      </c>
      <c r="R129" s="92">
        <f>+M129+Q129</f>
        <v>3404692</v>
      </c>
      <c r="S129" s="52">
        <f>+M129/R129*100</f>
        <v>0</v>
      </c>
      <c r="T129" s="64">
        <f>+Q129/R129*100</f>
        <v>100</v>
      </c>
      <c r="U129" s="26"/>
    </row>
    <row r="130" spans="1:21" s="25" customFormat="1" ht="27.75" customHeight="1">
      <c r="A130" s="10"/>
      <c r="B130" s="38">
        <v>2</v>
      </c>
      <c r="C130" s="38">
        <v>3</v>
      </c>
      <c r="D130" s="38" t="s">
        <v>43</v>
      </c>
      <c r="E130" s="39"/>
      <c r="F130" s="31"/>
      <c r="G130" s="60" t="s">
        <v>37</v>
      </c>
      <c r="H130" s="61"/>
      <c r="I130" s="52"/>
      <c r="J130" s="62"/>
      <c r="K130" s="62"/>
      <c r="L130" s="62"/>
      <c r="M130" s="49"/>
      <c r="N130" s="65"/>
      <c r="O130" s="62"/>
      <c r="P130" s="62"/>
      <c r="Q130" s="49"/>
      <c r="R130" s="53">
        <f>+M130+Q130</f>
        <v>0</v>
      </c>
      <c r="S130" s="48"/>
      <c r="T130" s="67"/>
      <c r="U130" s="26"/>
    </row>
    <row r="131" spans="1:21" s="25" customFormat="1" ht="27.75" customHeight="1">
      <c r="A131" s="10"/>
      <c r="B131" s="38">
        <v>2</v>
      </c>
      <c r="C131" s="38">
        <v>3</v>
      </c>
      <c r="D131" s="38" t="s">
        <v>43</v>
      </c>
      <c r="E131" s="39"/>
      <c r="F131" s="31"/>
      <c r="G131" s="60" t="s">
        <v>31</v>
      </c>
      <c r="H131" s="61"/>
      <c r="I131" s="52"/>
      <c r="J131" s="62"/>
      <c r="K131" s="62"/>
      <c r="L131" s="62"/>
      <c r="M131" s="49"/>
      <c r="N131" s="65">
        <f>+N130/N127*100</f>
        <v>0</v>
      </c>
      <c r="O131" s="62"/>
      <c r="P131" s="62"/>
      <c r="Q131" s="65">
        <f>+Q130/Q127*100</f>
        <v>0</v>
      </c>
      <c r="R131" s="66">
        <f>+R130/R127*100</f>
        <v>0</v>
      </c>
      <c r="S131" s="48"/>
      <c r="T131" s="67"/>
      <c r="U131" s="26"/>
    </row>
    <row r="132" spans="1:21" s="25" customFormat="1" ht="27.75" customHeight="1">
      <c r="A132" s="10"/>
      <c r="B132" s="38">
        <v>2</v>
      </c>
      <c r="C132" s="38">
        <v>3</v>
      </c>
      <c r="D132" s="38" t="s">
        <v>43</v>
      </c>
      <c r="E132" s="39"/>
      <c r="F132" s="31"/>
      <c r="G132" s="60" t="s">
        <v>32</v>
      </c>
      <c r="H132" s="61"/>
      <c r="I132" s="52"/>
      <c r="J132" s="62"/>
      <c r="K132" s="62"/>
      <c r="L132" s="62"/>
      <c r="M132" s="49"/>
      <c r="N132" s="65">
        <f>+N130/N128*100</f>
        <v>0</v>
      </c>
      <c r="O132" s="62"/>
      <c r="P132" s="62"/>
      <c r="Q132" s="65">
        <f>+Q130/Q128*100</f>
        <v>0</v>
      </c>
      <c r="R132" s="66">
        <f>+R130/R128*100</f>
        <v>0</v>
      </c>
      <c r="S132" s="48"/>
      <c r="T132" s="67"/>
      <c r="U132" s="26"/>
    </row>
    <row r="133" spans="1:21" s="25" customFormat="1" ht="27.75" customHeight="1">
      <c r="A133" s="10"/>
      <c r="B133" s="38">
        <v>2</v>
      </c>
      <c r="C133" s="38">
        <v>3</v>
      </c>
      <c r="D133" s="38" t="s">
        <v>43</v>
      </c>
      <c r="E133" s="39">
        <v>9</v>
      </c>
      <c r="F133" s="31"/>
      <c r="G133" s="60" t="s">
        <v>45</v>
      </c>
      <c r="H133" s="61"/>
      <c r="I133" s="52"/>
      <c r="J133" s="62"/>
      <c r="K133" s="62"/>
      <c r="L133" s="62"/>
      <c r="M133" s="49"/>
      <c r="N133" s="62"/>
      <c r="O133" s="62"/>
      <c r="P133" s="62"/>
      <c r="Q133" s="49"/>
      <c r="R133" s="49"/>
      <c r="S133" s="52"/>
      <c r="T133" s="62"/>
      <c r="U133" s="26"/>
    </row>
    <row r="134" spans="1:21" s="25" customFormat="1" ht="27.75" customHeight="1">
      <c r="A134" s="10"/>
      <c r="B134" s="38">
        <v>2</v>
      </c>
      <c r="C134" s="38">
        <v>3</v>
      </c>
      <c r="D134" s="38" t="s">
        <v>43</v>
      </c>
      <c r="E134" s="39">
        <v>9</v>
      </c>
      <c r="F134" s="31"/>
      <c r="G134" s="60" t="s">
        <v>34</v>
      </c>
      <c r="H134" s="61"/>
      <c r="I134" s="52"/>
      <c r="J134" s="62"/>
      <c r="K134" s="62"/>
      <c r="L134" s="62"/>
      <c r="M134" s="49"/>
      <c r="N134" s="92">
        <v>15000000</v>
      </c>
      <c r="O134" s="92"/>
      <c r="P134" s="92"/>
      <c r="Q134" s="92">
        <f>SUM(N134:P134)</f>
        <v>15000000</v>
      </c>
      <c r="R134" s="92">
        <f>+M134+Q134</f>
        <v>15000000</v>
      </c>
      <c r="S134" s="52">
        <f>+M134/R134*100</f>
        <v>0</v>
      </c>
      <c r="T134" s="64">
        <f>+Q134/R134*100</f>
        <v>100</v>
      </c>
      <c r="U134" s="26"/>
    </row>
    <row r="135" spans="1:21" s="25" customFormat="1" ht="27.75" customHeight="1">
      <c r="A135" s="10"/>
      <c r="B135" s="38">
        <v>2</v>
      </c>
      <c r="C135" s="38">
        <v>3</v>
      </c>
      <c r="D135" s="38" t="s">
        <v>43</v>
      </c>
      <c r="E135" s="39">
        <v>9</v>
      </c>
      <c r="F135" s="31"/>
      <c r="G135" s="60" t="s">
        <v>35</v>
      </c>
      <c r="H135" s="61"/>
      <c r="I135" s="52"/>
      <c r="J135" s="62"/>
      <c r="K135" s="62"/>
      <c r="L135" s="62"/>
      <c r="M135" s="49"/>
      <c r="N135" s="92">
        <v>15000000</v>
      </c>
      <c r="O135" s="92"/>
      <c r="P135" s="92"/>
      <c r="Q135" s="92">
        <f>SUM(N135:P135)</f>
        <v>15000000</v>
      </c>
      <c r="R135" s="92">
        <f>+M135+Q135</f>
        <v>15000000</v>
      </c>
      <c r="S135" s="52">
        <f>+M135/R135*100</f>
        <v>0</v>
      </c>
      <c r="T135" s="64">
        <f>+Q135/R135*100</f>
        <v>100</v>
      </c>
      <c r="U135" s="26"/>
    </row>
    <row r="136" spans="1:21" s="25" customFormat="1" ht="27.75" customHeight="1">
      <c r="A136" s="10"/>
      <c r="B136" s="38">
        <v>2</v>
      </c>
      <c r="C136" s="38">
        <v>3</v>
      </c>
      <c r="D136" s="38" t="s">
        <v>43</v>
      </c>
      <c r="E136" s="39">
        <v>9</v>
      </c>
      <c r="F136" s="31"/>
      <c r="G136" s="60" t="s">
        <v>36</v>
      </c>
      <c r="H136" s="61"/>
      <c r="I136" s="52"/>
      <c r="J136" s="62"/>
      <c r="K136" s="62"/>
      <c r="L136" s="62"/>
      <c r="M136" s="49"/>
      <c r="N136" s="92">
        <v>3404692</v>
      </c>
      <c r="O136" s="92"/>
      <c r="P136" s="92"/>
      <c r="Q136" s="92">
        <f>SUM(N136:P136)</f>
        <v>3404692</v>
      </c>
      <c r="R136" s="92">
        <f>+M136+Q136</f>
        <v>3404692</v>
      </c>
      <c r="S136" s="52">
        <f>+M136/R136*100</f>
        <v>0</v>
      </c>
      <c r="T136" s="64">
        <f>+Q136/R136*100</f>
        <v>100</v>
      </c>
      <c r="U136" s="26"/>
    </row>
    <row r="137" spans="1:21" s="25" customFormat="1" ht="27.75" customHeight="1">
      <c r="A137" s="10"/>
      <c r="B137" s="38">
        <v>2</v>
      </c>
      <c r="C137" s="38">
        <v>3</v>
      </c>
      <c r="D137" s="38" t="s">
        <v>43</v>
      </c>
      <c r="E137" s="39">
        <v>9</v>
      </c>
      <c r="F137" s="31"/>
      <c r="G137" s="60" t="s">
        <v>37</v>
      </c>
      <c r="H137" s="61"/>
      <c r="I137" s="52"/>
      <c r="J137" s="62"/>
      <c r="K137" s="62"/>
      <c r="L137" s="62"/>
      <c r="M137" s="49"/>
      <c r="N137" s="62">
        <v>0</v>
      </c>
      <c r="O137" s="62"/>
      <c r="P137" s="62"/>
      <c r="Q137" s="49">
        <f>SUM(N137:P137)</f>
        <v>0</v>
      </c>
      <c r="R137" s="53">
        <f>+M137+Q137</f>
        <v>0</v>
      </c>
      <c r="S137" s="48"/>
      <c r="T137" s="67"/>
      <c r="U137" s="26"/>
    </row>
    <row r="138" spans="1:21" s="25" customFormat="1" ht="27.75" customHeight="1">
      <c r="A138" s="10"/>
      <c r="B138" s="38">
        <v>2</v>
      </c>
      <c r="C138" s="38">
        <v>3</v>
      </c>
      <c r="D138" s="38" t="s">
        <v>43</v>
      </c>
      <c r="E138" s="39">
        <v>9</v>
      </c>
      <c r="F138" s="31"/>
      <c r="G138" s="60" t="s">
        <v>31</v>
      </c>
      <c r="H138" s="61"/>
      <c r="I138" s="52"/>
      <c r="J138" s="62"/>
      <c r="K138" s="62"/>
      <c r="L138" s="62"/>
      <c r="M138" s="49"/>
      <c r="N138" s="65">
        <f>+N137/N134*100</f>
        <v>0</v>
      </c>
      <c r="O138" s="62"/>
      <c r="P138" s="62"/>
      <c r="Q138" s="65">
        <f>+Q137/Q134*100</f>
        <v>0</v>
      </c>
      <c r="R138" s="66">
        <f>+R137/R134*100</f>
        <v>0</v>
      </c>
      <c r="S138" s="48"/>
      <c r="T138" s="67"/>
      <c r="U138" s="26"/>
    </row>
    <row r="139" spans="1:21" s="25" customFormat="1" ht="27.75" customHeight="1">
      <c r="A139" s="10"/>
      <c r="B139" s="38">
        <v>2</v>
      </c>
      <c r="C139" s="38">
        <v>3</v>
      </c>
      <c r="D139" s="38" t="s">
        <v>43</v>
      </c>
      <c r="E139" s="39">
        <v>9</v>
      </c>
      <c r="F139" s="31"/>
      <c r="G139" s="60" t="s">
        <v>32</v>
      </c>
      <c r="H139" s="61"/>
      <c r="I139" s="52"/>
      <c r="J139" s="62"/>
      <c r="K139" s="62"/>
      <c r="L139" s="62"/>
      <c r="M139" s="49"/>
      <c r="N139" s="65">
        <f>+N137/N135*100</f>
        <v>0</v>
      </c>
      <c r="O139" s="62"/>
      <c r="P139" s="62"/>
      <c r="Q139" s="65">
        <f>+Q137/Q135*100</f>
        <v>0</v>
      </c>
      <c r="R139" s="66">
        <f>+R137/R135*100</f>
        <v>0</v>
      </c>
      <c r="S139" s="48"/>
      <c r="T139" s="67"/>
      <c r="U139" s="26"/>
    </row>
    <row r="140" spans="1:21" s="25" customFormat="1" ht="27.75" customHeight="1">
      <c r="A140" s="10"/>
      <c r="B140" s="38"/>
      <c r="C140" s="38"/>
      <c r="D140" s="38"/>
      <c r="E140" s="39"/>
      <c r="F140" s="31"/>
      <c r="G140" s="60"/>
      <c r="H140" s="61"/>
      <c r="I140" s="52"/>
      <c r="J140" s="62"/>
      <c r="K140" s="62"/>
      <c r="L140" s="62"/>
      <c r="M140" s="49"/>
      <c r="N140" s="62"/>
      <c r="O140" s="62"/>
      <c r="P140" s="62"/>
      <c r="Q140" s="49"/>
      <c r="R140" s="49"/>
      <c r="S140" s="52"/>
      <c r="T140" s="62"/>
      <c r="U140" s="26"/>
    </row>
    <row r="141" spans="1:21" ht="27.75" customHeight="1">
      <c r="A141" s="10"/>
      <c r="B141" s="40"/>
      <c r="C141" s="40"/>
      <c r="D141" s="40"/>
      <c r="E141" s="41"/>
      <c r="F141" s="42"/>
      <c r="G141" s="43"/>
      <c r="H141" s="63"/>
      <c r="I141" s="80"/>
      <c r="J141" s="76"/>
      <c r="K141" s="44"/>
      <c r="L141" s="44"/>
      <c r="M141" s="44"/>
      <c r="N141" s="44"/>
      <c r="O141" s="44"/>
      <c r="P141" s="44"/>
      <c r="Q141" s="44"/>
      <c r="R141" s="44"/>
      <c r="S141" s="45"/>
      <c r="T141" s="46"/>
      <c r="U141" s="10"/>
    </row>
    <row r="142" spans="1:21" ht="34.5" customHeight="1">
      <c r="A142" s="18" t="s">
        <v>8</v>
      </c>
      <c r="B142" s="81" t="s">
        <v>54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10"/>
      <c r="N142" s="10"/>
      <c r="O142" s="10"/>
      <c r="P142" s="10"/>
      <c r="Q142" s="10"/>
      <c r="R142" s="10"/>
      <c r="S142" s="10"/>
      <c r="T142" s="10"/>
      <c r="U142" s="10" t="s">
        <v>8</v>
      </c>
    </row>
    <row r="143" spans="1:21" ht="27">
      <c r="A143" s="5"/>
      <c r="B143" s="93" t="s">
        <v>55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5"/>
      <c r="N143" s="5"/>
      <c r="O143" s="5"/>
      <c r="P143" s="5"/>
      <c r="Q143" s="6"/>
      <c r="R143" s="6"/>
      <c r="S143" s="6"/>
      <c r="T143" s="6"/>
      <c r="U143" s="5"/>
    </row>
    <row r="144" spans="1:21" ht="23.25">
      <c r="A144" s="5"/>
      <c r="B144" s="7"/>
      <c r="C144" s="7"/>
      <c r="D144" s="7"/>
      <c r="E144" s="7"/>
      <c r="F144" s="5"/>
      <c r="G144" s="5"/>
      <c r="H144" s="5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5"/>
    </row>
    <row r="145" spans="1:21" ht="23.25">
      <c r="A145" s="5"/>
      <c r="B145" s="28"/>
      <c r="C145" s="28"/>
      <c r="D145" s="28"/>
      <c r="E145" s="28"/>
      <c r="F145" s="29"/>
      <c r="G145" s="28"/>
      <c r="H145" s="29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5"/>
    </row>
    <row r="146" spans="1:21" ht="23.25">
      <c r="A146" s="5"/>
      <c r="B146" s="8"/>
      <c r="C146" s="8"/>
      <c r="D146" s="8"/>
      <c r="E146" s="8"/>
      <c r="F146" s="8"/>
      <c r="G146" s="7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1"/>
      <c r="T146" s="2"/>
      <c r="U146" s="5"/>
    </row>
    <row r="147" spans="1:21" ht="23.25">
      <c r="A147" s="5"/>
      <c r="B147" s="8"/>
      <c r="C147" s="8"/>
      <c r="D147" s="8"/>
      <c r="E147" s="8"/>
      <c r="F147" s="8"/>
      <c r="G147" s="8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</row>
    <row r="148" spans="1:21" ht="23.25">
      <c r="A148" s="5"/>
      <c r="B148" s="9"/>
      <c r="C148" s="9"/>
      <c r="D148" s="9"/>
      <c r="E148" s="9"/>
      <c r="F148" s="9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5"/>
    </row>
    <row r="149" spans="1:21" ht="23.25">
      <c r="A149" s="5"/>
      <c r="B149" s="9"/>
      <c r="C149" s="9"/>
      <c r="D149" s="9"/>
      <c r="E149" s="9"/>
      <c r="F149" s="9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5"/>
    </row>
    <row r="150" spans="1:21" ht="23.25">
      <c r="A150" s="5"/>
      <c r="B150" s="9"/>
      <c r="C150" s="9"/>
      <c r="D150" s="9"/>
      <c r="E150" s="9"/>
      <c r="F150" s="9"/>
      <c r="G150" s="4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5"/>
    </row>
    <row r="151" spans="1:21" ht="23.25">
      <c r="A151" s="5"/>
      <c r="B151" s="9"/>
      <c r="C151" s="9"/>
      <c r="D151" s="9"/>
      <c r="E151" s="9"/>
      <c r="F151" s="9"/>
      <c r="G151" s="4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5"/>
    </row>
    <row r="152" spans="1:21" ht="23.25">
      <c r="A152" s="5"/>
      <c r="B152" s="9"/>
      <c r="C152" s="9"/>
      <c r="D152" s="9"/>
      <c r="E152" s="9"/>
      <c r="F152" s="9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5"/>
    </row>
    <row r="153" spans="1:21" ht="23.25">
      <c r="A153" s="5"/>
      <c r="B153" s="9"/>
      <c r="C153" s="9"/>
      <c r="D153" s="9"/>
      <c r="E153" s="9"/>
      <c r="F153" s="9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5"/>
    </row>
    <row r="154" spans="1:21" ht="23.25">
      <c r="A154" s="5"/>
      <c r="B154" s="9"/>
      <c r="C154" s="9"/>
      <c r="D154" s="9"/>
      <c r="E154" s="9"/>
      <c r="F154" s="9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5"/>
    </row>
    <row r="155" spans="1:21" ht="23.25">
      <c r="A155" s="5"/>
      <c r="B155" s="9"/>
      <c r="C155" s="9"/>
      <c r="D155" s="9"/>
      <c r="E155" s="9"/>
      <c r="F155" s="9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5"/>
    </row>
    <row r="156" spans="1:21" ht="23.25">
      <c r="A156" s="5"/>
      <c r="B156" s="9"/>
      <c r="C156" s="9"/>
      <c r="D156" s="9"/>
      <c r="E156" s="9"/>
      <c r="F156" s="9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5"/>
    </row>
    <row r="157" spans="1:21" ht="23.25">
      <c r="A157" s="5"/>
      <c r="B157" s="9"/>
      <c r="C157" s="9"/>
      <c r="D157" s="9"/>
      <c r="E157" s="9"/>
      <c r="F157" s="9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5"/>
    </row>
    <row r="158" spans="1:21" ht="23.25">
      <c r="A158" s="5"/>
      <c r="B158" s="9"/>
      <c r="C158" s="9"/>
      <c r="D158" s="9"/>
      <c r="E158" s="9"/>
      <c r="F158" s="9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5"/>
    </row>
    <row r="159" spans="1:21" ht="23.25">
      <c r="A159" s="5"/>
      <c r="B159" s="9"/>
      <c r="C159" s="9"/>
      <c r="D159" s="9"/>
      <c r="E159" s="9"/>
      <c r="F159" s="9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5"/>
    </row>
    <row r="160" spans="1:21" ht="23.25">
      <c r="A160" s="5"/>
      <c r="B160" s="9"/>
      <c r="C160" s="9"/>
      <c r="D160" s="9"/>
      <c r="E160" s="9"/>
      <c r="F160" s="9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5"/>
    </row>
    <row r="161" spans="1:21" ht="23.25">
      <c r="A161" s="5"/>
      <c r="B161" s="9"/>
      <c r="C161" s="9"/>
      <c r="D161" s="9"/>
      <c r="E161" s="9"/>
      <c r="F161" s="9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5"/>
    </row>
    <row r="162" spans="1:21" ht="23.25">
      <c r="A162" s="5"/>
      <c r="B162" s="9"/>
      <c r="C162" s="9"/>
      <c r="D162" s="9"/>
      <c r="E162" s="9"/>
      <c r="F162" s="9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5"/>
    </row>
    <row r="163" spans="1:21" ht="23.25">
      <c r="A163" s="5"/>
      <c r="B163" s="9"/>
      <c r="C163" s="9"/>
      <c r="D163" s="9"/>
      <c r="E163" s="9"/>
      <c r="F163" s="9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5"/>
    </row>
    <row r="164" spans="1:21" ht="23.25">
      <c r="A164" s="5"/>
      <c r="B164" s="9"/>
      <c r="C164" s="9"/>
      <c r="D164" s="9"/>
      <c r="E164" s="9"/>
      <c r="F164" s="9"/>
      <c r="G164" s="3"/>
      <c r="H164" s="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23.25">
      <c r="A165" s="5"/>
      <c r="B165" s="9"/>
      <c r="C165" s="9"/>
      <c r="D165" s="9"/>
      <c r="E165" s="9"/>
      <c r="F165" s="9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5"/>
    </row>
    <row r="166" spans="1:21" ht="23.25">
      <c r="A166" s="5"/>
      <c r="B166" s="9"/>
      <c r="C166" s="9"/>
      <c r="D166" s="9"/>
      <c r="E166" s="9"/>
      <c r="F166" s="9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5"/>
    </row>
    <row r="167" spans="1:21" ht="23.25">
      <c r="A167" s="5"/>
      <c r="B167" s="9"/>
      <c r="C167" s="9"/>
      <c r="D167" s="9"/>
      <c r="E167" s="9"/>
      <c r="F167" s="9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5"/>
    </row>
    <row r="168" spans="1:21" ht="23.25">
      <c r="A168" s="5"/>
      <c r="B168" s="9"/>
      <c r="C168" s="9"/>
      <c r="D168" s="9"/>
      <c r="E168" s="9"/>
      <c r="F168" s="9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5"/>
    </row>
    <row r="169" spans="1:21" ht="23.25">
      <c r="A169" s="5"/>
      <c r="B169" s="9"/>
      <c r="C169" s="9"/>
      <c r="D169" s="9"/>
      <c r="E169" s="9"/>
      <c r="F169" s="9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5"/>
    </row>
    <row r="170" spans="1:21" ht="23.25">
      <c r="A170" s="5"/>
      <c r="B170" s="9"/>
      <c r="C170" s="9"/>
      <c r="D170" s="9"/>
      <c r="E170" s="9"/>
      <c r="F170" s="9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"/>
    </row>
    <row r="171" spans="1:21" ht="23.25">
      <c r="A171" s="5"/>
      <c r="B171" s="9"/>
      <c r="C171" s="9"/>
      <c r="D171" s="9"/>
      <c r="E171" s="9"/>
      <c r="F171" s="9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5"/>
    </row>
    <row r="172" spans="1:21" ht="23.25">
      <c r="A172" s="5"/>
      <c r="B172" s="9"/>
      <c r="C172" s="9"/>
      <c r="D172" s="9"/>
      <c r="E172" s="9"/>
      <c r="F172" s="9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5"/>
    </row>
    <row r="173" spans="1:21" ht="23.25">
      <c r="A173" s="5"/>
      <c r="B173" s="9"/>
      <c r="C173" s="9"/>
      <c r="D173" s="9"/>
      <c r="E173" s="9"/>
      <c r="F173" s="9"/>
      <c r="G173" s="3"/>
      <c r="H173" s="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23.25">
      <c r="A174" s="5"/>
      <c r="B174" s="9"/>
      <c r="C174" s="9"/>
      <c r="D174" s="9"/>
      <c r="E174" s="9"/>
      <c r="F174" s="9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"/>
    </row>
    <row r="175" spans="1:21" ht="23.25">
      <c r="A175" s="5"/>
      <c r="B175" s="9"/>
      <c r="C175" s="9"/>
      <c r="D175" s="9"/>
      <c r="E175" s="9"/>
      <c r="F175" s="9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5"/>
    </row>
    <row r="176" spans="1:21" ht="23.25">
      <c r="A176" s="5"/>
      <c r="B176" s="9"/>
      <c r="C176" s="9"/>
      <c r="D176" s="9"/>
      <c r="E176" s="9"/>
      <c r="F176" s="9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"/>
    </row>
    <row r="177" spans="1:21" ht="23.25">
      <c r="A177" s="5"/>
      <c r="B177" s="9"/>
      <c r="C177" s="9"/>
      <c r="D177" s="9"/>
      <c r="E177" s="9"/>
      <c r="F177" s="9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5"/>
    </row>
    <row r="178" spans="1:21" ht="23.25">
      <c r="A178" s="5"/>
      <c r="B178" s="9"/>
      <c r="C178" s="9"/>
      <c r="D178" s="9"/>
      <c r="E178" s="9"/>
      <c r="F178" s="9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5"/>
    </row>
    <row r="179" spans="1:21" ht="23.25">
      <c r="A179" s="5"/>
      <c r="B179" s="9"/>
      <c r="C179" s="9"/>
      <c r="D179" s="9"/>
      <c r="E179" s="9"/>
      <c r="F179" s="9"/>
      <c r="G179" s="3"/>
      <c r="H179" s="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23.25">
      <c r="A180" s="5"/>
      <c r="B180" s="9"/>
      <c r="C180" s="9"/>
      <c r="D180" s="9"/>
      <c r="E180" s="9"/>
      <c r="F180" s="9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5"/>
    </row>
    <row r="181" spans="1:21" ht="23.25">
      <c r="A181" s="5"/>
      <c r="B181" s="9"/>
      <c r="C181" s="9"/>
      <c r="D181" s="9"/>
      <c r="E181" s="9"/>
      <c r="F181" s="9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5"/>
    </row>
    <row r="182" spans="1:21" ht="23.25">
      <c r="A182" s="5"/>
      <c r="B182" s="9"/>
      <c r="C182" s="9"/>
      <c r="D182" s="9"/>
      <c r="E182" s="9"/>
      <c r="F182" s="9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"/>
    </row>
    <row r="183" spans="1:21" ht="23.25">
      <c r="A183" s="5"/>
      <c r="B183" s="9"/>
      <c r="C183" s="9"/>
      <c r="D183" s="9"/>
      <c r="E183" s="9"/>
      <c r="F183" s="9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5"/>
    </row>
    <row r="184" spans="1:21" ht="23.25">
      <c r="A184" s="5"/>
      <c r="B184" s="9"/>
      <c r="C184" s="9"/>
      <c r="D184" s="9"/>
      <c r="E184" s="9"/>
      <c r="F184" s="9"/>
      <c r="G184" s="3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5"/>
    </row>
    <row r="185" spans="1:21" ht="23.25">
      <c r="A185" s="5"/>
      <c r="B185" s="9"/>
      <c r="C185" s="9"/>
      <c r="D185" s="9"/>
      <c r="E185" s="9"/>
      <c r="F185" s="9"/>
      <c r="G185" s="3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5"/>
    </row>
    <row r="186" spans="1:21" ht="23.25">
      <c r="A186" s="5"/>
      <c r="B186" s="9"/>
      <c r="C186" s="9"/>
      <c r="D186" s="9"/>
      <c r="E186" s="9"/>
      <c r="F186" s="9"/>
      <c r="G186" s="3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5"/>
    </row>
    <row r="187" spans="2:21" ht="23.25">
      <c r="B187" s="5"/>
      <c r="C187" s="5"/>
      <c r="D187" s="5"/>
      <c r="E187" s="5"/>
      <c r="F187" s="8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5"/>
    </row>
  </sheetData>
  <sheetProtection/>
  <mergeCells count="30">
    <mergeCell ref="B4:S4"/>
    <mergeCell ref="O9:O12"/>
    <mergeCell ref="Q9:Q12"/>
    <mergeCell ref="R9:R12"/>
    <mergeCell ref="S9:T9"/>
    <mergeCell ref="S10:T10"/>
    <mergeCell ref="S11:S12"/>
    <mergeCell ref="T11:T12"/>
    <mergeCell ref="P9:P12"/>
    <mergeCell ref="K9:K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B143:L143"/>
    <mergeCell ref="L9:L12"/>
    <mergeCell ref="M9:M12"/>
    <mergeCell ref="N9:N12"/>
    <mergeCell ref="B9:B12"/>
    <mergeCell ref="C9:C12"/>
    <mergeCell ref="D9:D12"/>
    <mergeCell ref="E9:E12"/>
    <mergeCell ref="I9:I12"/>
    <mergeCell ref="J9:J12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3" r:id="rId3"/>
  <headerFooter alignWithMargins="0">
    <evenFooter>&amp;CP?gina &amp;P de &amp;N</evenFooter>
    <firstHeader>&amp;C&amp;"Trajan Pro,Normal"&amp;22COMUNICACIONES Y TRANSPORTES</firstHeader>
  </headerFooter>
  <colBreaks count="1" manualBreakCount="1">
    <brk id="20" max="65535" man="1"/>
  </colBreaks>
  <ignoredErrors>
    <ignoredError sqref="M84 M77 M69:M70 M62:M6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PROGRAMATICA</dc:title>
  <dc:subject/>
  <dc:creator>susana_escartin</dc:creator>
  <cp:keywords/>
  <dc:description/>
  <cp:lastModifiedBy>daniel_rosas</cp:lastModifiedBy>
  <cp:lastPrinted>2014-04-08T00:13:41Z</cp:lastPrinted>
  <dcterms:created xsi:type="dcterms:W3CDTF">2014-02-18T18:42:36Z</dcterms:created>
  <dcterms:modified xsi:type="dcterms:W3CDTF">2014-04-17T02:16:33Z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