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055" activeTab="0"/>
  </bookViews>
  <sheets>
    <sheet name="FORMATO BLANCO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2012</definedName>
    <definedName name="_xlnm.Print_Area" localSheetId="0">'FORMATO BLANCO'!$C$2:$J$67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214</definedName>
    <definedName name="Ene">1</definedName>
    <definedName name="EneAcum">-1</definedName>
    <definedName name="EneJun">17</definedName>
    <definedName name="EneMar">13</definedName>
    <definedName name="Feb">2</definedName>
    <definedName name="FebAcum">-2</definedName>
    <definedName name="FORM" localSheetId="0">'FORMATO BLANCO'!$A$65437:$K$65536</definedName>
    <definedName name="FORM">#REF!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P">1</definedName>
    <definedName name="Presupuesto">213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Unidades">1</definedName>
    <definedName name="Version">214</definedName>
    <definedName name="VersionC">213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P01P10</t>
        </r>
      </text>
    </comment>
  </commentList>
</comments>
</file>

<file path=xl/sharedStrings.xml><?xml version="1.0" encoding="utf-8"?>
<sst xmlns="http://schemas.openxmlformats.org/spreadsheetml/2006/main" count="73" uniqueCount="64">
  <si>
    <t>CONCEPTOS</t>
  </si>
  <si>
    <t>MODIFICACIONES</t>
  </si>
  <si>
    <t>*</t>
  </si>
  <si>
    <t>A  S  I  G  N  A  C  I  Ó  N    D  E  L    P  R  E  S  U  P  U  E  S  T  O</t>
  </si>
  <si>
    <t>(Pesos)</t>
  </si>
  <si>
    <t>ENTIDADES DE CONTROL PRESUPUESTARIO DIRECTO</t>
  </si>
  <si>
    <t>APROBADO</t>
  </si>
  <si>
    <t xml:space="preserve">  GASTO CORRIENTE</t>
  </si>
  <si>
    <t xml:space="preserve">    SERVICIOS PERSONALES</t>
  </si>
  <si>
    <t xml:space="preserve">      SUELDOS Y SALARIOS</t>
  </si>
  <si>
    <t xml:space="preserve">      GASTOS DE PREVISIÓN SOCIAL</t>
  </si>
  <si>
    <t xml:space="preserve">      OTROS</t>
  </si>
  <si>
    <t xml:space="preserve">    DE OPERACIÓN</t>
  </si>
  <si>
    <t xml:space="preserve">      ADQUISICIÓN DE ENERGÍA</t>
  </si>
  <si>
    <t xml:space="preserve">      FLETES</t>
  </si>
  <si>
    <t xml:space="preserve">      SEGUROS</t>
  </si>
  <si>
    <t xml:space="preserve">    PENSIONES Y JUBILACIONES</t>
  </si>
  <si>
    <t xml:space="preserve">    OTRAS EROGACIONES</t>
  </si>
  <si>
    <t xml:space="preserve">    OPERACIONES INTERORGANISMOS</t>
  </si>
  <si>
    <t xml:space="preserve">      COMPRAS DE MATERIAS PRIMAS</t>
  </si>
  <si>
    <t xml:space="preserve">      SERVICIOS CORPORATIVOS</t>
  </si>
  <si>
    <t xml:space="preserve">      SERVICIOS INTERORGANISMOS</t>
  </si>
  <si>
    <t xml:space="preserve">  INVERSIÓN FÍSICA</t>
  </si>
  <si>
    <t xml:space="preserve">    BIENES MUEBLES E INMUEBLES</t>
  </si>
  <si>
    <t xml:space="preserve">    OBRA PÚBLICA</t>
  </si>
  <si>
    <t xml:space="preserve">  INVERSIÓN FINANCIERA</t>
  </si>
  <si>
    <t xml:space="preserve">    OTORGAMIENTO DE CRÉDITO</t>
  </si>
  <si>
    <t xml:space="preserve">  COSTO FINANCIERO NETO</t>
  </si>
  <si>
    <t xml:space="preserve">    COSTO FINANCIERO BRUTO</t>
  </si>
  <si>
    <t xml:space="preserve">      INTERNOS</t>
  </si>
  <si>
    <t xml:space="preserve">        INTERESES</t>
  </si>
  <si>
    <t xml:space="preserve">        OTROS</t>
  </si>
  <si>
    <t xml:space="preserve">      EXTERNOS</t>
  </si>
  <si>
    <t xml:space="preserve">    INGRESOS POR INTERESES</t>
  </si>
  <si>
    <t xml:space="preserve">  EGRESOS POR OPERACIONES AJENAS</t>
  </si>
  <si>
    <t xml:space="preserve">    POR CUENTA DE TERCEROS</t>
  </si>
  <si>
    <t xml:space="preserve">    EROGACIONES RECUPERABLES</t>
  </si>
  <si>
    <t xml:space="preserve">  SUMA DE EGRESOS DEL AÑO</t>
  </si>
  <si>
    <t xml:space="preserve">    ORDINARIOS</t>
  </si>
  <si>
    <t xml:space="preserve">    EXTRAORDINARIOS</t>
  </si>
  <si>
    <t xml:space="preserve">  DISPONIBILIDAD FINAL</t>
  </si>
  <si>
    <t xml:space="preserve">      CONSERVACIÓN Y MANTENIMIENTO CON TERCEROS</t>
  </si>
  <si>
    <t xml:space="preserve">      SERVICIOS TÉCNICOS PAGADOS A TERCEROS</t>
  </si>
  <si>
    <t xml:space="preserve">  ENTEROS A LA TESORERÍA DE LA  FEDERACIÓN</t>
  </si>
  <si>
    <t>REVALUACION POR TIPO DE CAMBIO</t>
  </si>
  <si>
    <t>CUENTA DE LA HACIENDA PÚBLICA FEDERAL DE 2013</t>
  </si>
  <si>
    <t xml:space="preserve">  OTROS DE INVERSIÓN FINANCIERA</t>
  </si>
  <si>
    <t>Aumentos</t>
  </si>
  <si>
    <t>Disminuciones</t>
  </si>
  <si>
    <t>Definitivo</t>
  </si>
  <si>
    <t>Recursos</t>
  </si>
  <si>
    <t>Subsidios</t>
  </si>
  <si>
    <t>Propios</t>
  </si>
  <si>
    <t>y Apoyos</t>
  </si>
  <si>
    <t>Fiscales</t>
  </si>
  <si>
    <t>PRESUPUESTO PAGADO</t>
  </si>
  <si>
    <t>Total</t>
  </si>
  <si>
    <t xml:space="preserve">      SERVICIOS INTEGRALES DE EXPLORACIÓN Y 
      PRODUCCIÓN</t>
  </si>
  <si>
    <t xml:space="preserve">    ADQUISICIÓN DE VALORES</t>
  </si>
  <si>
    <t xml:space="preserve">EGRESOS DE FLUJO DE EFECTIVO </t>
  </si>
  <si>
    <t>Fuente: Original y modificado, sistemas globalizadores de la SHCP; pagado, la entidad paraestatal.</t>
  </si>
  <si>
    <t>1/ Las cifras a pesos y las sumas pueden diferir por efectos de redondeo.</t>
  </si>
  <si>
    <t>TOTAL DE RECURSOS1/</t>
  </si>
  <si>
    <t>18T4L PEMEX EXPLORACIÓN Y PRODUCCIÓN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</si>
</sst>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#,##0_);\(#,##0\)"/>
    <numFmt numFmtId="192" formatCode="[$€-2]\ #,##0.00_);[Red]\([$€-2]\ #,##0.00\)"/>
    <numFmt numFmtId="193" formatCode="General_)"/>
    <numFmt numFmtId="194" formatCode="#,##0.0_);[Red]\(#,##0.0\)"/>
    <numFmt numFmtId="195" formatCode="#,##0.00000"/>
    <numFmt numFmtId="196" formatCode="[$-80A]dddd\,\ dd&quot; de &quot;mmmm&quot; de &quot;yyyy"/>
    <numFmt numFmtId="197" formatCode="[$-80A]hh:mm:ss\ AM/PM"/>
  </numFmts>
  <fonts count="54">
    <font>
      <sz val="18"/>
      <name val="Arial"/>
      <family val="0"/>
    </font>
    <font>
      <sz val="1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Soberana Sans Light"/>
      <family val="3"/>
    </font>
    <font>
      <b/>
      <sz val="18"/>
      <name val="Soberana Sans Light"/>
      <family val="3"/>
    </font>
    <font>
      <sz val="19"/>
      <name val="Soberana Sans Light"/>
      <family val="3"/>
    </font>
    <font>
      <b/>
      <sz val="19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8"/>
      <color indexed="12"/>
      <name val="Arial"/>
      <family val="2"/>
    </font>
    <font>
      <u val="single"/>
      <sz val="1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Soberana Sans Light"/>
      <family val="3"/>
    </font>
    <font>
      <b/>
      <sz val="18"/>
      <color indexed="10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8"/>
      <color theme="10"/>
      <name val="Arial"/>
      <family val="2"/>
    </font>
    <font>
      <u val="single"/>
      <sz val="1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Soberana Sans Light"/>
      <family val="3"/>
    </font>
    <font>
      <b/>
      <sz val="18"/>
      <color rgb="FFFF0000"/>
      <name val="Soberana Sans Light"/>
      <family val="3"/>
    </font>
    <font>
      <b/>
      <sz val="1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14" xfId="0" applyNumberFormat="1" applyFont="1" applyFill="1" applyBorder="1" applyAlignment="1">
      <alignment vertical="center"/>
    </xf>
    <xf numFmtId="191" fontId="0" fillId="0" borderId="15" xfId="0" applyNumberFormat="1" applyFont="1" applyFill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91" fontId="3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91" fontId="0" fillId="0" borderId="13" xfId="0" applyNumberFormat="1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191" fontId="6" fillId="0" borderId="13" xfId="0" applyNumberFormat="1" applyFont="1" applyFill="1" applyBorder="1" applyAlignment="1">
      <alignment vertical="center"/>
    </xf>
    <xf numFmtId="3" fontId="51" fillId="0" borderId="17" xfId="0" applyNumberFormat="1" applyFont="1" applyFill="1" applyBorder="1" applyAlignment="1">
      <alignment/>
    </xf>
    <xf numFmtId="191" fontId="5" fillId="0" borderId="13" xfId="0" applyNumberFormat="1" applyFont="1" applyFill="1" applyBorder="1" applyAlignment="1">
      <alignment vertical="center"/>
    </xf>
    <xf numFmtId="191" fontId="5" fillId="0" borderId="14" xfId="0" applyNumberFormat="1" applyFont="1" applyFill="1" applyBorder="1" applyAlignment="1">
      <alignment vertical="center"/>
    </xf>
    <xf numFmtId="191" fontId="6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0" xfId="0" applyFont="1" applyFill="1" applyAlignment="1">
      <alignment vertical="center"/>
    </xf>
    <xf numFmtId="195" fontId="5" fillId="0" borderId="0" xfId="0" applyNumberFormat="1" applyFont="1" applyFill="1" applyAlignment="1">
      <alignment vertical="center"/>
    </xf>
    <xf numFmtId="3" fontId="5" fillId="0" borderId="12" xfId="0" applyNumberFormat="1" applyFont="1" applyBorder="1" applyAlignment="1">
      <alignment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centerContinuous" vertical="center"/>
    </xf>
    <xf numFmtId="0" fontId="50" fillId="33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Continuous" vertical="center"/>
    </xf>
    <xf numFmtId="0" fontId="50" fillId="33" borderId="13" xfId="0" applyFont="1" applyFill="1" applyBorder="1" applyAlignment="1">
      <alignment horizontal="centerContinuous" vertical="center"/>
    </xf>
    <xf numFmtId="0" fontId="50" fillId="33" borderId="15" xfId="0" applyFont="1" applyFill="1" applyBorder="1" applyAlignment="1">
      <alignment horizontal="centerContinuous" vertical="center"/>
    </xf>
    <xf numFmtId="49" fontId="7" fillId="0" borderId="1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indent="1"/>
    </xf>
    <xf numFmtId="0" fontId="5" fillId="0" borderId="13" xfId="0" applyFont="1" applyBorder="1" applyAlignment="1">
      <alignment/>
    </xf>
    <xf numFmtId="49" fontId="7" fillId="0" borderId="15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Continuous" vertical="center"/>
    </xf>
    <xf numFmtId="0" fontId="52" fillId="0" borderId="14" xfId="0" applyFont="1" applyFill="1" applyBorder="1" applyAlignment="1">
      <alignment horizontal="centerContinuous" vertical="center"/>
    </xf>
  </cellXfs>
  <cellStyles count="50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89"/>
  <sheetViews>
    <sheetView showZeros="0" tabSelected="1" showOutlineSymbols="0" zoomScale="50" zoomScaleNormal="50" zoomScalePageLayoutView="0" workbookViewId="0" topLeftCell="A1">
      <selection activeCell="C5" sqref="C5"/>
    </sheetView>
  </sheetViews>
  <sheetFormatPr defaultColWidth="0" defaultRowHeight="23.25"/>
  <cols>
    <col min="1" max="1" width="0.453125" style="0" customWidth="1"/>
    <col min="2" max="2" width="0.30078125" style="0" customWidth="1"/>
    <col min="3" max="3" width="58.69140625" style="0" customWidth="1"/>
    <col min="4" max="4" width="20.30859375" style="0" customWidth="1"/>
    <col min="5" max="5" width="19.5390625" style="0" customWidth="1"/>
    <col min="6" max="6" width="19" style="0" customWidth="1"/>
    <col min="7" max="7" width="22.4609375" style="0" customWidth="1"/>
    <col min="8" max="8" width="20.609375" style="0" customWidth="1"/>
    <col min="9" max="9" width="16.69140625" style="0" customWidth="1"/>
    <col min="10" max="10" width="20.5390625" style="0" customWidth="1"/>
    <col min="11" max="11" width="0.84375" style="0" customWidth="1"/>
    <col min="12" max="16384" width="0" style="0" hidden="1" customWidth="1"/>
  </cols>
  <sheetData>
    <row r="1" spans="1:11" ht="23.25">
      <c r="A1" s="1"/>
      <c r="B1" s="2"/>
      <c r="C1" s="16"/>
      <c r="D1" s="16"/>
      <c r="E1" s="16"/>
      <c r="F1" s="16"/>
      <c r="G1" s="16"/>
      <c r="H1" s="16"/>
      <c r="I1" s="16"/>
      <c r="J1" s="16"/>
      <c r="K1" s="1"/>
    </row>
    <row r="2" spans="1:11" ht="23.25">
      <c r="A2" s="26"/>
      <c r="B2" s="30" t="s">
        <v>45</v>
      </c>
      <c r="C2" s="16"/>
      <c r="D2" s="16"/>
      <c r="E2" s="16"/>
      <c r="F2" s="16"/>
      <c r="G2" s="16"/>
      <c r="H2" s="16"/>
      <c r="I2" s="16"/>
      <c r="J2" s="16"/>
      <c r="K2" s="1"/>
    </row>
    <row r="3" spans="1:11" ht="23.25">
      <c r="A3" s="26"/>
      <c r="B3" s="16" t="s">
        <v>5</v>
      </c>
      <c r="C3" s="16"/>
      <c r="D3" s="16"/>
      <c r="E3" s="16"/>
      <c r="F3" s="16"/>
      <c r="G3" s="16"/>
      <c r="H3" s="16"/>
      <c r="I3" s="16"/>
      <c r="J3" s="16"/>
      <c r="K3" s="1"/>
    </row>
    <row r="4" spans="1:11" ht="23.25">
      <c r="A4" s="26"/>
      <c r="B4" s="16" t="s">
        <v>59</v>
      </c>
      <c r="C4" s="16"/>
      <c r="D4" s="16"/>
      <c r="E4" s="16"/>
      <c r="F4" s="16"/>
      <c r="G4" s="16"/>
      <c r="H4" s="16"/>
      <c r="I4" s="16"/>
      <c r="J4" s="16"/>
      <c r="K4" s="1"/>
    </row>
    <row r="5" spans="1:11" ht="23.25">
      <c r="A5" s="26"/>
      <c r="B5" s="16" t="s">
        <v>63</v>
      </c>
      <c r="C5" s="16"/>
      <c r="D5" s="16"/>
      <c r="E5" s="16"/>
      <c r="F5" s="16"/>
      <c r="G5" s="16"/>
      <c r="H5" s="16"/>
      <c r="I5" s="16"/>
      <c r="J5" s="16"/>
      <c r="K5" s="1"/>
    </row>
    <row r="6" spans="1:11" ht="23.25">
      <c r="A6" s="26"/>
      <c r="B6" s="16" t="s">
        <v>4</v>
      </c>
      <c r="C6" s="16"/>
      <c r="D6" s="16"/>
      <c r="E6" s="16"/>
      <c r="F6" s="16"/>
      <c r="G6" s="16"/>
      <c r="H6" s="16"/>
      <c r="I6" s="16"/>
      <c r="J6" s="16"/>
      <c r="K6" s="1"/>
    </row>
    <row r="7" spans="1:11" ht="23.25">
      <c r="A7" s="26"/>
      <c r="B7" s="26"/>
      <c r="C7" s="26"/>
      <c r="D7" s="26"/>
      <c r="E7" s="26"/>
      <c r="F7" s="26"/>
      <c r="G7" s="27"/>
      <c r="H7" s="28"/>
      <c r="I7" s="26"/>
      <c r="J7" s="29"/>
      <c r="K7" s="1"/>
    </row>
    <row r="8" spans="1:11" ht="23.25" customHeight="1">
      <c r="A8" s="1"/>
      <c r="B8" s="66"/>
      <c r="C8" s="54"/>
      <c r="D8" s="41" t="s">
        <v>3</v>
      </c>
      <c r="E8" s="42"/>
      <c r="F8" s="42"/>
      <c r="G8" s="43"/>
      <c r="H8" s="42"/>
      <c r="I8" s="42"/>
      <c r="J8" s="43"/>
      <c r="K8" s="1"/>
    </row>
    <row r="9" spans="1:11" ht="24.75">
      <c r="A9" s="1"/>
      <c r="B9" s="66"/>
      <c r="C9" s="55"/>
      <c r="D9" s="17"/>
      <c r="E9" s="44" t="s">
        <v>1</v>
      </c>
      <c r="F9" s="45"/>
      <c r="G9" s="38"/>
      <c r="H9" s="48" t="s">
        <v>55</v>
      </c>
      <c r="I9" s="49"/>
      <c r="J9" s="50"/>
      <c r="K9" s="1"/>
    </row>
    <row r="10" spans="1:11" ht="24.75">
      <c r="A10" s="1"/>
      <c r="B10" s="67"/>
      <c r="C10" s="31" t="s">
        <v>0</v>
      </c>
      <c r="D10" s="18"/>
      <c r="E10" s="46"/>
      <c r="F10" s="47"/>
      <c r="G10" s="40"/>
      <c r="H10" s="51"/>
      <c r="I10" s="52"/>
      <c r="J10" s="53"/>
      <c r="K10" s="1"/>
    </row>
    <row r="11" spans="1:11" ht="24.75">
      <c r="A11" s="1"/>
      <c r="B11" s="67"/>
      <c r="C11" s="55"/>
      <c r="D11" s="18"/>
      <c r="E11" s="35" t="s">
        <v>47</v>
      </c>
      <c r="F11" s="35" t="s">
        <v>48</v>
      </c>
      <c r="G11" s="38" t="s">
        <v>49</v>
      </c>
      <c r="H11" s="18" t="s">
        <v>50</v>
      </c>
      <c r="I11" s="17" t="s">
        <v>51</v>
      </c>
      <c r="J11" s="17"/>
      <c r="K11" s="1"/>
    </row>
    <row r="12" spans="1:11" ht="24.75">
      <c r="A12" s="1"/>
      <c r="B12" s="66"/>
      <c r="C12" s="55"/>
      <c r="D12" s="18" t="s">
        <v>6</v>
      </c>
      <c r="E12" s="36"/>
      <c r="F12" s="36"/>
      <c r="G12" s="39"/>
      <c r="H12" s="18" t="s">
        <v>52</v>
      </c>
      <c r="I12" s="18" t="s">
        <v>53</v>
      </c>
      <c r="J12" s="36" t="s">
        <v>56</v>
      </c>
      <c r="K12" s="1"/>
    </row>
    <row r="13" spans="1:11" ht="24.75">
      <c r="A13" s="1"/>
      <c r="B13" s="66"/>
      <c r="C13" s="56"/>
      <c r="D13" s="19"/>
      <c r="E13" s="37"/>
      <c r="F13" s="37"/>
      <c r="G13" s="40"/>
      <c r="H13" s="19"/>
      <c r="I13" s="19" t="s">
        <v>54</v>
      </c>
      <c r="J13" s="37"/>
      <c r="K13" s="1"/>
    </row>
    <row r="14" spans="1:11" ht="18" customHeight="1">
      <c r="A14" s="1"/>
      <c r="B14" s="3"/>
      <c r="C14" s="57"/>
      <c r="D14" s="20"/>
      <c r="E14" s="21"/>
      <c r="F14" s="21"/>
      <c r="G14" s="21"/>
      <c r="H14" s="21"/>
      <c r="I14" s="21"/>
      <c r="J14" s="21"/>
      <c r="K14" s="1"/>
    </row>
    <row r="15" spans="1:12" s="12" customFormat="1" ht="25.5">
      <c r="A15" s="1"/>
      <c r="B15" s="3"/>
      <c r="C15" s="58" t="s">
        <v>62</v>
      </c>
      <c r="D15" s="20">
        <f aca="true" t="shared" si="0" ref="D15:J15">+D57+D64</f>
        <v>398943613172</v>
      </c>
      <c r="E15" s="20">
        <f t="shared" si="0"/>
        <v>71572217848</v>
      </c>
      <c r="F15" s="20">
        <f t="shared" si="0"/>
        <v>8740297740</v>
      </c>
      <c r="G15" s="20">
        <f t="shared" si="0"/>
        <v>461775533280</v>
      </c>
      <c r="H15" s="20">
        <f t="shared" si="0"/>
        <v>457127930538</v>
      </c>
      <c r="I15" s="20">
        <f t="shared" si="0"/>
        <v>0</v>
      </c>
      <c r="J15" s="20">
        <f t="shared" si="0"/>
        <v>457127930538</v>
      </c>
      <c r="K15" s="11">
        <f>+K16+K35+K39+K42+K61</f>
        <v>0</v>
      </c>
      <c r="L15" s="11" t="e">
        <f>+L64+#REF!</f>
        <v>#REF!</v>
      </c>
    </row>
    <row r="16" spans="1:12" s="12" customFormat="1" ht="25.5">
      <c r="A16" s="1"/>
      <c r="B16" s="3"/>
      <c r="C16" s="59" t="s">
        <v>7</v>
      </c>
      <c r="D16" s="20">
        <f aca="true" t="shared" si="1" ref="D16:J16">+D17+D21+D29+D30+D31</f>
        <v>111670959699</v>
      </c>
      <c r="E16" s="20">
        <f t="shared" si="1"/>
        <v>51958656780</v>
      </c>
      <c r="F16" s="20">
        <f t="shared" si="1"/>
        <v>1420986761</v>
      </c>
      <c r="G16" s="20">
        <f t="shared" si="1"/>
        <v>162208629718</v>
      </c>
      <c r="H16" s="20">
        <f t="shared" si="1"/>
        <v>160343461817</v>
      </c>
      <c r="I16" s="20">
        <f t="shared" si="1"/>
        <v>0</v>
      </c>
      <c r="J16" s="20">
        <f t="shared" si="1"/>
        <v>160343461817</v>
      </c>
      <c r="K16" s="11">
        <f>+K17+K21+K28+K29+K30</f>
        <v>0</v>
      </c>
      <c r="L16" s="11">
        <f>+L17+L21+L28+L29+L30</f>
        <v>0</v>
      </c>
    </row>
    <row r="17" spans="1:12" s="12" customFormat="1" ht="25.5">
      <c r="A17" s="1"/>
      <c r="B17" s="3"/>
      <c r="C17" s="59" t="s">
        <v>8</v>
      </c>
      <c r="D17" s="20">
        <f aca="true" t="shared" si="2" ref="D17:L17">+SUM(D18:D20)</f>
        <v>21100143094</v>
      </c>
      <c r="E17" s="20">
        <f t="shared" si="2"/>
        <v>112561820</v>
      </c>
      <c r="F17" s="20">
        <f t="shared" si="2"/>
        <v>491532649</v>
      </c>
      <c r="G17" s="20">
        <f t="shared" si="2"/>
        <v>20721172265</v>
      </c>
      <c r="H17" s="20">
        <f t="shared" si="2"/>
        <v>20707953162</v>
      </c>
      <c r="I17" s="20">
        <f t="shared" si="2"/>
        <v>0</v>
      </c>
      <c r="J17" s="20">
        <f t="shared" si="2"/>
        <v>20707953162</v>
      </c>
      <c r="K17" s="11">
        <f t="shared" si="2"/>
        <v>0</v>
      </c>
      <c r="L17" s="11">
        <f t="shared" si="2"/>
        <v>0</v>
      </c>
    </row>
    <row r="18" spans="1:11" s="12" customFormat="1" ht="24">
      <c r="A18" s="1"/>
      <c r="B18" s="3"/>
      <c r="C18" s="60" t="s">
        <v>9</v>
      </c>
      <c r="D18" s="22">
        <v>10811637661</v>
      </c>
      <c r="E18" s="22">
        <f>+IF(G18&gt;D18,G18-D18,"")</f>
        <v>111155273</v>
      </c>
      <c r="F18" s="22"/>
      <c r="G18" s="22">
        <v>10922792934</v>
      </c>
      <c r="H18" s="22">
        <v>10909573831</v>
      </c>
      <c r="I18" s="22"/>
      <c r="J18" s="23">
        <f>+SUM(H18:I18)</f>
        <v>10909573831</v>
      </c>
      <c r="K18" s="1"/>
    </row>
    <row r="19" spans="1:11" s="12" customFormat="1" ht="24">
      <c r="A19" s="1"/>
      <c r="B19" s="3"/>
      <c r="C19" s="60" t="s">
        <v>10</v>
      </c>
      <c r="D19" s="22">
        <v>4333947324</v>
      </c>
      <c r="E19" s="22">
        <f>+IF(G19&gt;D19,G19-D19,"")</f>
        <v>1406547</v>
      </c>
      <c r="F19" s="22"/>
      <c r="G19" s="22">
        <v>4335353871</v>
      </c>
      <c r="H19" s="22">
        <v>4335353871</v>
      </c>
      <c r="I19" s="22"/>
      <c r="J19" s="23">
        <f>+SUM(H19:I19)</f>
        <v>4335353871</v>
      </c>
      <c r="K19" s="1"/>
    </row>
    <row r="20" spans="1:11" s="12" customFormat="1" ht="24">
      <c r="A20" s="1"/>
      <c r="B20" s="3"/>
      <c r="C20" s="60" t="s">
        <v>11</v>
      </c>
      <c r="D20" s="22">
        <v>5954558109</v>
      </c>
      <c r="E20" s="22"/>
      <c r="F20" s="22">
        <f>+IF(G20&lt;D20,D20-G20,"")</f>
        <v>491532649</v>
      </c>
      <c r="G20" s="22">
        <v>5463025460</v>
      </c>
      <c r="H20" s="22">
        <v>5463025460</v>
      </c>
      <c r="I20" s="22"/>
      <c r="J20" s="23">
        <f>+SUM(H20:I20)</f>
        <v>5463025460</v>
      </c>
      <c r="K20" s="1"/>
    </row>
    <row r="21" spans="1:12" s="12" customFormat="1" ht="25.5">
      <c r="A21" s="1"/>
      <c r="B21" s="3"/>
      <c r="C21" s="59" t="s">
        <v>12</v>
      </c>
      <c r="D21" s="20">
        <f>+SUM(D22:D28)</f>
        <v>7172638898</v>
      </c>
      <c r="E21" s="20">
        <f aca="true" t="shared" si="3" ref="E21:J21">+SUM(E22:E28)</f>
        <v>3551289456</v>
      </c>
      <c r="F21" s="20">
        <f t="shared" si="3"/>
        <v>342452713</v>
      </c>
      <c r="G21" s="20">
        <f t="shared" si="3"/>
        <v>10381475641</v>
      </c>
      <c r="H21" s="20">
        <f t="shared" si="3"/>
        <v>10110561916</v>
      </c>
      <c r="I21" s="20">
        <f t="shared" si="3"/>
        <v>0</v>
      </c>
      <c r="J21" s="20">
        <f t="shared" si="3"/>
        <v>10110561916</v>
      </c>
      <c r="K21" s="11">
        <f>+SUM(K22:K27)</f>
        <v>0</v>
      </c>
      <c r="L21" s="11">
        <f>+SUM(L22:L27)</f>
        <v>0</v>
      </c>
    </row>
    <row r="22" spans="1:11" s="12" customFormat="1" ht="24">
      <c r="A22" s="1"/>
      <c r="B22" s="3"/>
      <c r="C22" s="60" t="s">
        <v>13</v>
      </c>
      <c r="D22" s="22"/>
      <c r="E22" s="22"/>
      <c r="F22" s="22"/>
      <c r="G22" s="22"/>
      <c r="H22" s="22"/>
      <c r="I22" s="22"/>
      <c r="J22" s="23">
        <f aca="true" t="shared" si="4" ref="J22:J28">+SUM(H22:I22)</f>
        <v>0</v>
      </c>
      <c r="K22" s="1"/>
    </row>
    <row r="23" spans="1:11" s="12" customFormat="1" ht="24">
      <c r="A23" s="1"/>
      <c r="B23" s="3"/>
      <c r="C23" s="60" t="s">
        <v>14</v>
      </c>
      <c r="D23" s="22">
        <v>724754184</v>
      </c>
      <c r="E23" s="22">
        <f>+IF(G23&gt;D23,G23-D23,"")</f>
        <v>94303976</v>
      </c>
      <c r="F23" s="22"/>
      <c r="G23" s="22">
        <v>819058160</v>
      </c>
      <c r="H23" s="22">
        <v>799933387</v>
      </c>
      <c r="I23" s="22"/>
      <c r="J23" s="23">
        <f t="shared" si="4"/>
        <v>799933387</v>
      </c>
      <c r="K23" s="1"/>
    </row>
    <row r="24" spans="1:11" s="12" customFormat="1" ht="24">
      <c r="A24" s="1"/>
      <c r="B24" s="3"/>
      <c r="C24" s="60" t="s">
        <v>41</v>
      </c>
      <c r="D24" s="22">
        <v>574561513</v>
      </c>
      <c r="E24" s="22">
        <f>+IF(G24&gt;D24,G24-D24,"")</f>
        <v>8182721</v>
      </c>
      <c r="F24" s="22"/>
      <c r="G24" s="22">
        <v>582744234</v>
      </c>
      <c r="H24" s="22">
        <v>552744234</v>
      </c>
      <c r="I24" s="22"/>
      <c r="J24" s="23">
        <f t="shared" si="4"/>
        <v>552744234</v>
      </c>
      <c r="K24" s="1"/>
    </row>
    <row r="25" spans="1:11" s="12" customFormat="1" ht="24">
      <c r="A25" s="1"/>
      <c r="B25" s="3"/>
      <c r="C25" s="60" t="s">
        <v>42</v>
      </c>
      <c r="D25" s="22">
        <v>857047183</v>
      </c>
      <c r="E25" s="22">
        <f>+IF(G25&gt;D25,G25-D25,"")</f>
        <v>249072971</v>
      </c>
      <c r="F25" s="22"/>
      <c r="G25" s="22">
        <v>1106120154</v>
      </c>
      <c r="H25" s="22">
        <v>1076135154</v>
      </c>
      <c r="I25" s="22"/>
      <c r="J25" s="23">
        <f t="shared" si="4"/>
        <v>1076135154</v>
      </c>
      <c r="K25" s="1"/>
    </row>
    <row r="26" spans="1:11" s="12" customFormat="1" ht="48">
      <c r="A26" s="1"/>
      <c r="B26" s="3"/>
      <c r="C26" s="61" t="s">
        <v>57</v>
      </c>
      <c r="D26" s="22"/>
      <c r="E26" s="22">
        <f>+IF(G26&gt;D26,G26-D26,"")</f>
        <v>2590714758</v>
      </c>
      <c r="F26" s="22"/>
      <c r="G26" s="22">
        <v>2590714758</v>
      </c>
      <c r="H26" s="22">
        <v>2531896941</v>
      </c>
      <c r="I26" s="22"/>
      <c r="J26" s="23">
        <f t="shared" si="4"/>
        <v>2531896941</v>
      </c>
      <c r="K26" s="1"/>
    </row>
    <row r="27" spans="1:11" s="12" customFormat="1" ht="24">
      <c r="A27" s="1"/>
      <c r="B27" s="3"/>
      <c r="C27" s="60" t="s">
        <v>15</v>
      </c>
      <c r="D27" s="22">
        <v>1916868323</v>
      </c>
      <c r="E27" s="22"/>
      <c r="F27" s="22">
        <f>+IF(G27&lt;D27,D27-G27,"")</f>
        <v>342452713</v>
      </c>
      <c r="G27" s="22">
        <v>1574415610</v>
      </c>
      <c r="H27" s="22">
        <v>1574415610</v>
      </c>
      <c r="I27" s="22"/>
      <c r="J27" s="23">
        <f t="shared" si="4"/>
        <v>1574415610</v>
      </c>
      <c r="K27" s="1"/>
    </row>
    <row r="28" spans="1:11" s="12" customFormat="1" ht="24">
      <c r="A28" s="1"/>
      <c r="B28" s="3"/>
      <c r="C28" s="60" t="s">
        <v>11</v>
      </c>
      <c r="D28" s="22">
        <v>3099407695</v>
      </c>
      <c r="E28" s="22">
        <f>+IF(G28&gt;D28,G28-D28,"")</f>
        <v>609015030</v>
      </c>
      <c r="F28" s="22"/>
      <c r="G28" s="22">
        <v>3708422725</v>
      </c>
      <c r="H28" s="22">
        <v>3575436590</v>
      </c>
      <c r="I28" s="22"/>
      <c r="J28" s="23">
        <f t="shared" si="4"/>
        <v>3575436590</v>
      </c>
      <c r="K28" s="1"/>
    </row>
    <row r="29" spans="1:11" s="12" customFormat="1" ht="25.5">
      <c r="A29" s="1"/>
      <c r="B29" s="3"/>
      <c r="C29" s="59" t="s">
        <v>16</v>
      </c>
      <c r="D29" s="20">
        <v>10669177048</v>
      </c>
      <c r="E29" s="22"/>
      <c r="F29" s="20">
        <f>+IF(G29&lt;D29,D29-G29,"")</f>
        <v>587001399</v>
      </c>
      <c r="G29" s="20">
        <v>10082175649</v>
      </c>
      <c r="H29" s="20">
        <v>10082207844</v>
      </c>
      <c r="I29" s="20"/>
      <c r="J29" s="24">
        <f>+SUM(H29:I29)</f>
        <v>10082207844</v>
      </c>
      <c r="K29" s="1"/>
    </row>
    <row r="30" spans="1:11" s="12" customFormat="1" ht="25.5">
      <c r="A30" s="1"/>
      <c r="B30" s="3"/>
      <c r="C30" s="59" t="s">
        <v>17</v>
      </c>
      <c r="D30" s="20">
        <v>18352377</v>
      </c>
      <c r="E30" s="20">
        <f>+IF(G30&gt;D30,G30-D30,"")</f>
        <v>656086008</v>
      </c>
      <c r="F30" s="20"/>
      <c r="G30" s="20">
        <v>674438385</v>
      </c>
      <c r="H30" s="20">
        <v>674438385</v>
      </c>
      <c r="I30" s="20"/>
      <c r="J30" s="24">
        <f aca="true" t="shared" si="5" ref="J30:J35">+SUM(H30:I30)</f>
        <v>674438385</v>
      </c>
      <c r="K30" s="1"/>
    </row>
    <row r="31" spans="1:12" s="12" customFormat="1" ht="25.5">
      <c r="A31" s="1"/>
      <c r="B31" s="3"/>
      <c r="C31" s="59" t="s">
        <v>18</v>
      </c>
      <c r="D31" s="20">
        <f>+SUM(D32:D35)</f>
        <v>72710648282</v>
      </c>
      <c r="E31" s="20">
        <f aca="true" t="shared" si="6" ref="E31:J31">+SUM(E32:E35)</f>
        <v>47638719496</v>
      </c>
      <c r="F31" s="20"/>
      <c r="G31" s="20">
        <f t="shared" si="6"/>
        <v>120349367778</v>
      </c>
      <c r="H31" s="20">
        <f t="shared" si="6"/>
        <v>118768300510</v>
      </c>
      <c r="I31" s="20">
        <f t="shared" si="6"/>
        <v>0</v>
      </c>
      <c r="J31" s="20">
        <f t="shared" si="6"/>
        <v>118768300510</v>
      </c>
      <c r="K31" s="11">
        <f>+SUM(K32:K35)</f>
        <v>0</v>
      </c>
      <c r="L31" s="11">
        <f>+SUM(L32:L35)</f>
        <v>0</v>
      </c>
    </row>
    <row r="32" spans="1:11" s="12" customFormat="1" ht="24">
      <c r="A32" s="1"/>
      <c r="B32" s="3"/>
      <c r="C32" s="60" t="s">
        <v>19</v>
      </c>
      <c r="D32" s="22">
        <v>30602634138</v>
      </c>
      <c r="E32" s="22">
        <f>+IF(G32&gt;D32,G32-D32,"")</f>
        <v>5524822752</v>
      </c>
      <c r="F32" s="22"/>
      <c r="G32" s="22">
        <v>36127456890</v>
      </c>
      <c r="H32" s="22">
        <v>37030052044</v>
      </c>
      <c r="I32" s="22"/>
      <c r="J32" s="23">
        <f t="shared" si="5"/>
        <v>37030052044</v>
      </c>
      <c r="K32" s="1"/>
    </row>
    <row r="33" spans="1:11" s="12" customFormat="1" ht="24">
      <c r="A33" s="1"/>
      <c r="B33" s="3"/>
      <c r="C33" s="60" t="s">
        <v>20</v>
      </c>
      <c r="D33" s="22">
        <v>11944656384</v>
      </c>
      <c r="E33" s="22">
        <f>+IF(G33&gt;D33,G33-D33,"")</f>
        <v>10820647700</v>
      </c>
      <c r="F33" s="22"/>
      <c r="G33" s="22">
        <v>22765304084</v>
      </c>
      <c r="H33" s="22">
        <v>22275454186</v>
      </c>
      <c r="I33" s="22"/>
      <c r="J33" s="23">
        <f t="shared" si="5"/>
        <v>22275454186</v>
      </c>
      <c r="K33" s="1"/>
    </row>
    <row r="34" spans="1:11" s="12" customFormat="1" ht="24">
      <c r="A34" s="1"/>
      <c r="B34" s="3"/>
      <c r="C34" s="60" t="s">
        <v>21</v>
      </c>
      <c r="D34" s="22">
        <v>610143238</v>
      </c>
      <c r="E34" s="22">
        <f>+IF(G34&gt;D34,G34-D34,"")</f>
        <v>289679176</v>
      </c>
      <c r="F34" s="22"/>
      <c r="G34" s="22">
        <v>899822414</v>
      </c>
      <c r="H34" s="22">
        <v>771914244</v>
      </c>
      <c r="I34" s="22"/>
      <c r="J34" s="23">
        <f t="shared" si="5"/>
        <v>771914244</v>
      </c>
      <c r="K34" s="1"/>
    </row>
    <row r="35" spans="1:11" s="12" customFormat="1" ht="24">
      <c r="A35" s="1"/>
      <c r="B35" s="3"/>
      <c r="C35" s="60" t="s">
        <v>11</v>
      </c>
      <c r="D35" s="22">
        <v>29553214522</v>
      </c>
      <c r="E35" s="22">
        <f>+IF(G35&gt;D35,G35-D35,"")</f>
        <v>31003569868</v>
      </c>
      <c r="F35" s="22"/>
      <c r="G35" s="22">
        <v>60556784390</v>
      </c>
      <c r="H35" s="22">
        <v>58690880036</v>
      </c>
      <c r="I35" s="22"/>
      <c r="J35" s="23">
        <f t="shared" si="5"/>
        <v>58690880036</v>
      </c>
      <c r="K35" s="1"/>
    </row>
    <row r="36" spans="1:12" s="12" customFormat="1" ht="25.5">
      <c r="A36" s="1"/>
      <c r="B36" s="3"/>
      <c r="C36" s="59" t="s">
        <v>22</v>
      </c>
      <c r="D36" s="20">
        <f>+SUM(D37:D39)</f>
        <v>256352700000</v>
      </c>
      <c r="E36" s="20">
        <f aca="true" t="shared" si="7" ref="E36:J36">+SUM(E37:E39)</f>
        <v>31682433603</v>
      </c>
      <c r="F36" s="20">
        <f t="shared" si="7"/>
        <v>0</v>
      </c>
      <c r="G36" s="20">
        <f t="shared" si="7"/>
        <v>288035133603</v>
      </c>
      <c r="H36" s="20">
        <f t="shared" si="7"/>
        <v>287663162401</v>
      </c>
      <c r="I36" s="20">
        <f t="shared" si="7"/>
        <v>0</v>
      </c>
      <c r="J36" s="20">
        <f t="shared" si="7"/>
        <v>287663162401</v>
      </c>
      <c r="K36" s="13"/>
      <c r="L36" s="11">
        <f>+SUM(L37:L39)</f>
        <v>0</v>
      </c>
    </row>
    <row r="37" spans="1:11" s="12" customFormat="1" ht="24">
      <c r="A37" s="1"/>
      <c r="B37" s="3"/>
      <c r="C37" s="60" t="s">
        <v>23</v>
      </c>
      <c r="D37" s="22">
        <v>4339293695</v>
      </c>
      <c r="E37" s="22">
        <f aca="true" t="shared" si="8" ref="E37:E42">+IF(G37&gt;D37,G37-D37,"")</f>
        <v>427170756</v>
      </c>
      <c r="F37" s="22"/>
      <c r="G37" s="22">
        <v>4766464451</v>
      </c>
      <c r="H37" s="22">
        <v>4766464451</v>
      </c>
      <c r="I37" s="22"/>
      <c r="J37" s="23">
        <f>+SUM(H37:I37)</f>
        <v>4766464451</v>
      </c>
      <c r="K37" s="1"/>
    </row>
    <row r="38" spans="1:11" s="12" customFormat="1" ht="24">
      <c r="A38" s="1"/>
      <c r="B38" s="3"/>
      <c r="C38" s="60" t="s">
        <v>24</v>
      </c>
      <c r="D38" s="22">
        <v>252013406305</v>
      </c>
      <c r="E38" s="22">
        <f t="shared" si="8"/>
        <v>31255262847</v>
      </c>
      <c r="F38" s="22"/>
      <c r="G38" s="22">
        <v>283268669152</v>
      </c>
      <c r="H38" s="22">
        <v>282896697950</v>
      </c>
      <c r="I38" s="22"/>
      <c r="J38" s="23">
        <f>+SUM(H38:I38)</f>
        <v>282896697950</v>
      </c>
      <c r="K38" s="1"/>
    </row>
    <row r="39" spans="1:11" s="12" customFormat="1" ht="24">
      <c r="A39" s="1"/>
      <c r="B39" s="3"/>
      <c r="C39" s="60" t="s">
        <v>17</v>
      </c>
      <c r="D39" s="22"/>
      <c r="E39" s="22"/>
      <c r="F39" s="22"/>
      <c r="G39" s="22"/>
      <c r="H39" s="22"/>
      <c r="I39" s="22"/>
      <c r="J39" s="23">
        <f>+SUM(H39:I39)</f>
        <v>0</v>
      </c>
      <c r="K39" s="1"/>
    </row>
    <row r="40" spans="1:11" s="12" customFormat="1" ht="25.5">
      <c r="A40" s="1"/>
      <c r="B40" s="3"/>
      <c r="C40" s="59" t="s">
        <v>25</v>
      </c>
      <c r="D40" s="20">
        <f>+SUM(D41:D43)</f>
        <v>0</v>
      </c>
      <c r="E40" s="20">
        <f t="shared" si="8"/>
        <v>164226400</v>
      </c>
      <c r="F40" s="22"/>
      <c r="G40" s="20">
        <f>+SUM(G41:G43)</f>
        <v>164226400</v>
      </c>
      <c r="H40" s="20">
        <f>+SUM(H41:H43)</f>
        <v>164226400</v>
      </c>
      <c r="I40" s="20">
        <f>+SUM(I41:I43)</f>
        <v>0</v>
      </c>
      <c r="J40" s="20">
        <f>+SUM(J41:J43)</f>
        <v>164226400</v>
      </c>
      <c r="K40" s="1"/>
    </row>
    <row r="41" spans="1:11" s="12" customFormat="1" ht="24">
      <c r="A41" s="1"/>
      <c r="B41" s="3"/>
      <c r="C41" s="60" t="s">
        <v>26</v>
      </c>
      <c r="D41" s="22"/>
      <c r="E41" s="22"/>
      <c r="F41" s="22"/>
      <c r="G41" s="22"/>
      <c r="H41" s="22"/>
      <c r="I41" s="22"/>
      <c r="J41" s="23">
        <f>+SUM(H41:I41)</f>
        <v>0</v>
      </c>
      <c r="K41" s="1"/>
    </row>
    <row r="42" spans="1:11" s="12" customFormat="1" ht="24.75">
      <c r="A42" s="1"/>
      <c r="B42" s="3"/>
      <c r="C42" s="60" t="s">
        <v>58</v>
      </c>
      <c r="D42" s="20"/>
      <c r="E42" s="22">
        <f t="shared" si="8"/>
        <v>164226400</v>
      </c>
      <c r="F42" s="22"/>
      <c r="G42" s="22">
        <v>164226400</v>
      </c>
      <c r="H42" s="22">
        <v>164226400</v>
      </c>
      <c r="I42" s="20"/>
      <c r="J42" s="23">
        <f>+SUM(H42:I42)</f>
        <v>164226400</v>
      </c>
      <c r="K42" s="1"/>
    </row>
    <row r="43" spans="1:11" s="12" customFormat="1" ht="24.75">
      <c r="A43" s="1"/>
      <c r="B43" s="3"/>
      <c r="C43" s="60" t="s">
        <v>46</v>
      </c>
      <c r="D43" s="20"/>
      <c r="E43" s="22"/>
      <c r="F43" s="22"/>
      <c r="G43" s="20"/>
      <c r="H43" s="20"/>
      <c r="I43" s="20"/>
      <c r="J43" s="22"/>
      <c r="K43" s="1"/>
    </row>
    <row r="44" spans="1:12" s="12" customFormat="1" ht="25.5">
      <c r="A44" s="1"/>
      <c r="B44" s="3"/>
      <c r="C44" s="59" t="s">
        <v>27</v>
      </c>
      <c r="D44" s="20">
        <f aca="true" t="shared" si="9" ref="D44:J44">+D45-D53</f>
        <v>30332562517</v>
      </c>
      <c r="E44" s="20">
        <f t="shared" si="9"/>
        <v>-19055047838</v>
      </c>
      <c r="F44" s="20">
        <f t="shared" si="9"/>
        <v>2117175744</v>
      </c>
      <c r="G44" s="20">
        <f t="shared" si="9"/>
        <v>9160338935</v>
      </c>
      <c r="H44" s="20">
        <f t="shared" si="9"/>
        <v>7590162907</v>
      </c>
      <c r="I44" s="20">
        <f t="shared" si="9"/>
        <v>0</v>
      </c>
      <c r="J44" s="20">
        <f t="shared" si="9"/>
        <v>7590162907</v>
      </c>
      <c r="K44" s="11">
        <f>+K45-K62</f>
        <v>0</v>
      </c>
      <c r="L44" s="11">
        <f>+L45-L62</f>
        <v>0</v>
      </c>
    </row>
    <row r="45" spans="1:11" s="12" customFormat="1" ht="24">
      <c r="A45" s="1"/>
      <c r="B45" s="3"/>
      <c r="C45" s="60" t="s">
        <v>28</v>
      </c>
      <c r="D45" s="22">
        <f aca="true" t="shared" si="10" ref="D45:J45">+D46+D49</f>
        <v>40714676515</v>
      </c>
      <c r="E45" s="22">
        <f t="shared" si="10"/>
        <v>282442767</v>
      </c>
      <c r="F45" s="22">
        <f t="shared" si="10"/>
        <v>2117175744</v>
      </c>
      <c r="G45" s="22">
        <f t="shared" si="10"/>
        <v>38879943538</v>
      </c>
      <c r="H45" s="22">
        <f t="shared" si="10"/>
        <v>38979422381</v>
      </c>
      <c r="I45" s="22">
        <f t="shared" si="10"/>
        <v>0</v>
      </c>
      <c r="J45" s="22">
        <f t="shared" si="10"/>
        <v>38979422381</v>
      </c>
      <c r="K45" s="1"/>
    </row>
    <row r="46" spans="1:11" s="12" customFormat="1" ht="24">
      <c r="A46" s="1"/>
      <c r="B46" s="3"/>
      <c r="C46" s="60" t="s">
        <v>29</v>
      </c>
      <c r="D46" s="22">
        <f aca="true" t="shared" si="11" ref="D46:J46">+SUM(D47:D48)</f>
        <v>40714676515</v>
      </c>
      <c r="E46" s="22">
        <f t="shared" si="11"/>
        <v>153664882</v>
      </c>
      <c r="F46" s="22">
        <f t="shared" si="11"/>
        <v>2117175744</v>
      </c>
      <c r="G46" s="22">
        <f t="shared" si="11"/>
        <v>38751165653</v>
      </c>
      <c r="H46" s="22">
        <f t="shared" si="11"/>
        <v>38841870885</v>
      </c>
      <c r="I46" s="22">
        <f t="shared" si="11"/>
        <v>0</v>
      </c>
      <c r="J46" s="22">
        <f t="shared" si="11"/>
        <v>38841870885</v>
      </c>
      <c r="K46" s="1"/>
    </row>
    <row r="47" spans="1:11" s="12" customFormat="1" ht="24">
      <c r="A47" s="1"/>
      <c r="B47" s="3"/>
      <c r="C47" s="60" t="s">
        <v>30</v>
      </c>
      <c r="D47" s="22">
        <v>40259600399</v>
      </c>
      <c r="E47" s="22"/>
      <c r="F47" s="22">
        <f>+IF(G47&lt;D47,D47-G47,"")</f>
        <v>2117175744</v>
      </c>
      <c r="G47" s="22">
        <v>38142424655</v>
      </c>
      <c r="H47" s="22">
        <v>38227756212</v>
      </c>
      <c r="I47" s="22"/>
      <c r="J47" s="23">
        <f>+SUM(H47:I47)</f>
        <v>38227756212</v>
      </c>
      <c r="K47" s="1"/>
    </row>
    <row r="48" spans="1:11" s="12" customFormat="1" ht="24">
      <c r="A48" s="1"/>
      <c r="B48" s="3"/>
      <c r="C48" s="60" t="s">
        <v>31</v>
      </c>
      <c r="D48" s="22">
        <v>455076116</v>
      </c>
      <c r="E48" s="22">
        <f>+IF(G48&gt;D48,G48-D48,"")</f>
        <v>153664882</v>
      </c>
      <c r="F48" s="22"/>
      <c r="G48" s="22">
        <v>608740998</v>
      </c>
      <c r="H48" s="22">
        <v>614114673</v>
      </c>
      <c r="I48" s="22"/>
      <c r="J48" s="23">
        <f>+SUM(H48:I48)</f>
        <v>614114673</v>
      </c>
      <c r="K48" s="1"/>
    </row>
    <row r="49" spans="1:11" s="12" customFormat="1" ht="25.5">
      <c r="A49" s="1"/>
      <c r="B49" s="3"/>
      <c r="C49" s="59" t="s">
        <v>32</v>
      </c>
      <c r="D49" s="20">
        <f>+SUM(D50:D51)</f>
        <v>0</v>
      </c>
      <c r="E49" s="20">
        <f aca="true" t="shared" si="12" ref="E49:J49">+SUM(E50:E51)</f>
        <v>128777885</v>
      </c>
      <c r="F49" s="20"/>
      <c r="G49" s="20">
        <f t="shared" si="12"/>
        <v>128777885</v>
      </c>
      <c r="H49" s="20">
        <f t="shared" si="12"/>
        <v>137551496</v>
      </c>
      <c r="I49" s="20">
        <f t="shared" si="12"/>
        <v>0</v>
      </c>
      <c r="J49" s="20">
        <f t="shared" si="12"/>
        <v>137551496</v>
      </c>
      <c r="K49" s="1"/>
    </row>
    <row r="50" spans="1:11" s="12" customFormat="1" ht="24">
      <c r="A50" s="1"/>
      <c r="B50" s="3"/>
      <c r="C50" s="60" t="s">
        <v>30</v>
      </c>
      <c r="D50" s="22">
        <v>0</v>
      </c>
      <c r="E50" s="22">
        <f>+IF(G50&gt;D50,G50-D50,"")</f>
        <v>128777885</v>
      </c>
      <c r="F50" s="22"/>
      <c r="G50" s="22">
        <v>128777885</v>
      </c>
      <c r="H50" s="22">
        <v>137551496</v>
      </c>
      <c r="I50" s="22"/>
      <c r="J50" s="23">
        <f aca="true" t="shared" si="13" ref="J50:J56">+SUM(H50:I50)</f>
        <v>137551496</v>
      </c>
      <c r="K50" s="1"/>
    </row>
    <row r="51" spans="1:11" s="12" customFormat="1" ht="24">
      <c r="A51" s="1"/>
      <c r="B51" s="3"/>
      <c r="C51" s="60" t="s">
        <v>31</v>
      </c>
      <c r="D51" s="22"/>
      <c r="E51" s="22"/>
      <c r="F51" s="22"/>
      <c r="G51" s="22"/>
      <c r="H51" s="22"/>
      <c r="I51" s="22"/>
      <c r="J51" s="23">
        <f t="shared" si="13"/>
        <v>0</v>
      </c>
      <c r="K51" s="1"/>
    </row>
    <row r="52" spans="1:11" s="12" customFormat="1" ht="24.75">
      <c r="A52" s="1"/>
      <c r="B52" s="3"/>
      <c r="C52" s="60" t="s">
        <v>11</v>
      </c>
      <c r="D52" s="20"/>
      <c r="E52" s="22"/>
      <c r="F52" s="22"/>
      <c r="G52" s="20"/>
      <c r="H52" s="20"/>
      <c r="I52" s="20"/>
      <c r="J52" s="23">
        <f t="shared" si="13"/>
        <v>0</v>
      </c>
      <c r="K52" s="1"/>
    </row>
    <row r="53" spans="1:11" s="12" customFormat="1" ht="24">
      <c r="A53" s="1"/>
      <c r="B53" s="3"/>
      <c r="C53" s="60" t="s">
        <v>33</v>
      </c>
      <c r="D53" s="22">
        <v>10382113998</v>
      </c>
      <c r="E53" s="22">
        <f>+IF(G53&gt;D53,G53-D53,"")</f>
        <v>19337490605</v>
      </c>
      <c r="F53" s="22"/>
      <c r="G53" s="22">
        <v>29719604603</v>
      </c>
      <c r="H53" s="22">
        <v>31389259474</v>
      </c>
      <c r="I53" s="22"/>
      <c r="J53" s="23">
        <f t="shared" si="13"/>
        <v>31389259474</v>
      </c>
      <c r="K53" s="1"/>
    </row>
    <row r="54" spans="1:12" s="12" customFormat="1" ht="25.5">
      <c r="A54" s="1"/>
      <c r="B54" s="3"/>
      <c r="C54" s="59" t="s">
        <v>34</v>
      </c>
      <c r="D54" s="20">
        <f aca="true" t="shared" si="14" ref="D54:J54">SUM(D55:D56)</f>
        <v>0</v>
      </c>
      <c r="E54" s="20">
        <f t="shared" si="14"/>
        <v>36684807</v>
      </c>
      <c r="F54" s="20">
        <f t="shared" si="14"/>
        <v>5202135235</v>
      </c>
      <c r="G54" s="20">
        <f t="shared" si="14"/>
        <v>-5165450428</v>
      </c>
      <c r="H54" s="20">
        <f t="shared" si="14"/>
        <v>-4756643529</v>
      </c>
      <c r="I54" s="22">
        <f t="shared" si="14"/>
        <v>0</v>
      </c>
      <c r="J54" s="20">
        <f t="shared" si="14"/>
        <v>-4756643529</v>
      </c>
      <c r="K54" s="14"/>
      <c r="L54" s="15">
        <f>+SUM(J54:K54)</f>
        <v>-4756643529</v>
      </c>
    </row>
    <row r="55" spans="1:11" s="12" customFormat="1" ht="24.75">
      <c r="A55" s="1"/>
      <c r="B55" s="3"/>
      <c r="C55" s="60" t="s">
        <v>35</v>
      </c>
      <c r="D55" s="20">
        <v>0</v>
      </c>
      <c r="E55" s="22"/>
      <c r="F55" s="22">
        <f>-G55</f>
        <v>5202135235</v>
      </c>
      <c r="G55" s="22">
        <v>-5202135235</v>
      </c>
      <c r="H55" s="22">
        <v>-4822726477</v>
      </c>
      <c r="I55" s="20"/>
      <c r="J55" s="23">
        <f t="shared" si="13"/>
        <v>-4822726477</v>
      </c>
      <c r="K55" s="1"/>
    </row>
    <row r="56" spans="1:11" s="12" customFormat="1" ht="24">
      <c r="A56" s="1"/>
      <c r="B56" s="3"/>
      <c r="C56" s="60" t="s">
        <v>36</v>
      </c>
      <c r="D56" s="22">
        <v>0</v>
      </c>
      <c r="E56" s="22">
        <f>+IF(G56&gt;D56,G56-D56,"")</f>
        <v>36684807</v>
      </c>
      <c r="F56" s="22"/>
      <c r="G56" s="22">
        <v>36684807</v>
      </c>
      <c r="H56" s="22">
        <v>66082948</v>
      </c>
      <c r="I56" s="22"/>
      <c r="J56" s="23">
        <f t="shared" si="13"/>
        <v>66082948</v>
      </c>
      <c r="K56" s="1"/>
    </row>
    <row r="57" spans="1:12" s="12" customFormat="1" ht="25.5">
      <c r="A57" s="1"/>
      <c r="B57" s="3"/>
      <c r="C57" s="59" t="s">
        <v>37</v>
      </c>
      <c r="D57" s="20">
        <f>+SUM(D16,D36,D40,D44+D54)</f>
        <v>398356222216</v>
      </c>
      <c r="E57" s="20">
        <f aca="true" t="shared" si="15" ref="E57:J57">+SUM(E16,E36,E40,E44+E54)</f>
        <v>64786953752</v>
      </c>
      <c r="F57" s="20">
        <f t="shared" si="15"/>
        <v>8740297740</v>
      </c>
      <c r="G57" s="20">
        <f t="shared" si="15"/>
        <v>454402878228</v>
      </c>
      <c r="H57" s="20">
        <f t="shared" si="15"/>
        <v>451004369996</v>
      </c>
      <c r="I57" s="20">
        <f t="shared" si="15"/>
        <v>0</v>
      </c>
      <c r="J57" s="20">
        <f t="shared" si="15"/>
        <v>451004369996</v>
      </c>
      <c r="K57" s="11">
        <f>+SUM(K8,K28,K35+K54)</f>
        <v>0</v>
      </c>
      <c r="L57" s="11">
        <f>+SUM(L8,L28,L35+L54)</f>
        <v>-4756643529</v>
      </c>
    </row>
    <row r="58" spans="1:11" s="12" customFormat="1" ht="23.25">
      <c r="A58" s="1"/>
      <c r="B58" s="3"/>
      <c r="C58" s="62"/>
      <c r="D58" s="22"/>
      <c r="E58" s="22"/>
      <c r="F58" s="22"/>
      <c r="G58" s="22"/>
      <c r="H58" s="22"/>
      <c r="I58" s="22"/>
      <c r="J58" s="22"/>
      <c r="K58" s="1"/>
    </row>
    <row r="59" spans="1:11" s="12" customFormat="1" ht="24.75">
      <c r="A59" s="1"/>
      <c r="B59" s="3"/>
      <c r="C59" s="63" t="s">
        <v>44</v>
      </c>
      <c r="D59" s="22"/>
      <c r="E59" s="22"/>
      <c r="F59" s="22"/>
      <c r="G59" s="22"/>
      <c r="H59" s="22"/>
      <c r="I59" s="22"/>
      <c r="J59" s="22"/>
      <c r="K59" s="1"/>
    </row>
    <row r="60" spans="1:11" s="12" customFormat="1" ht="23.25">
      <c r="A60" s="1"/>
      <c r="B60" s="3"/>
      <c r="C60" s="64"/>
      <c r="D60" s="22"/>
      <c r="E60" s="22"/>
      <c r="F60" s="22"/>
      <c r="G60" s="22"/>
      <c r="H60" s="22"/>
      <c r="I60" s="22"/>
      <c r="J60" s="22"/>
      <c r="K60" s="1"/>
    </row>
    <row r="61" spans="1:11" s="12" customFormat="1" ht="25.5">
      <c r="A61" s="1"/>
      <c r="B61" s="3"/>
      <c r="C61" s="59" t="s">
        <v>43</v>
      </c>
      <c r="D61" s="22"/>
      <c r="E61" s="22"/>
      <c r="F61" s="22"/>
      <c r="G61" s="22"/>
      <c r="H61" s="22"/>
      <c r="I61" s="22"/>
      <c r="J61" s="22">
        <f>+SUM(H61:I61)</f>
        <v>0</v>
      </c>
      <c r="K61" s="1"/>
    </row>
    <row r="62" spans="1:11" s="12" customFormat="1" ht="24.75">
      <c r="A62" s="1"/>
      <c r="B62" s="3"/>
      <c r="C62" s="60" t="s">
        <v>38</v>
      </c>
      <c r="D62" s="20"/>
      <c r="E62" s="22"/>
      <c r="F62" s="22"/>
      <c r="G62" s="20"/>
      <c r="H62" s="20"/>
      <c r="I62" s="20"/>
      <c r="J62" s="20"/>
      <c r="K62" s="1"/>
    </row>
    <row r="63" spans="1:11" s="12" customFormat="1" ht="24">
      <c r="A63" s="1"/>
      <c r="B63" s="3"/>
      <c r="C63" s="60" t="s">
        <v>39</v>
      </c>
      <c r="D63" s="22"/>
      <c r="E63" s="22"/>
      <c r="F63" s="22"/>
      <c r="G63" s="22"/>
      <c r="H63" s="22"/>
      <c r="I63" s="22"/>
      <c r="J63" s="22"/>
      <c r="K63" s="1"/>
    </row>
    <row r="64" spans="1:11" s="12" customFormat="1" ht="25.5">
      <c r="A64" s="1"/>
      <c r="B64" s="3"/>
      <c r="C64" s="59" t="s">
        <v>40</v>
      </c>
      <c r="D64" s="20">
        <v>587390956</v>
      </c>
      <c r="E64" s="20">
        <f>+IF(G64&gt;D64,G64-D64,"")</f>
        <v>6785264096</v>
      </c>
      <c r="F64" s="22"/>
      <c r="G64" s="20">
        <v>7372655052</v>
      </c>
      <c r="H64" s="20">
        <v>6123560542</v>
      </c>
      <c r="I64" s="20"/>
      <c r="J64" s="20">
        <f>+SUM(H64:I64)</f>
        <v>6123560542</v>
      </c>
      <c r="K64" s="1"/>
    </row>
    <row r="65" spans="1:11" ht="18" customHeight="1">
      <c r="A65" s="1"/>
      <c r="B65" s="3"/>
      <c r="C65" s="65"/>
      <c r="D65" s="25"/>
      <c r="E65" s="25"/>
      <c r="F65" s="25"/>
      <c r="G65" s="25"/>
      <c r="H65" s="25"/>
      <c r="I65" s="25"/>
      <c r="J65" s="25"/>
      <c r="K65" s="1"/>
    </row>
    <row r="66" spans="1:11" ht="24" customHeight="1">
      <c r="A66" s="1"/>
      <c r="B66" s="6"/>
      <c r="C66" s="32" t="s">
        <v>61</v>
      </c>
      <c r="D66" s="32"/>
      <c r="E66" s="32"/>
      <c r="F66" s="32"/>
      <c r="G66" s="32"/>
      <c r="H66" s="32"/>
      <c r="I66" s="32"/>
      <c r="J66" s="32"/>
      <c r="K66" s="1"/>
    </row>
    <row r="67" spans="1:11" ht="24" customHeight="1">
      <c r="A67" s="1"/>
      <c r="B67" s="6"/>
      <c r="C67" s="33" t="s">
        <v>60</v>
      </c>
      <c r="D67" s="34"/>
      <c r="E67" s="34"/>
      <c r="F67" s="34"/>
      <c r="G67" s="34"/>
      <c r="H67" s="34"/>
      <c r="I67" s="34"/>
      <c r="J67" s="34"/>
      <c r="K67" s="1"/>
    </row>
    <row r="68" spans="1:11" ht="23.25">
      <c r="A68" t="s">
        <v>2</v>
      </c>
      <c r="K68" t="s">
        <v>2</v>
      </c>
    </row>
    <row r="65469" spans="1:11" ht="23.25">
      <c r="A65469" s="1"/>
      <c r="B65469" s="3"/>
      <c r="D65469" s="7"/>
      <c r="E65469" s="7"/>
      <c r="F65469" s="7"/>
      <c r="G65469" s="7"/>
      <c r="H65469" s="7"/>
      <c r="I65469" s="7"/>
      <c r="J65469" s="8"/>
      <c r="K65469" s="1"/>
    </row>
    <row r="65470" spans="1:11" ht="23.25">
      <c r="A65470" s="1"/>
      <c r="B65470" s="3"/>
      <c r="D65470" s="7"/>
      <c r="E65470" s="7"/>
      <c r="F65470" s="7"/>
      <c r="G65470" s="7"/>
      <c r="H65470" s="7"/>
      <c r="I65470" s="7"/>
      <c r="J65470" s="8"/>
      <c r="K65470" s="1"/>
    </row>
    <row r="65471" spans="1:11" ht="23.25">
      <c r="A65471" s="1"/>
      <c r="B65471" s="3"/>
      <c r="C65471" s="6"/>
      <c r="D65471" s="7"/>
      <c r="E65471" s="7"/>
      <c r="F65471" s="7"/>
      <c r="G65471" s="7"/>
      <c r="H65471" s="7"/>
      <c r="I65471" s="7"/>
      <c r="J65471" s="8"/>
      <c r="K65471" s="1"/>
    </row>
    <row r="65472" ht="23.25">
      <c r="C65472" s="6"/>
    </row>
    <row r="65473" spans="1:11" ht="23.25">
      <c r="A65473" s="1"/>
      <c r="B65473" s="3"/>
      <c r="C65473" s="6"/>
      <c r="D65473" s="7"/>
      <c r="E65473" s="7"/>
      <c r="F65473" s="7"/>
      <c r="G65473" s="7"/>
      <c r="H65473" s="7"/>
      <c r="I65473" s="7"/>
      <c r="J65473" s="8"/>
      <c r="K65473" s="1"/>
    </row>
    <row r="65474" spans="1:11" ht="23.25">
      <c r="A65474" s="1"/>
      <c r="B65474" s="3"/>
      <c r="D65474" s="7"/>
      <c r="E65474" s="7"/>
      <c r="F65474" s="7"/>
      <c r="G65474" s="7"/>
      <c r="H65474" s="7"/>
      <c r="I65474" s="7"/>
      <c r="J65474" s="8"/>
      <c r="K65474" s="1"/>
    </row>
    <row r="65475" spans="1:11" ht="23.25">
      <c r="A65475" s="1"/>
      <c r="B65475" s="3"/>
      <c r="C65475" s="6"/>
      <c r="D65475" s="7"/>
      <c r="E65475" s="7"/>
      <c r="F65475" s="7"/>
      <c r="G65475" s="7"/>
      <c r="H65475" s="7"/>
      <c r="I65475" s="7"/>
      <c r="J65475" s="8"/>
      <c r="K65475" s="1"/>
    </row>
    <row r="65476" spans="1:11" ht="23.25">
      <c r="A65476" s="1"/>
      <c r="B65476" s="3"/>
      <c r="C65476" s="6"/>
      <c r="D65476" s="7"/>
      <c r="E65476" s="7"/>
      <c r="F65476" s="7"/>
      <c r="G65476" s="7"/>
      <c r="H65476" s="7"/>
      <c r="I65476" s="7"/>
      <c r="J65476" s="8"/>
      <c r="K65476" s="1"/>
    </row>
    <row r="65477" spans="1:11" ht="23.25">
      <c r="A65477" s="1"/>
      <c r="B65477" s="3"/>
      <c r="C65477" s="6"/>
      <c r="D65477" s="7"/>
      <c r="E65477" s="7"/>
      <c r="F65477" s="7"/>
      <c r="G65477" s="7"/>
      <c r="H65477" s="7"/>
      <c r="I65477" s="7"/>
      <c r="J65477" s="8"/>
      <c r="K65477" s="1"/>
    </row>
    <row r="65478" spans="1:11" ht="23.25">
      <c r="A65478" s="1"/>
      <c r="B65478" s="3"/>
      <c r="C65478" s="6"/>
      <c r="D65478" s="7"/>
      <c r="E65478" s="7"/>
      <c r="F65478" s="7"/>
      <c r="G65478" s="7"/>
      <c r="H65478" s="7"/>
      <c r="I65478" s="7"/>
      <c r="J65478" s="8"/>
      <c r="K65478" s="1"/>
    </row>
    <row r="65479" spans="1:11" ht="23.25">
      <c r="A65479" s="1"/>
      <c r="B65479" s="3"/>
      <c r="C65479" s="6"/>
      <c r="D65479" s="7"/>
      <c r="E65479" s="7"/>
      <c r="F65479" s="7"/>
      <c r="G65479" s="7"/>
      <c r="H65479" s="7"/>
      <c r="I65479" s="7"/>
      <c r="J65479" s="8"/>
      <c r="K65479" s="1"/>
    </row>
    <row r="65480" spans="1:11" ht="23.25">
      <c r="A65480" s="1"/>
      <c r="B65480" s="3"/>
      <c r="C65480" s="6"/>
      <c r="D65480" s="7"/>
      <c r="E65480" s="7"/>
      <c r="F65480" s="7"/>
      <c r="G65480" s="7"/>
      <c r="H65480" s="7"/>
      <c r="I65480" s="7"/>
      <c r="J65480" s="8"/>
      <c r="K65480" s="1"/>
    </row>
    <row r="65481" spans="1:11" ht="23.25">
      <c r="A65481" s="1"/>
      <c r="B65481" s="3"/>
      <c r="C65481" s="6"/>
      <c r="D65481" s="7"/>
      <c r="E65481" s="7"/>
      <c r="F65481" s="7"/>
      <c r="G65481" s="7"/>
      <c r="H65481" s="7"/>
      <c r="I65481" s="7"/>
      <c r="J65481" s="8"/>
      <c r="K65481" s="1"/>
    </row>
    <row r="65482" spans="1:11" ht="23.25">
      <c r="A65482" s="1"/>
      <c r="B65482" s="3"/>
      <c r="C65482" s="6"/>
      <c r="D65482" s="7"/>
      <c r="E65482" s="7"/>
      <c r="F65482" s="7"/>
      <c r="G65482" s="7"/>
      <c r="H65482" s="7"/>
      <c r="I65482" s="7"/>
      <c r="J65482" s="8"/>
      <c r="K65482" s="1"/>
    </row>
    <row r="65483" spans="1:11" ht="23.25">
      <c r="A65483" s="1"/>
      <c r="B65483" s="3"/>
      <c r="C65483" s="6"/>
      <c r="D65483" s="7"/>
      <c r="E65483" s="7"/>
      <c r="F65483" s="7"/>
      <c r="G65483" s="7"/>
      <c r="H65483" s="7"/>
      <c r="I65483" s="7"/>
      <c r="J65483" s="8"/>
      <c r="K65483" s="1"/>
    </row>
    <row r="65484" spans="1:11" ht="23.25">
      <c r="A65484" s="1"/>
      <c r="B65484" s="3"/>
      <c r="C65484" s="6"/>
      <c r="D65484" s="7"/>
      <c r="E65484" s="7"/>
      <c r="F65484" s="7"/>
      <c r="G65484" s="7"/>
      <c r="H65484" s="7"/>
      <c r="I65484" s="7"/>
      <c r="J65484" s="8"/>
      <c r="K65484" s="1"/>
    </row>
    <row r="65485" spans="1:11" ht="23.25">
      <c r="A65485" s="1"/>
      <c r="B65485" s="3"/>
      <c r="C65485" s="6"/>
      <c r="D65485" s="7"/>
      <c r="E65485" s="7"/>
      <c r="F65485" s="7"/>
      <c r="G65485" s="7"/>
      <c r="H65485" s="7"/>
      <c r="I65485" s="7"/>
      <c r="J65485" s="8"/>
      <c r="K65485" s="1"/>
    </row>
    <row r="65486" spans="1:11" ht="23.25">
      <c r="A65486" s="1"/>
      <c r="B65486" s="3"/>
      <c r="C65486" s="6"/>
      <c r="D65486" s="7"/>
      <c r="E65486" s="7"/>
      <c r="F65486" s="7"/>
      <c r="G65486" s="7"/>
      <c r="H65486" s="7"/>
      <c r="I65486" s="7"/>
      <c r="J65486" s="8"/>
      <c r="K65486" s="1"/>
    </row>
    <row r="65487" spans="1:11" ht="23.25">
      <c r="A65487" s="1"/>
      <c r="B65487" s="4"/>
      <c r="C65487" s="6"/>
      <c r="D65487" s="9"/>
      <c r="E65487" s="9"/>
      <c r="F65487" s="9"/>
      <c r="G65487" s="9"/>
      <c r="H65487" s="9"/>
      <c r="I65487" s="9"/>
      <c r="J65487" s="10"/>
      <c r="K65487" s="1"/>
    </row>
    <row r="65488" spans="1:11" ht="23.25">
      <c r="A65488" t="s">
        <v>2</v>
      </c>
      <c r="C65488" s="6"/>
      <c r="K65488" t="s">
        <v>2</v>
      </c>
    </row>
    <row r="65489" ht="23.25">
      <c r="C65489" s="5"/>
    </row>
  </sheetData>
  <sheetProtection/>
  <mergeCells count="10">
    <mergeCell ref="C66:J66"/>
    <mergeCell ref="C67:J67"/>
    <mergeCell ref="E11:E13"/>
    <mergeCell ref="F11:F13"/>
    <mergeCell ref="G11:G13"/>
    <mergeCell ref="D8:G8"/>
    <mergeCell ref="E9:G10"/>
    <mergeCell ref="H8:J8"/>
    <mergeCell ref="H9:J10"/>
    <mergeCell ref="J12:J13"/>
  </mergeCells>
  <printOptions horizontalCentered="1"/>
  <pageMargins left="0.3937007874015748" right="0.3937007874015748" top="1.1811023622047245" bottom="0.5905511811023623" header="0.5905511811023623" footer="0.3937007874015748"/>
  <pageSetup horizontalDpi="600" verticalDpi="600" orientation="landscape" scale="31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Egresos</dc:title>
  <dc:subject/>
  <dc:creator>Alejandro Agonizante</dc:creator>
  <cp:keywords/>
  <dc:description/>
  <cp:lastModifiedBy>ramona_martinez</cp:lastModifiedBy>
  <cp:lastPrinted>2014-04-08T21:49:05Z</cp:lastPrinted>
  <dcterms:created xsi:type="dcterms:W3CDTF">1999-01-28T00:21:25Z</dcterms:created>
  <dcterms:modified xsi:type="dcterms:W3CDTF">2014-04-08T21:49:37Z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