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8955" tabRatio="399" activeTab="0"/>
  </bookViews>
  <sheets>
    <sheet name="Egresos de Flujo de Efectivo" sheetId="1" r:id="rId1"/>
  </sheets>
  <definedNames>
    <definedName name="_xlnm.Print_Area" localSheetId="0">'Egresos de Flujo de Efectivo'!$B$2:$J$73</definedName>
    <definedName name="FORM">'Egresos de Flujo de Efectivo'!$A$65456:$K$65507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  <author>andres_alvarado</author>
  </authors>
  <commentList>
    <comment ref="A1" authorId="0">
      <text>
        <r>
          <rPr>
            <b/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P01P10</t>
        </r>
      </text>
    </comment>
  </commentList>
</comments>
</file>

<file path=xl/sharedStrings.xml><?xml version="1.0" encoding="utf-8"?>
<sst xmlns="http://schemas.openxmlformats.org/spreadsheetml/2006/main" count="92" uniqueCount="83">
  <si>
    <t>CONCEPTOS</t>
  </si>
  <si>
    <t>MODIFICACIONES</t>
  </si>
  <si>
    <t>APORTACIONES</t>
  </si>
  <si>
    <t>T O T A L E S</t>
  </si>
  <si>
    <t>ORIGINAL</t>
  </si>
  <si>
    <t>AUMENTOS</t>
  </si>
  <si>
    <t>DISMINUCIONES</t>
  </si>
  <si>
    <t>Y</t>
  </si>
  <si>
    <t>SUBSIDIOS</t>
  </si>
  <si>
    <t>*</t>
  </si>
  <si>
    <t>A  S  I  G  N  A  C  I  Ó  N    D  E  L    P  R  E  S  U  P  U  E  S  T  O</t>
  </si>
  <si>
    <t>PRESUPUESTO EJERCIDO</t>
  </si>
  <si>
    <t>RECURSOS</t>
  </si>
  <si>
    <t>PROPIOS</t>
  </si>
  <si>
    <t>DEFINITIVO</t>
  </si>
  <si>
    <t>(Pesos)</t>
  </si>
  <si>
    <t>ENTIDADES DE CONTROL PRESUPUESTARIO DIRECTO</t>
  </si>
  <si>
    <t>TOQ COMISIÓN FEDERAL DE ELECTRICIDAD</t>
  </si>
  <si>
    <t>APROBADO</t>
  </si>
  <si>
    <t xml:space="preserve">        SUBSIDIOS</t>
  </si>
  <si>
    <t xml:space="preserve">        OTRAS EROGACIONES</t>
  </si>
  <si>
    <t xml:space="preserve">        BIENES MUEBLES E INMUEBLES</t>
  </si>
  <si>
    <t xml:space="preserve">        OBRA PÚBLICA</t>
  </si>
  <si>
    <t xml:space="preserve">        PAGO DE PIDIREGAS</t>
  </si>
  <si>
    <t xml:space="preserve">        PAGO DE BLTS</t>
  </si>
  <si>
    <t xml:space="preserve">        MANTENIMIENTO</t>
  </si>
  <si>
    <t xml:space="preserve">        OTORGAMIENTO DE CRÉDITO</t>
  </si>
  <si>
    <t xml:space="preserve">        ADQUISICIÓN DE VALORES</t>
  </si>
  <si>
    <t xml:space="preserve">  GASTO CORRIENTE</t>
  </si>
  <si>
    <t>TOTAL DE RECURSOS</t>
  </si>
  <si>
    <t xml:space="preserve">    SERVICIOS PERSONALES</t>
  </si>
  <si>
    <t xml:space="preserve">      SUELDOS Y SALARIOS</t>
  </si>
  <si>
    <t xml:space="preserve">      GASTOS DE PREVISIÓN SOCIAL</t>
  </si>
  <si>
    <t xml:space="preserve">      OTROS</t>
  </si>
  <si>
    <t xml:space="preserve">    DE OPERACIÓN</t>
  </si>
  <si>
    <t xml:space="preserve">    PENSIONES Y JUBILACIONES</t>
  </si>
  <si>
    <t xml:space="preserve">    PAGOS RELATIVOS A PIDIREGAS</t>
  </si>
  <si>
    <t xml:space="preserve">    OTRAS EROGACIONES</t>
  </si>
  <si>
    <t xml:space="preserve">      ADQUISICIÓN DE ENERGÍA</t>
  </si>
  <si>
    <t xml:space="preserve">      FLETES</t>
  </si>
  <si>
    <t xml:space="preserve">      CONSERVACIÓN Y MANTENIMIENTO</t>
  </si>
  <si>
    <t xml:space="preserve">      SEGUROS</t>
  </si>
  <si>
    <t xml:space="preserve">      CARGOS FIJOS</t>
  </si>
  <si>
    <t xml:space="preserve">      CARGOS VARIABLES</t>
  </si>
  <si>
    <t xml:space="preserve">    SUBSIDIOS</t>
  </si>
  <si>
    <t xml:space="preserve">  INVERSIÓN FÍSICA</t>
  </si>
  <si>
    <t xml:space="preserve">  INVERSIÓN FINANCIERA</t>
  </si>
  <si>
    <t xml:space="preserve">  COSTO FINANCIERO NETO</t>
  </si>
  <si>
    <t xml:space="preserve">    COSTO FINANCIERO BRUTO</t>
  </si>
  <si>
    <t xml:space="preserve">       INTERNOS</t>
  </si>
  <si>
    <t xml:space="preserve">       OTROS</t>
  </si>
  <si>
    <t xml:space="preserve">         INTERESES</t>
  </si>
  <si>
    <t xml:space="preserve">         PIDIREGAS</t>
  </si>
  <si>
    <t xml:space="preserve">         OTROS</t>
  </si>
  <si>
    <t xml:space="preserve">       EXTERNOS</t>
  </si>
  <si>
    <t xml:space="preserve">         BLTS</t>
  </si>
  <si>
    <t xml:space="preserve">       INGRESOS POR INTERESES</t>
  </si>
  <si>
    <t xml:space="preserve">         EROGACIONES RECUPERABLES</t>
  </si>
  <si>
    <t xml:space="preserve">         ORDINARIOS</t>
  </si>
  <si>
    <t xml:space="preserve">         EXTRAORDINARIOS</t>
  </si>
  <si>
    <t xml:space="preserve">  DISPONIBILIDAD FINAL</t>
  </si>
  <si>
    <t xml:space="preserve">  SUMA DE EGRESOS DEL AÑO</t>
  </si>
  <si>
    <t xml:space="preserve">  EGRESOS POR OPERACIONES AJENAS</t>
  </si>
  <si>
    <t xml:space="preserve">      COMBUSTIBLE PARA LA GENERACIÓN DE ELECTRICIDAD</t>
  </si>
  <si>
    <t xml:space="preserve">      SERVICIOS TÉCNICOS PAGADOS A TERCEROS</t>
  </si>
  <si>
    <t xml:space="preserve">         RENDIMIENTOS DEL GOBIERNO FEDERAL</t>
  </si>
  <si>
    <t xml:space="preserve">  ENTEROS A LA TESORERÍA DE LA FEDERACIÓN</t>
  </si>
  <si>
    <t xml:space="preserve">         POR CUENTA DE TERCEROS</t>
  </si>
  <si>
    <t>CUENTA DE LA HACIENDA PÚBLICA FEDERAL DE 2013</t>
  </si>
  <si>
    <t xml:space="preserve">EGRESOS DE FLUJO DE EFECTIVO </t>
  </si>
  <si>
    <t>Aumentos</t>
  </si>
  <si>
    <t>Disminuciones</t>
  </si>
  <si>
    <t>Definitivo</t>
  </si>
  <si>
    <t>Recursos</t>
  </si>
  <si>
    <t>Propios</t>
  </si>
  <si>
    <t>Subsidios</t>
  </si>
  <si>
    <t>y Apoyos</t>
  </si>
  <si>
    <t>Fiscales</t>
  </si>
  <si>
    <t xml:space="preserve">T o t a l </t>
  </si>
  <si>
    <t>PRESUPUESTO PAGADO</t>
  </si>
  <si>
    <t>CONCEPTO</t>
  </si>
  <si>
    <t>NOTA: En modificado y recaudado los totales de los ingresos de flujo de efectivo, difieren con los totales de los egresos de flujo de efectivo, derivado del aprovechamiento a cargo de CFE por 30,600 millones de pesos.</t>
  </si>
  <si>
    <t>Fuente: La Comisión Federal de Electricidad.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</si>
</sst>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</numFmts>
  <fonts count="44">
    <font>
      <sz val="18"/>
      <name val="Arial"/>
      <family val="0"/>
    </font>
    <font>
      <sz val="11"/>
      <color indexed="8"/>
      <name val="Calibri"/>
      <family val="2"/>
    </font>
    <font>
      <sz val="19"/>
      <name val="Arial"/>
      <family val="2"/>
    </font>
    <font>
      <b/>
      <sz val="8"/>
      <name val="Tahoma"/>
      <family val="2"/>
    </font>
    <font>
      <sz val="18"/>
      <name val="Soberana Sans Light"/>
      <family val="3"/>
    </font>
    <font>
      <b/>
      <sz val="18"/>
      <name val="Soberana Sans Light"/>
      <family val="3"/>
    </font>
    <font>
      <sz val="19"/>
      <name val="Soberana Sans Light"/>
      <family val="3"/>
    </font>
    <font>
      <b/>
      <sz val="19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Soberana Sans Light"/>
      <family val="3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20" xfId="0" applyNumberFormat="1" applyFont="1" applyFill="1" applyBorder="1" applyAlignment="1">
      <alignment vertical="center"/>
    </xf>
    <xf numFmtId="0" fontId="0" fillId="33" borderId="16" xfId="0" applyFill="1" applyBorder="1" applyAlignment="1">
      <alignment horizontal="centerContinuous" vertical="center"/>
    </xf>
    <xf numFmtId="0" fontId="0" fillId="33" borderId="21" xfId="0" applyFill="1" applyBorder="1" applyAlignment="1">
      <alignment horizontal="centerContinuous" vertical="center"/>
    </xf>
    <xf numFmtId="0" fontId="0" fillId="33" borderId="22" xfId="0" applyFill="1" applyBorder="1" applyAlignment="1">
      <alignment horizontal="centerContinuous" vertical="center"/>
    </xf>
    <xf numFmtId="0" fontId="0" fillId="33" borderId="23" xfId="0" applyFill="1" applyBorder="1" applyAlignment="1">
      <alignment horizontal="centerContinuous" vertical="center"/>
    </xf>
    <xf numFmtId="0" fontId="0" fillId="33" borderId="18" xfId="0" applyFill="1" applyBorder="1" applyAlignment="1">
      <alignment horizontal="centerContinuous" vertical="center"/>
    </xf>
    <xf numFmtId="0" fontId="0" fillId="33" borderId="1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Continuous" vertical="center"/>
    </xf>
    <xf numFmtId="0" fontId="0" fillId="33" borderId="19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Continuous" vertical="center"/>
    </xf>
    <xf numFmtId="0" fontId="0" fillId="33" borderId="11" xfId="0" applyFill="1" applyBorder="1" applyAlignment="1">
      <alignment horizontal="centerContinuous" vertical="center"/>
    </xf>
    <xf numFmtId="0" fontId="0" fillId="33" borderId="12" xfId="0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2" fillId="34" borderId="10" xfId="0" applyFont="1" applyFill="1" applyBorder="1" applyAlignment="1">
      <alignment horizontal="centerContinuous" vertical="center"/>
    </xf>
    <xf numFmtId="0" fontId="42" fillId="34" borderId="16" xfId="0" applyFont="1" applyFill="1" applyBorder="1" applyAlignment="1">
      <alignment horizontal="centerContinuous" vertical="center"/>
    </xf>
    <xf numFmtId="0" fontId="42" fillId="34" borderId="11" xfId="0" applyFont="1" applyFill="1" applyBorder="1" applyAlignment="1">
      <alignment horizontal="centerContinuous" vertical="center"/>
    </xf>
    <xf numFmtId="0" fontId="42" fillId="34" borderId="18" xfId="0" applyFont="1" applyFill="1" applyBorder="1" applyAlignment="1">
      <alignment horizontal="centerContinuous" vertical="center"/>
    </xf>
    <xf numFmtId="0" fontId="42" fillId="34" borderId="15" xfId="0" applyFont="1" applyFill="1" applyBorder="1" applyAlignment="1">
      <alignment horizontal="centerContinuous" vertical="center"/>
    </xf>
    <xf numFmtId="0" fontId="42" fillId="34" borderId="17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Continuous" vertical="center"/>
    </xf>
    <xf numFmtId="0" fontId="42" fillId="34" borderId="20" xfId="0" applyFont="1" applyFill="1" applyBorder="1" applyAlignment="1">
      <alignment horizontal="centerContinuous" vertical="center"/>
    </xf>
    <xf numFmtId="0" fontId="42" fillId="34" borderId="19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vertical="center"/>
    </xf>
    <xf numFmtId="37" fontId="4" fillId="0" borderId="15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37" fontId="4" fillId="0" borderId="16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18" xfId="0" applyNumberFormat="1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/>
    </xf>
    <xf numFmtId="37" fontId="4" fillId="0" borderId="19" xfId="0" applyNumberFormat="1" applyFont="1" applyFill="1" applyBorder="1" applyAlignment="1">
      <alignment vertical="center"/>
    </xf>
    <xf numFmtId="37" fontId="4" fillId="0" borderId="2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horizontal="centerContinuous" vertical="center"/>
    </xf>
    <xf numFmtId="0" fontId="42" fillId="34" borderId="19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top" wrapText="1"/>
    </xf>
    <xf numFmtId="3" fontId="0" fillId="0" borderId="17" xfId="0" applyNumberFormat="1" applyBorder="1" applyAlignment="1">
      <alignment vertical="top" wrapText="1"/>
    </xf>
    <xf numFmtId="3" fontId="0" fillId="0" borderId="18" xfId="0" applyNumberFormat="1" applyBorder="1" applyAlignment="1">
      <alignment vertical="top" wrapText="1"/>
    </xf>
    <xf numFmtId="0" fontId="0" fillId="0" borderId="0" xfId="0" applyFont="1" applyAlignment="1">
      <alignment/>
    </xf>
    <xf numFmtId="49" fontId="6" fillId="0" borderId="14" xfId="0" applyNumberFormat="1" applyFont="1" applyFill="1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42" fillId="34" borderId="15" xfId="0" applyFont="1" applyFill="1" applyBorder="1" applyAlignment="1">
      <alignment horizontal="center" vertical="center"/>
    </xf>
    <xf numFmtId="0" fontId="42" fillId="34" borderId="19" xfId="0" applyFont="1" applyFill="1" applyBorder="1" applyAlignment="1">
      <alignment horizontal="center" vertical="center"/>
    </xf>
    <xf numFmtId="0" fontId="42" fillId="34" borderId="21" xfId="0" applyFont="1" applyFill="1" applyBorder="1" applyAlignment="1">
      <alignment horizontal="center" vertical="center" wrapText="1"/>
    </xf>
    <xf numFmtId="0" fontId="42" fillId="34" borderId="22" xfId="0" applyFont="1" applyFill="1" applyBorder="1" applyAlignment="1">
      <alignment horizontal="center" vertical="center" wrapText="1"/>
    </xf>
    <xf numFmtId="0" fontId="42" fillId="34" borderId="23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2" fillId="34" borderId="2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2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07"/>
  <sheetViews>
    <sheetView showZeros="0" tabSelected="1" showOutlineSymbols="0" zoomScale="50" zoomScaleNormal="50" zoomScaleSheetLayoutView="40" zoomScalePageLayoutView="0" workbookViewId="0" topLeftCell="C1">
      <selection activeCell="D13" sqref="D13"/>
    </sheetView>
  </sheetViews>
  <sheetFormatPr defaultColWidth="0" defaultRowHeight="23.25"/>
  <cols>
    <col min="1" max="1" width="0.453125" style="0" customWidth="1"/>
    <col min="2" max="2" width="1.69140625" style="0" customWidth="1"/>
    <col min="3" max="3" width="56.23046875" style="0" customWidth="1"/>
    <col min="4" max="4" width="20.69140625" style="0" bestFit="1" customWidth="1"/>
    <col min="5" max="5" width="18.921875" style="0" bestFit="1" customWidth="1"/>
    <col min="6" max="6" width="19.69140625" style="0" bestFit="1" customWidth="1"/>
    <col min="7" max="7" width="20.69140625" style="0" bestFit="1" customWidth="1"/>
    <col min="8" max="8" width="21.0703125" style="0" bestFit="1" customWidth="1"/>
    <col min="9" max="9" width="18.921875" style="0" bestFit="1" customWidth="1"/>
    <col min="10" max="10" width="20.69140625" style="0" bestFit="1" customWidth="1"/>
    <col min="11" max="11" width="0.84375" style="0" customWidth="1"/>
    <col min="12" max="16384" width="0" style="0" hidden="1" customWidth="1"/>
  </cols>
  <sheetData>
    <row r="1" spans="1:11" ht="23.25">
      <c r="A1" s="1"/>
      <c r="B1" s="26"/>
      <c r="C1" s="26"/>
      <c r="D1" s="26"/>
      <c r="E1" s="26"/>
      <c r="F1" s="26"/>
      <c r="G1" s="26"/>
      <c r="H1" s="26"/>
      <c r="I1" s="26"/>
      <c r="J1" s="26"/>
      <c r="K1" s="1"/>
    </row>
    <row r="2" spans="1:11" ht="23.25">
      <c r="A2" s="1"/>
      <c r="B2" s="55" t="s">
        <v>68</v>
      </c>
      <c r="C2" s="26"/>
      <c r="D2" s="26"/>
      <c r="E2" s="26"/>
      <c r="F2" s="26"/>
      <c r="G2" s="26"/>
      <c r="H2" s="26"/>
      <c r="I2" s="26"/>
      <c r="J2" s="26"/>
      <c r="K2" s="1"/>
    </row>
    <row r="3" spans="1:11" ht="23.25">
      <c r="A3" s="1"/>
      <c r="B3" s="26" t="s">
        <v>16</v>
      </c>
      <c r="C3" s="26"/>
      <c r="D3" s="26"/>
      <c r="E3" s="26"/>
      <c r="F3" s="26"/>
      <c r="G3" s="26"/>
      <c r="H3" s="26"/>
      <c r="I3" s="26"/>
      <c r="J3" s="26"/>
      <c r="K3" s="1"/>
    </row>
    <row r="4" spans="1:11" ht="23.25">
      <c r="A4" s="1"/>
      <c r="B4" s="26" t="s">
        <v>69</v>
      </c>
      <c r="C4" s="26"/>
      <c r="D4" s="26"/>
      <c r="E4" s="26"/>
      <c r="F4" s="26"/>
      <c r="G4" s="26"/>
      <c r="H4" s="26"/>
      <c r="I4" s="26"/>
      <c r="J4" s="26"/>
      <c r="K4" s="1"/>
    </row>
    <row r="5" spans="1:11" ht="23.25">
      <c r="A5" s="1"/>
      <c r="B5" s="26" t="s">
        <v>17</v>
      </c>
      <c r="C5" s="26"/>
      <c r="D5" s="26"/>
      <c r="E5" s="26"/>
      <c r="F5" s="26"/>
      <c r="G5" s="26"/>
      <c r="H5" s="26"/>
      <c r="I5" s="26"/>
      <c r="J5" s="26"/>
      <c r="K5" s="1"/>
    </row>
    <row r="6" spans="1:11" ht="23.25">
      <c r="A6" s="1"/>
      <c r="B6" s="26" t="s">
        <v>15</v>
      </c>
      <c r="C6" s="26"/>
      <c r="D6" s="26"/>
      <c r="E6" s="26"/>
      <c r="F6" s="26"/>
      <c r="G6" s="26"/>
      <c r="H6" s="26"/>
      <c r="I6" s="26"/>
      <c r="J6" s="26"/>
      <c r="K6" s="1"/>
    </row>
    <row r="7" spans="1:11" ht="23.25">
      <c r="A7" s="1"/>
      <c r="B7" s="27"/>
      <c r="C7" s="27"/>
      <c r="D7" s="27"/>
      <c r="E7" s="27"/>
      <c r="F7" s="27"/>
      <c r="G7" s="27"/>
      <c r="H7" s="27"/>
      <c r="I7" s="27"/>
      <c r="J7" s="28"/>
      <c r="K7" s="1"/>
    </row>
    <row r="8" spans="1:11" ht="24.75" customHeight="1">
      <c r="A8" s="1"/>
      <c r="B8" s="29"/>
      <c r="C8" s="30"/>
      <c r="D8" s="69" t="s">
        <v>10</v>
      </c>
      <c r="E8" s="70"/>
      <c r="F8" s="70"/>
      <c r="G8" s="71"/>
      <c r="H8" s="78" t="s">
        <v>79</v>
      </c>
      <c r="I8" s="79"/>
      <c r="J8" s="80"/>
      <c r="K8" s="1"/>
    </row>
    <row r="9" spans="1:11" ht="24.75">
      <c r="A9" s="1"/>
      <c r="B9" s="31"/>
      <c r="C9" s="32"/>
      <c r="D9" s="33"/>
      <c r="E9" s="72" t="s">
        <v>1</v>
      </c>
      <c r="F9" s="73"/>
      <c r="G9" s="74"/>
      <c r="H9" s="81"/>
      <c r="I9" s="82"/>
      <c r="J9" s="83"/>
      <c r="K9" s="1"/>
    </row>
    <row r="10" spans="1:11" ht="24.75">
      <c r="A10" s="1"/>
      <c r="B10" s="31" t="s">
        <v>80</v>
      </c>
      <c r="C10" s="32"/>
      <c r="D10" s="34"/>
      <c r="E10" s="75"/>
      <c r="F10" s="76"/>
      <c r="G10" s="77"/>
      <c r="H10" s="34" t="s">
        <v>73</v>
      </c>
      <c r="I10" s="34" t="s">
        <v>75</v>
      </c>
      <c r="J10" s="34"/>
      <c r="K10" s="1"/>
    </row>
    <row r="11" spans="1:11" ht="24.75">
      <c r="A11" s="1"/>
      <c r="B11" s="31"/>
      <c r="C11" s="32"/>
      <c r="D11" s="34" t="s">
        <v>18</v>
      </c>
      <c r="E11" s="67" t="s">
        <v>70</v>
      </c>
      <c r="F11" s="67" t="s">
        <v>71</v>
      </c>
      <c r="G11" s="67" t="s">
        <v>72</v>
      </c>
      <c r="H11" s="34" t="s">
        <v>74</v>
      </c>
      <c r="I11" s="34" t="s">
        <v>76</v>
      </c>
      <c r="J11" s="34" t="s">
        <v>78</v>
      </c>
      <c r="K11" s="1"/>
    </row>
    <row r="12" spans="1:11" ht="24.75">
      <c r="A12" s="1"/>
      <c r="B12" s="35"/>
      <c r="C12" s="36"/>
      <c r="D12" s="37"/>
      <c r="E12" s="68"/>
      <c r="F12" s="68"/>
      <c r="G12" s="68"/>
      <c r="H12" s="56"/>
      <c r="I12" s="56" t="s">
        <v>77</v>
      </c>
      <c r="J12" s="37"/>
      <c r="K12" s="1"/>
    </row>
    <row r="13" spans="1:11" ht="24">
      <c r="A13" s="1"/>
      <c r="B13" s="38"/>
      <c r="C13" s="39"/>
      <c r="D13" s="40"/>
      <c r="E13" s="40"/>
      <c r="F13" s="40"/>
      <c r="G13" s="40"/>
      <c r="H13" s="41"/>
      <c r="I13" s="40"/>
      <c r="J13" s="42"/>
      <c r="K13" s="1"/>
    </row>
    <row r="14" spans="1:11" ht="25.5">
      <c r="A14" s="1"/>
      <c r="B14" s="43"/>
      <c r="C14" s="44" t="s">
        <v>29</v>
      </c>
      <c r="D14" s="57">
        <f>+D63+D67</f>
        <v>394152097630</v>
      </c>
      <c r="E14" s="57">
        <f>+E63+E67</f>
        <v>89233088619</v>
      </c>
      <c r="F14" s="57">
        <f>+F63+F67</f>
        <v>113301298725</v>
      </c>
      <c r="G14" s="57">
        <f>+G63+G67</f>
        <v>370083887524</v>
      </c>
      <c r="H14" s="57">
        <f>+H63+H67</f>
        <v>362358630114</v>
      </c>
      <c r="I14" s="57">
        <f>+I15</f>
        <v>7725257410</v>
      </c>
      <c r="J14" s="57">
        <f>+J63+J67</f>
        <v>370083887524</v>
      </c>
      <c r="K14" s="1"/>
    </row>
    <row r="15" spans="1:11" ht="25.5">
      <c r="A15" s="1"/>
      <c r="B15" s="43"/>
      <c r="C15" s="45" t="s">
        <v>28</v>
      </c>
      <c r="D15" s="57">
        <f>+D16+D20+D28+D29+D33</f>
        <v>235291899829</v>
      </c>
      <c r="E15" s="57">
        <f>+E16+E20+E28+E29+E33</f>
        <v>77527791997</v>
      </c>
      <c r="F15" s="57">
        <f>+F16+F20+F28+F29+F33</f>
        <v>13765572621</v>
      </c>
      <c r="G15" s="57">
        <f>+G16+G20+G28+G29+G33</f>
        <v>299054119205</v>
      </c>
      <c r="H15" s="57">
        <f>+H16+H20+H28+H29+H33</f>
        <v>292813996475</v>
      </c>
      <c r="I15" s="57">
        <f>+I20</f>
        <v>7725257410</v>
      </c>
      <c r="J15" s="57">
        <f>+J16+J20+J28+J29+J33</f>
        <v>300539253885</v>
      </c>
      <c r="K15" s="1"/>
    </row>
    <row r="16" spans="1:11" ht="25.5">
      <c r="A16" s="1"/>
      <c r="B16" s="43"/>
      <c r="C16" s="45" t="s">
        <v>30</v>
      </c>
      <c r="D16" s="57">
        <f>+D17+D18+D19</f>
        <v>44457200000</v>
      </c>
      <c r="E16" s="57">
        <f aca="true" t="shared" si="0" ref="E16:J16">+E17+E18+E19</f>
        <v>2283597182</v>
      </c>
      <c r="F16" s="57">
        <f t="shared" si="0"/>
        <v>400139398</v>
      </c>
      <c r="G16" s="57">
        <f t="shared" si="0"/>
        <v>46340657784</v>
      </c>
      <c r="H16" s="57">
        <f t="shared" si="0"/>
        <v>47825792464</v>
      </c>
      <c r="I16" s="57">
        <f t="shared" si="0"/>
        <v>0</v>
      </c>
      <c r="J16" s="57">
        <f t="shared" si="0"/>
        <v>47825792464</v>
      </c>
      <c r="K16" s="1"/>
    </row>
    <row r="17" spans="1:11" ht="24">
      <c r="A17" s="1"/>
      <c r="B17" s="43"/>
      <c r="C17" s="46" t="s">
        <v>31</v>
      </c>
      <c r="D17" s="58">
        <v>12794348144</v>
      </c>
      <c r="E17" s="58">
        <v>560835344</v>
      </c>
      <c r="F17" s="58">
        <v>326779983</v>
      </c>
      <c r="G17" s="58">
        <f>+D17+E17-F17</f>
        <v>13028403505</v>
      </c>
      <c r="H17" s="58">
        <v>13028403505</v>
      </c>
      <c r="I17" s="58"/>
      <c r="J17" s="58">
        <f>+H17</f>
        <v>13028403505</v>
      </c>
      <c r="K17" s="1"/>
    </row>
    <row r="18" spans="1:11" ht="24">
      <c r="A18" s="1"/>
      <c r="B18" s="43"/>
      <c r="C18" s="46" t="s">
        <v>32</v>
      </c>
      <c r="D18" s="58">
        <v>5060815818</v>
      </c>
      <c r="E18" s="58">
        <v>222701984</v>
      </c>
      <c r="F18" s="58">
        <v>55053975</v>
      </c>
      <c r="G18" s="58">
        <f>+D18+E18-F18</f>
        <v>5228463827</v>
      </c>
      <c r="H18" s="58">
        <v>5228463827</v>
      </c>
      <c r="I18" s="58"/>
      <c r="J18" s="58">
        <f>+H18</f>
        <v>5228463827</v>
      </c>
      <c r="K18" s="1"/>
    </row>
    <row r="19" spans="1:11" ht="24">
      <c r="A19" s="1"/>
      <c r="B19" s="43"/>
      <c r="C19" s="46" t="s">
        <v>33</v>
      </c>
      <c r="D19" s="58">
        <v>26602036038</v>
      </c>
      <c r="E19" s="58">
        <v>1500059854</v>
      </c>
      <c r="F19" s="58">
        <v>18305440</v>
      </c>
      <c r="G19" s="58">
        <f>+D19+E19-F19</f>
        <v>28083790452</v>
      </c>
      <c r="H19" s="58">
        <v>29568925132</v>
      </c>
      <c r="I19" s="58"/>
      <c r="J19" s="58">
        <f>+H19</f>
        <v>29568925132</v>
      </c>
      <c r="K19" s="1"/>
    </row>
    <row r="20" spans="1:11" ht="25.5">
      <c r="A20" s="1"/>
      <c r="B20" s="43"/>
      <c r="C20" s="45" t="s">
        <v>34</v>
      </c>
      <c r="D20" s="57">
        <f>SUM(D21:D27)</f>
        <v>120824810729</v>
      </c>
      <c r="E20" s="57">
        <f>SUM(E21:E27)</f>
        <v>67982581915</v>
      </c>
      <c r="F20" s="57">
        <f>SUM(F21:F27)</f>
        <v>10570643430</v>
      </c>
      <c r="G20" s="57">
        <f>SUM(G21:G27)</f>
        <v>178236749214</v>
      </c>
      <c r="H20" s="57">
        <f>+H21+H22+H23+H24+H25+H26+H27</f>
        <v>170511491804</v>
      </c>
      <c r="I20" s="57">
        <f>+I21+I27</f>
        <v>7725257410</v>
      </c>
      <c r="J20" s="57">
        <f>SUM(J21:J27)</f>
        <v>178236749214</v>
      </c>
      <c r="K20" s="1"/>
    </row>
    <row r="21" spans="1:11" ht="24">
      <c r="A21" s="1"/>
      <c r="B21" s="43"/>
      <c r="C21" s="46" t="s">
        <v>63</v>
      </c>
      <c r="D21" s="58">
        <v>64759632327</v>
      </c>
      <c r="E21" s="58">
        <v>64337090070</v>
      </c>
      <c r="F21" s="58">
        <v>9817768304</v>
      </c>
      <c r="G21" s="58">
        <f aca="true" t="shared" si="1" ref="G21:G27">+D21+E21-F21</f>
        <v>119278954093</v>
      </c>
      <c r="H21" s="58">
        <f>(119278954093-7725257410)+2737312</f>
        <v>111556433995</v>
      </c>
      <c r="I21" s="58">
        <v>7722520098</v>
      </c>
      <c r="J21" s="58">
        <f>+H21+I21</f>
        <v>119278954093</v>
      </c>
      <c r="K21" s="1"/>
    </row>
    <row r="22" spans="1:11" ht="24">
      <c r="A22" s="1"/>
      <c r="B22" s="43"/>
      <c r="C22" s="46" t="s">
        <v>38</v>
      </c>
      <c r="D22" s="58">
        <v>799622</v>
      </c>
      <c r="E22" s="58">
        <v>0</v>
      </c>
      <c r="F22" s="58">
        <v>198868</v>
      </c>
      <c r="G22" s="58">
        <f t="shared" si="1"/>
        <v>600754</v>
      </c>
      <c r="H22" s="58">
        <v>600754</v>
      </c>
      <c r="I22" s="58"/>
      <c r="J22" s="58">
        <f aca="true" t="shared" si="2" ref="J22:J28">+H22</f>
        <v>600754</v>
      </c>
      <c r="K22" s="1"/>
    </row>
    <row r="23" spans="1:11" ht="24">
      <c r="A23" s="1"/>
      <c r="B23" s="43"/>
      <c r="C23" s="46" t="s">
        <v>39</v>
      </c>
      <c r="D23" s="58">
        <v>94224326</v>
      </c>
      <c r="E23" s="58">
        <v>33995087</v>
      </c>
      <c r="F23" s="58">
        <v>0</v>
      </c>
      <c r="G23" s="58">
        <f t="shared" si="1"/>
        <v>128219413</v>
      </c>
      <c r="H23" s="58">
        <v>128219413</v>
      </c>
      <c r="I23" s="58"/>
      <c r="J23" s="58">
        <f t="shared" si="2"/>
        <v>128219413</v>
      </c>
      <c r="K23" s="1"/>
    </row>
    <row r="24" spans="1:11" ht="24">
      <c r="A24" s="1"/>
      <c r="B24" s="43"/>
      <c r="C24" s="46" t="s">
        <v>40</v>
      </c>
      <c r="D24" s="58">
        <v>4824430880</v>
      </c>
      <c r="E24" s="58">
        <v>1032097781</v>
      </c>
      <c r="F24" s="58">
        <v>0</v>
      </c>
      <c r="G24" s="58">
        <f t="shared" si="1"/>
        <v>5856528661</v>
      </c>
      <c r="H24" s="58">
        <v>5856528661</v>
      </c>
      <c r="I24" s="58"/>
      <c r="J24" s="58">
        <f t="shared" si="2"/>
        <v>5856528661</v>
      </c>
      <c r="K24" s="1"/>
    </row>
    <row r="25" spans="1:11" ht="24">
      <c r="A25" s="1"/>
      <c r="B25" s="43"/>
      <c r="C25" s="46" t="s">
        <v>64</v>
      </c>
      <c r="D25" s="58">
        <v>811424385</v>
      </c>
      <c r="E25" s="58">
        <v>37977348</v>
      </c>
      <c r="F25" s="58">
        <v>16424385</v>
      </c>
      <c r="G25" s="58">
        <f t="shared" si="1"/>
        <v>832977348</v>
      </c>
      <c r="H25" s="58">
        <v>832977348</v>
      </c>
      <c r="I25" s="58"/>
      <c r="J25" s="58">
        <f t="shared" si="2"/>
        <v>832977348</v>
      </c>
      <c r="K25" s="1"/>
    </row>
    <row r="26" spans="1:11" ht="24">
      <c r="A26" s="1"/>
      <c r="B26" s="43"/>
      <c r="C26" s="46" t="s">
        <v>41</v>
      </c>
      <c r="D26" s="58">
        <v>2497600000</v>
      </c>
      <c r="E26" s="58">
        <v>0</v>
      </c>
      <c r="F26" s="58">
        <v>530005993</v>
      </c>
      <c r="G26" s="58">
        <f t="shared" si="1"/>
        <v>1967594007</v>
      </c>
      <c r="H26" s="58">
        <v>1967594007</v>
      </c>
      <c r="I26" s="58"/>
      <c r="J26" s="58">
        <f t="shared" si="2"/>
        <v>1967594007</v>
      </c>
      <c r="K26" s="1"/>
    </row>
    <row r="27" spans="1:11" ht="24">
      <c r="A27" s="1"/>
      <c r="B27" s="43"/>
      <c r="C27" s="46" t="s">
        <v>33</v>
      </c>
      <c r="D27" s="58">
        <v>47836699189</v>
      </c>
      <c r="E27" s="58">
        <v>2541421629</v>
      </c>
      <c r="F27" s="58">
        <v>206245880</v>
      </c>
      <c r="G27" s="58">
        <f t="shared" si="1"/>
        <v>50171874938</v>
      </c>
      <c r="H27" s="58">
        <v>50169137626</v>
      </c>
      <c r="I27" s="58">
        <v>2737312</v>
      </c>
      <c r="J27" s="58">
        <f>+H27+I27</f>
        <v>50171874938</v>
      </c>
      <c r="K27" s="1"/>
    </row>
    <row r="28" spans="1:11" ht="25.5">
      <c r="A28" s="1"/>
      <c r="B28" s="43"/>
      <c r="C28" s="45" t="s">
        <v>35</v>
      </c>
      <c r="D28" s="57">
        <v>19874200000</v>
      </c>
      <c r="E28" s="57">
        <v>3007534875</v>
      </c>
      <c r="F28" s="57">
        <v>0</v>
      </c>
      <c r="G28" s="57">
        <f>+D28+E28-F28</f>
        <v>22881734875</v>
      </c>
      <c r="H28" s="57">
        <v>22881734875</v>
      </c>
      <c r="I28" s="57">
        <v>0</v>
      </c>
      <c r="J28" s="57">
        <f t="shared" si="2"/>
        <v>22881734875</v>
      </c>
      <c r="K28" s="1"/>
    </row>
    <row r="29" spans="1:11" ht="25.5">
      <c r="A29" s="1"/>
      <c r="B29" s="43"/>
      <c r="C29" s="45" t="s">
        <v>36</v>
      </c>
      <c r="D29" s="57">
        <f>+D30+D31</f>
        <v>49722260727</v>
      </c>
      <c r="E29" s="57">
        <f>+E30+E31</f>
        <v>4215057032</v>
      </c>
      <c r="F29" s="57">
        <f>+F30+F31</f>
        <v>2794789793</v>
      </c>
      <c r="G29" s="57">
        <f>+G30+G31</f>
        <v>51142527966</v>
      </c>
      <c r="H29" s="57">
        <f>+H30+H31</f>
        <v>51142527966</v>
      </c>
      <c r="I29" s="57">
        <v>0</v>
      </c>
      <c r="J29" s="57">
        <f>+J30+J31</f>
        <v>51142527966</v>
      </c>
      <c r="K29" s="1"/>
    </row>
    <row r="30" spans="1:11" ht="24">
      <c r="A30" s="1"/>
      <c r="B30" s="43"/>
      <c r="C30" s="46" t="s">
        <v>42</v>
      </c>
      <c r="D30" s="58">
        <v>19393734036</v>
      </c>
      <c r="E30" s="58">
        <v>875811027</v>
      </c>
      <c r="F30" s="58">
        <v>1295914996</v>
      </c>
      <c r="G30" s="58">
        <f>+D30+E30-F30</f>
        <v>18973630067</v>
      </c>
      <c r="H30" s="58">
        <v>18973630067</v>
      </c>
      <c r="I30" s="58">
        <v>0</v>
      </c>
      <c r="J30" s="58">
        <f>+H30</f>
        <v>18973630067</v>
      </c>
      <c r="K30" s="1"/>
    </row>
    <row r="31" spans="1:11" ht="24">
      <c r="A31" s="1"/>
      <c r="B31" s="43"/>
      <c r="C31" s="46" t="s">
        <v>43</v>
      </c>
      <c r="D31" s="58">
        <v>30328526691</v>
      </c>
      <c r="E31" s="58">
        <v>3339246005</v>
      </c>
      <c r="F31" s="58">
        <v>1498874797</v>
      </c>
      <c r="G31" s="58">
        <f>+D31+E31-F31</f>
        <v>32168897899</v>
      </c>
      <c r="H31" s="58">
        <v>32168897899</v>
      </c>
      <c r="I31" s="58">
        <v>0</v>
      </c>
      <c r="J31" s="58">
        <f>+H31</f>
        <v>32168897899</v>
      </c>
      <c r="K31" s="1"/>
    </row>
    <row r="32" spans="1:11" ht="24">
      <c r="A32" s="1"/>
      <c r="B32" s="43"/>
      <c r="C32" s="46" t="s">
        <v>44</v>
      </c>
      <c r="D32" s="58"/>
      <c r="E32" s="58"/>
      <c r="F32" s="58"/>
      <c r="G32" s="58">
        <f>+D32+E32-F32</f>
        <v>0</v>
      </c>
      <c r="H32" s="58">
        <v>0</v>
      </c>
      <c r="I32" s="58"/>
      <c r="J32" s="58"/>
      <c r="K32" s="1"/>
    </row>
    <row r="33" spans="1:11" ht="25.5">
      <c r="A33" s="1"/>
      <c r="B33" s="43"/>
      <c r="C33" s="45" t="s">
        <v>37</v>
      </c>
      <c r="D33" s="57">
        <v>413428373</v>
      </c>
      <c r="E33" s="57">
        <v>39020993</v>
      </c>
      <c r="F33" s="57">
        <v>0</v>
      </c>
      <c r="G33" s="57">
        <f>+D33+E33-F33</f>
        <v>452449366</v>
      </c>
      <c r="H33" s="57">
        <v>452449366</v>
      </c>
      <c r="I33" s="57">
        <v>0</v>
      </c>
      <c r="J33" s="57">
        <f>+H33</f>
        <v>452449366</v>
      </c>
      <c r="K33" s="1"/>
    </row>
    <row r="34" spans="1:11" ht="25.5">
      <c r="A34" s="1"/>
      <c r="B34" s="43"/>
      <c r="C34" s="45" t="s">
        <v>45</v>
      </c>
      <c r="D34" s="57">
        <f>SUM(D35:D41)</f>
        <v>33443200000</v>
      </c>
      <c r="E34" s="57">
        <f>SUM(E35:E41)</f>
        <v>7716548201</v>
      </c>
      <c r="F34" s="57">
        <f>SUM(F35:F41)</f>
        <v>8706863862</v>
      </c>
      <c r="G34" s="57">
        <f>SUM(G35:G41)</f>
        <v>32452884339</v>
      </c>
      <c r="H34" s="57">
        <f>SUM(H35:H41)</f>
        <v>32452884339</v>
      </c>
      <c r="I34" s="57">
        <v>0</v>
      </c>
      <c r="J34" s="57">
        <f>SUM(J35:J41)</f>
        <v>32452884339</v>
      </c>
      <c r="K34" s="1"/>
    </row>
    <row r="35" spans="1:11" ht="24">
      <c r="A35" s="1"/>
      <c r="B35" s="43"/>
      <c r="C35" s="46" t="s">
        <v>21</v>
      </c>
      <c r="D35" s="58">
        <v>3133625678</v>
      </c>
      <c r="E35" s="58">
        <v>1344638991</v>
      </c>
      <c r="F35" s="58">
        <v>5444414</v>
      </c>
      <c r="G35" s="58">
        <f aca="true" t="shared" si="3" ref="G35:G44">+D35+E35-F35</f>
        <v>4472820255</v>
      </c>
      <c r="H35" s="58">
        <v>4472820255</v>
      </c>
      <c r="I35" s="58">
        <v>0</v>
      </c>
      <c r="J35" s="58">
        <f>+H35</f>
        <v>4472820255</v>
      </c>
      <c r="K35" s="1"/>
    </row>
    <row r="36" spans="1:11" ht="24">
      <c r="A36" s="1"/>
      <c r="B36" s="43"/>
      <c r="C36" s="46" t="s">
        <v>22</v>
      </c>
      <c r="D36" s="58">
        <v>9043481207</v>
      </c>
      <c r="E36" s="58">
        <v>1385248807</v>
      </c>
      <c r="F36" s="58">
        <v>800215989</v>
      </c>
      <c r="G36" s="58">
        <f t="shared" si="3"/>
        <v>9628514025</v>
      </c>
      <c r="H36" s="58">
        <v>9628514025</v>
      </c>
      <c r="I36" s="58">
        <v>0</v>
      </c>
      <c r="J36" s="58">
        <f>+H36</f>
        <v>9628514025</v>
      </c>
      <c r="K36" s="1"/>
    </row>
    <row r="37" spans="1:11" ht="24">
      <c r="A37" s="1"/>
      <c r="B37" s="43"/>
      <c r="C37" s="46" t="s">
        <v>23</v>
      </c>
      <c r="D37" s="58">
        <v>16392003885</v>
      </c>
      <c r="E37" s="58">
        <v>0</v>
      </c>
      <c r="F37" s="58">
        <v>6488959002</v>
      </c>
      <c r="G37" s="58">
        <f t="shared" si="3"/>
        <v>9903044883</v>
      </c>
      <c r="H37" s="58">
        <v>9903044883</v>
      </c>
      <c r="I37" s="58">
        <v>0</v>
      </c>
      <c r="J37" s="58">
        <f>+H37</f>
        <v>9903044883</v>
      </c>
      <c r="K37" s="1"/>
    </row>
    <row r="38" spans="1:11" ht="24">
      <c r="A38" s="1"/>
      <c r="B38" s="43"/>
      <c r="C38" s="46" t="s">
        <v>24</v>
      </c>
      <c r="D38" s="58">
        <v>0</v>
      </c>
      <c r="E38" s="58">
        <v>0</v>
      </c>
      <c r="F38" s="58">
        <v>0</v>
      </c>
      <c r="G38" s="58">
        <f t="shared" si="3"/>
        <v>0</v>
      </c>
      <c r="H38" s="58">
        <v>0</v>
      </c>
      <c r="I38" s="58"/>
      <c r="J38" s="58">
        <v>0</v>
      </c>
      <c r="K38" s="1"/>
    </row>
    <row r="39" spans="1:11" ht="24">
      <c r="A39" s="1"/>
      <c r="B39" s="43"/>
      <c r="C39" s="46" t="s">
        <v>25</v>
      </c>
      <c r="D39" s="58">
        <v>4874089230</v>
      </c>
      <c r="E39" s="58">
        <v>4986660403</v>
      </c>
      <c r="F39" s="58">
        <v>1412244457</v>
      </c>
      <c r="G39" s="58">
        <f t="shared" si="3"/>
        <v>8448505176</v>
      </c>
      <c r="H39" s="58">
        <v>8448505176</v>
      </c>
      <c r="I39" s="58">
        <v>0</v>
      </c>
      <c r="J39" s="58">
        <f>+H39</f>
        <v>8448505176</v>
      </c>
      <c r="K39" s="1"/>
    </row>
    <row r="40" spans="1:11" ht="24">
      <c r="A40" s="1"/>
      <c r="B40" s="43"/>
      <c r="C40" s="46" t="s">
        <v>19</v>
      </c>
      <c r="D40" s="58">
        <v>0</v>
      </c>
      <c r="E40" s="58"/>
      <c r="F40" s="58"/>
      <c r="G40" s="58">
        <f t="shared" si="3"/>
        <v>0</v>
      </c>
      <c r="H40" s="58">
        <v>0</v>
      </c>
      <c r="I40" s="58"/>
      <c r="J40" s="59"/>
      <c r="K40" s="1"/>
    </row>
    <row r="41" spans="1:11" ht="24">
      <c r="A41" s="1"/>
      <c r="B41" s="43"/>
      <c r="C41" s="46" t="s">
        <v>20</v>
      </c>
      <c r="D41" s="58"/>
      <c r="E41" s="58"/>
      <c r="F41" s="58"/>
      <c r="G41" s="58">
        <f t="shared" si="3"/>
        <v>0</v>
      </c>
      <c r="H41" s="58">
        <v>0</v>
      </c>
      <c r="I41" s="58"/>
      <c r="J41" s="59"/>
      <c r="K41" s="1"/>
    </row>
    <row r="42" spans="1:11" ht="25.5">
      <c r="A42" s="1"/>
      <c r="B42" s="43"/>
      <c r="C42" s="45" t="s">
        <v>46</v>
      </c>
      <c r="D42" s="57"/>
      <c r="E42" s="57">
        <f>+E43+E44</f>
        <v>4000000</v>
      </c>
      <c r="F42" s="57">
        <f>+F43+F44</f>
        <v>94000</v>
      </c>
      <c r="G42" s="57">
        <f t="shared" si="3"/>
        <v>3906000</v>
      </c>
      <c r="H42" s="57">
        <f>+H43+H44</f>
        <v>3906000</v>
      </c>
      <c r="I42" s="57"/>
      <c r="J42" s="57">
        <f>+H42</f>
        <v>3906000</v>
      </c>
      <c r="K42" s="1"/>
    </row>
    <row r="43" spans="1:11" ht="24">
      <c r="A43" s="1"/>
      <c r="B43" s="43"/>
      <c r="C43" s="47" t="s">
        <v>26</v>
      </c>
      <c r="D43" s="58"/>
      <c r="E43" s="58"/>
      <c r="F43" s="58"/>
      <c r="G43" s="58">
        <f t="shared" si="3"/>
        <v>0</v>
      </c>
      <c r="H43" s="58">
        <v>0</v>
      </c>
      <c r="I43" s="58"/>
      <c r="J43" s="59"/>
      <c r="K43" s="1"/>
    </row>
    <row r="44" spans="1:11" ht="24">
      <c r="A44" s="1"/>
      <c r="B44" s="43"/>
      <c r="C44" s="46" t="s">
        <v>27</v>
      </c>
      <c r="D44" s="58"/>
      <c r="E44" s="58">
        <v>4000000</v>
      </c>
      <c r="F44" s="58">
        <v>94000</v>
      </c>
      <c r="G44" s="58">
        <f t="shared" si="3"/>
        <v>3906000</v>
      </c>
      <c r="H44" s="58">
        <v>3906000</v>
      </c>
      <c r="I44" s="58"/>
      <c r="J44" s="59">
        <f>+H44</f>
        <v>3906000</v>
      </c>
      <c r="K44" s="1"/>
    </row>
    <row r="45" spans="1:11" ht="25.5">
      <c r="A45" s="1"/>
      <c r="B45" s="43"/>
      <c r="C45" s="48" t="s">
        <v>47</v>
      </c>
      <c r="D45" s="57">
        <f>+D46-D58</f>
        <v>12282292703</v>
      </c>
      <c r="E45" s="57">
        <f>+E46-E58</f>
        <v>3059448421</v>
      </c>
      <c r="F45" s="57">
        <f>+F46-F58</f>
        <v>3689565584</v>
      </c>
      <c r="G45" s="57">
        <f>+G46-G58</f>
        <v>11652175540</v>
      </c>
      <c r="H45" s="57">
        <f>+H46-H58</f>
        <v>11652175540</v>
      </c>
      <c r="I45" s="57">
        <v>0</v>
      </c>
      <c r="J45" s="57">
        <f>+J46-J58</f>
        <v>11652175540</v>
      </c>
      <c r="K45" s="1"/>
    </row>
    <row r="46" spans="1:11" ht="24">
      <c r="A46" s="1"/>
      <c r="B46" s="43"/>
      <c r="C46" s="49" t="s">
        <v>48</v>
      </c>
      <c r="D46" s="58">
        <f>+D47+D52+D57</f>
        <v>16281966656</v>
      </c>
      <c r="E46" s="58">
        <f>+E47+E52+E57</f>
        <v>3059448421</v>
      </c>
      <c r="F46" s="58">
        <f>+F47+F52+F57</f>
        <v>6267198992</v>
      </c>
      <c r="G46" s="58">
        <f>+G47+G52+G57</f>
        <v>13074216085</v>
      </c>
      <c r="H46" s="58">
        <f>+H47+H52+H57</f>
        <v>13074216085</v>
      </c>
      <c r="I46" s="58">
        <v>0</v>
      </c>
      <c r="J46" s="58">
        <f>+J47+J52+J57</f>
        <v>13074216085</v>
      </c>
      <c r="K46" s="1"/>
    </row>
    <row r="47" spans="1:11" ht="24">
      <c r="A47" s="1"/>
      <c r="B47" s="43"/>
      <c r="C47" s="49" t="s">
        <v>49</v>
      </c>
      <c r="D47" s="58">
        <f>+D48+D50+D51</f>
        <v>10869887845</v>
      </c>
      <c r="E47" s="58">
        <f>+E48+E50+E51</f>
        <v>1549842840</v>
      </c>
      <c r="F47" s="58">
        <f>+F48+F50+F51</f>
        <v>3894304238</v>
      </c>
      <c r="G47" s="58">
        <f>+G48+G50+G51</f>
        <v>8525426447</v>
      </c>
      <c r="H47" s="58">
        <f>+H48+H50+H51</f>
        <v>8525426447</v>
      </c>
      <c r="I47" s="58">
        <v>0</v>
      </c>
      <c r="J47" s="58">
        <f>+J48+J50+J51</f>
        <v>8525426447</v>
      </c>
      <c r="K47" s="1"/>
    </row>
    <row r="48" spans="1:11" ht="24">
      <c r="A48" s="1"/>
      <c r="B48" s="43"/>
      <c r="C48" s="49" t="s">
        <v>51</v>
      </c>
      <c r="D48" s="58">
        <v>3950746995</v>
      </c>
      <c r="E48" s="58">
        <v>1103530264</v>
      </c>
      <c r="F48" s="58">
        <v>1070014077</v>
      </c>
      <c r="G48" s="58">
        <f>+D48+E48-F48</f>
        <v>3984263182</v>
      </c>
      <c r="H48" s="58">
        <v>3984263182</v>
      </c>
      <c r="I48" s="58">
        <v>0</v>
      </c>
      <c r="J48" s="58">
        <f>+H48</f>
        <v>3984263182</v>
      </c>
      <c r="K48" s="1"/>
    </row>
    <row r="49" spans="1:11" ht="24">
      <c r="A49" s="1"/>
      <c r="B49" s="43"/>
      <c r="C49" s="49" t="s">
        <v>65</v>
      </c>
      <c r="D49" s="58"/>
      <c r="E49" s="58"/>
      <c r="F49" s="58"/>
      <c r="G49" s="58">
        <f>+D49+E49-F49</f>
        <v>0</v>
      </c>
      <c r="H49" s="58">
        <v>0</v>
      </c>
      <c r="I49" s="58"/>
      <c r="J49" s="58">
        <v>0</v>
      </c>
      <c r="K49" s="1"/>
    </row>
    <row r="50" spans="1:11" ht="24">
      <c r="A50" s="1"/>
      <c r="B50" s="43"/>
      <c r="C50" s="49" t="s">
        <v>52</v>
      </c>
      <c r="D50" s="58">
        <v>6010166360</v>
      </c>
      <c r="E50" s="58">
        <v>0</v>
      </c>
      <c r="F50" s="58">
        <v>2021287759</v>
      </c>
      <c r="G50" s="58">
        <f>+D50+E50-F50</f>
        <v>3988878601</v>
      </c>
      <c r="H50" s="58">
        <v>3988878601</v>
      </c>
      <c r="I50" s="58">
        <v>0</v>
      </c>
      <c r="J50" s="58">
        <f>+H50</f>
        <v>3988878601</v>
      </c>
      <c r="K50" s="1"/>
    </row>
    <row r="51" spans="1:11" ht="24">
      <c r="A51" s="1"/>
      <c r="B51" s="43"/>
      <c r="C51" s="49" t="s">
        <v>53</v>
      </c>
      <c r="D51" s="58">
        <v>908974490</v>
      </c>
      <c r="E51" s="58">
        <v>446312576</v>
      </c>
      <c r="F51" s="58">
        <v>803002402</v>
      </c>
      <c r="G51" s="58">
        <f>+D51+E51-F51</f>
        <v>552284664</v>
      </c>
      <c r="H51" s="58">
        <v>552284664</v>
      </c>
      <c r="I51" s="58">
        <v>0</v>
      </c>
      <c r="J51" s="58">
        <f>+H51</f>
        <v>552284664</v>
      </c>
      <c r="K51" s="1"/>
    </row>
    <row r="52" spans="1:11" ht="24">
      <c r="A52" s="1"/>
      <c r="B52" s="43"/>
      <c r="C52" s="49" t="s">
        <v>54</v>
      </c>
      <c r="D52" s="58">
        <f>+D53+D54+D56+D55</f>
        <v>3490174763</v>
      </c>
      <c r="E52" s="58">
        <f>+E53+E54+E56+E55</f>
        <v>1253382833</v>
      </c>
      <c r="F52" s="58">
        <f>+F53+F54+F56+F55</f>
        <v>1184288773</v>
      </c>
      <c r="G52" s="58">
        <f>+G53+G54+G56+G55</f>
        <v>3559268823</v>
      </c>
      <c r="H52" s="58">
        <f>SUM(H53:H56)</f>
        <v>3559268823</v>
      </c>
      <c r="I52" s="58">
        <v>0</v>
      </c>
      <c r="J52" s="58">
        <f>SUM(J53:J56)</f>
        <v>3559268823</v>
      </c>
      <c r="K52" s="1"/>
    </row>
    <row r="53" spans="1:11" ht="24">
      <c r="A53" s="1"/>
      <c r="B53" s="43"/>
      <c r="C53" s="49" t="s">
        <v>51</v>
      </c>
      <c r="D53" s="58">
        <v>1986421490</v>
      </c>
      <c r="E53" s="58">
        <v>15194306</v>
      </c>
      <c r="F53" s="58">
        <v>126412863</v>
      </c>
      <c r="G53" s="58">
        <f aca="true" t="shared" si="4" ref="G53:G58">+D53+E53-F53</f>
        <v>1875202933</v>
      </c>
      <c r="H53" s="58">
        <v>1875202933</v>
      </c>
      <c r="I53" s="58">
        <v>0</v>
      </c>
      <c r="J53" s="58">
        <f>+H53</f>
        <v>1875202933</v>
      </c>
      <c r="K53" s="1"/>
    </row>
    <row r="54" spans="1:11" ht="24">
      <c r="A54" s="1"/>
      <c r="B54" s="43"/>
      <c r="C54" s="49" t="s">
        <v>52</v>
      </c>
      <c r="D54" s="58">
        <v>1104462450</v>
      </c>
      <c r="E54" s="58">
        <v>206669264</v>
      </c>
      <c r="F54" s="58">
        <v>0</v>
      </c>
      <c r="G54" s="58">
        <f t="shared" si="4"/>
        <v>1311131714</v>
      </c>
      <c r="H54" s="58">
        <v>1311131714</v>
      </c>
      <c r="I54" s="58">
        <v>0</v>
      </c>
      <c r="J54" s="58">
        <f>+H54</f>
        <v>1311131714</v>
      </c>
      <c r="K54" s="1"/>
    </row>
    <row r="55" spans="1:11" ht="24">
      <c r="A55" s="1"/>
      <c r="B55" s="43"/>
      <c r="C55" s="49" t="s">
        <v>55</v>
      </c>
      <c r="D55" s="58">
        <v>0</v>
      </c>
      <c r="E55" s="58">
        <v>0</v>
      </c>
      <c r="F55" s="58">
        <v>0</v>
      </c>
      <c r="G55" s="58">
        <f t="shared" si="4"/>
        <v>0</v>
      </c>
      <c r="H55" s="58">
        <v>0</v>
      </c>
      <c r="I55" s="58"/>
      <c r="J55" s="58">
        <v>0</v>
      </c>
      <c r="K55" s="1"/>
    </row>
    <row r="56" spans="1:11" ht="24">
      <c r="A56" s="1"/>
      <c r="B56" s="43"/>
      <c r="C56" s="49" t="s">
        <v>53</v>
      </c>
      <c r="D56" s="58">
        <v>399290823</v>
      </c>
      <c r="E56" s="58">
        <v>1031519263</v>
      </c>
      <c r="F56" s="58">
        <v>1057875910</v>
      </c>
      <c r="G56" s="58">
        <f t="shared" si="4"/>
        <v>372934176</v>
      </c>
      <c r="H56" s="58">
        <v>372934176</v>
      </c>
      <c r="I56" s="58">
        <v>0</v>
      </c>
      <c r="J56" s="58">
        <f>+H56</f>
        <v>372934176</v>
      </c>
      <c r="K56" s="1"/>
    </row>
    <row r="57" spans="1:11" ht="24">
      <c r="A57" s="1"/>
      <c r="B57" s="43"/>
      <c r="C57" s="49" t="s">
        <v>50</v>
      </c>
      <c r="D57" s="58">
        <v>1921904048</v>
      </c>
      <c r="E57" s="58">
        <v>256222748</v>
      </c>
      <c r="F57" s="58">
        <v>1188605981</v>
      </c>
      <c r="G57" s="58">
        <f t="shared" si="4"/>
        <v>989520815</v>
      </c>
      <c r="H57" s="58">
        <v>989520815</v>
      </c>
      <c r="I57" s="58">
        <v>0</v>
      </c>
      <c r="J57" s="58">
        <f>+H57</f>
        <v>989520815</v>
      </c>
      <c r="K57" s="1"/>
    </row>
    <row r="58" spans="1:11" ht="24">
      <c r="A58" s="1"/>
      <c r="B58" s="43"/>
      <c r="C58" s="49" t="s">
        <v>56</v>
      </c>
      <c r="D58" s="58">
        <v>3999673953</v>
      </c>
      <c r="E58" s="58">
        <v>0</v>
      </c>
      <c r="F58" s="58">
        <v>2577633408</v>
      </c>
      <c r="G58" s="58">
        <f t="shared" si="4"/>
        <v>1422040545</v>
      </c>
      <c r="H58" s="58">
        <v>1422040545</v>
      </c>
      <c r="I58" s="58">
        <v>0</v>
      </c>
      <c r="J58" s="58">
        <f>+H58</f>
        <v>1422040545</v>
      </c>
      <c r="K58" s="1"/>
    </row>
    <row r="59" spans="1:11" ht="25.5">
      <c r="A59" s="1"/>
      <c r="B59" s="43"/>
      <c r="C59" s="48" t="s">
        <v>62</v>
      </c>
      <c r="D59" s="57">
        <f>+D60+D61</f>
        <v>515000000</v>
      </c>
      <c r="E59" s="57">
        <f>+E60+E61</f>
        <v>925300000</v>
      </c>
      <c r="F59" s="57">
        <f>+F60+F61</f>
        <v>10083296480</v>
      </c>
      <c r="G59" s="57">
        <f>+G60+G61</f>
        <v>-8642996480</v>
      </c>
      <c r="H59" s="57">
        <f>+H60+H61</f>
        <v>-8642996480</v>
      </c>
      <c r="I59" s="57">
        <v>0</v>
      </c>
      <c r="J59" s="57">
        <f>+J60+J61</f>
        <v>-8642996480</v>
      </c>
      <c r="K59" s="1"/>
    </row>
    <row r="60" spans="1:11" ht="24">
      <c r="A60" s="1"/>
      <c r="B60" s="43"/>
      <c r="C60" s="49" t="s">
        <v>67</v>
      </c>
      <c r="D60" s="58">
        <v>0</v>
      </c>
      <c r="E60" s="58">
        <v>0</v>
      </c>
      <c r="F60" s="58">
        <v>10031633075</v>
      </c>
      <c r="G60" s="58">
        <f>+D60+E60-F60</f>
        <v>-10031633075</v>
      </c>
      <c r="H60" s="58">
        <v>-10031633075</v>
      </c>
      <c r="I60" s="58">
        <v>0</v>
      </c>
      <c r="J60" s="58">
        <f>+H60</f>
        <v>-10031633075</v>
      </c>
      <c r="K60" s="1"/>
    </row>
    <row r="61" spans="1:11" ht="24">
      <c r="A61" s="1"/>
      <c r="B61" s="43"/>
      <c r="C61" s="50" t="s">
        <v>57</v>
      </c>
      <c r="D61" s="58">
        <v>515000000</v>
      </c>
      <c r="E61" s="58">
        <v>925300000</v>
      </c>
      <c r="F61" s="58">
        <v>51663405</v>
      </c>
      <c r="G61" s="58">
        <f>+D61+E61-F61</f>
        <v>1388636595</v>
      </c>
      <c r="H61" s="58">
        <v>1388636595</v>
      </c>
      <c r="I61" s="58">
        <v>0</v>
      </c>
      <c r="J61" s="58">
        <f>+H61</f>
        <v>1388636595</v>
      </c>
      <c r="K61" s="1"/>
    </row>
    <row r="62" spans="1:11" ht="24">
      <c r="A62" s="1"/>
      <c r="B62" s="43"/>
      <c r="C62" s="49"/>
      <c r="D62" s="58"/>
      <c r="E62" s="58"/>
      <c r="F62" s="58"/>
      <c r="G62" s="58"/>
      <c r="H62" s="58"/>
      <c r="I62" s="58"/>
      <c r="J62" s="59"/>
      <c r="K62" s="1"/>
    </row>
    <row r="63" spans="1:11" ht="25.5">
      <c r="A63" s="1"/>
      <c r="B63" s="43"/>
      <c r="C63" s="48" t="s">
        <v>61</v>
      </c>
      <c r="D63" s="57">
        <f aca="true" t="shared" si="5" ref="D63:J63">+D15+D34+D45+D59+D42</f>
        <v>281532392532</v>
      </c>
      <c r="E63" s="57">
        <f t="shared" si="5"/>
        <v>89233088619</v>
      </c>
      <c r="F63" s="57">
        <f t="shared" si="5"/>
        <v>36245392547</v>
      </c>
      <c r="G63" s="57">
        <f t="shared" si="5"/>
        <v>334520088604</v>
      </c>
      <c r="H63" s="57">
        <f t="shared" si="5"/>
        <v>328279965874</v>
      </c>
      <c r="I63" s="57">
        <f t="shared" si="5"/>
        <v>7725257410</v>
      </c>
      <c r="J63" s="57">
        <f t="shared" si="5"/>
        <v>336005223284</v>
      </c>
      <c r="K63" s="1"/>
    </row>
    <row r="64" spans="1:11" ht="25.5">
      <c r="A64" s="1"/>
      <c r="B64" s="43"/>
      <c r="C64" s="48" t="s">
        <v>66</v>
      </c>
      <c r="D64" s="58"/>
      <c r="E64" s="58"/>
      <c r="F64" s="58"/>
      <c r="G64" s="58"/>
      <c r="H64" s="58">
        <v>0</v>
      </c>
      <c r="I64" s="58"/>
      <c r="J64" s="58"/>
      <c r="K64" s="1"/>
    </row>
    <row r="65" spans="1:11" ht="24">
      <c r="A65" s="1"/>
      <c r="B65" s="43"/>
      <c r="C65" s="49" t="s">
        <v>58</v>
      </c>
      <c r="D65" s="58"/>
      <c r="E65" s="58"/>
      <c r="F65" s="58"/>
      <c r="G65" s="58"/>
      <c r="H65" s="58">
        <v>0</v>
      </c>
      <c r="I65" s="58"/>
      <c r="J65" s="58"/>
      <c r="K65" s="1"/>
    </row>
    <row r="66" spans="1:11" ht="24">
      <c r="A66" s="1"/>
      <c r="B66" s="43"/>
      <c r="C66" s="49" t="s">
        <v>59</v>
      </c>
      <c r="D66" s="58"/>
      <c r="E66" s="58"/>
      <c r="F66" s="58"/>
      <c r="G66" s="58"/>
      <c r="H66" s="58">
        <v>0</v>
      </c>
      <c r="I66" s="58"/>
      <c r="J66" s="58"/>
      <c r="K66" s="1"/>
    </row>
    <row r="67" spans="1:11" ht="25.5">
      <c r="A67" s="1"/>
      <c r="B67" s="43"/>
      <c r="C67" s="48" t="s">
        <v>60</v>
      </c>
      <c r="D67" s="57">
        <v>112619705098</v>
      </c>
      <c r="E67" s="57"/>
      <c r="F67" s="57">
        <v>77055906178</v>
      </c>
      <c r="G67" s="57">
        <v>35563798920</v>
      </c>
      <c r="H67" s="57">
        <v>34078664240</v>
      </c>
      <c r="I67" s="57">
        <v>0</v>
      </c>
      <c r="J67" s="57">
        <v>34078664240</v>
      </c>
      <c r="K67" s="1"/>
    </row>
    <row r="68" spans="1:11" ht="24">
      <c r="A68" s="1"/>
      <c r="B68" s="43"/>
      <c r="C68" s="49"/>
      <c r="D68" s="58"/>
      <c r="E68" s="58"/>
      <c r="F68" s="58"/>
      <c r="G68" s="58"/>
      <c r="H68" s="58"/>
      <c r="I68" s="58"/>
      <c r="J68" s="58"/>
      <c r="K68" s="1"/>
    </row>
    <row r="69" spans="1:11" ht="24" customHeight="1">
      <c r="A69" s="1"/>
      <c r="B69" s="43"/>
      <c r="C69" s="49"/>
      <c r="D69" s="60"/>
      <c r="E69" s="61"/>
      <c r="F69" s="61"/>
      <c r="G69" s="61"/>
      <c r="H69" s="61"/>
      <c r="I69" s="61"/>
      <c r="J69" s="62"/>
      <c r="K69" s="1"/>
    </row>
    <row r="70" spans="1:11" ht="25.5">
      <c r="A70" s="1"/>
      <c r="B70" s="43"/>
      <c r="C70" s="48"/>
      <c r="D70" s="61"/>
      <c r="E70" s="61"/>
      <c r="F70" s="61"/>
      <c r="G70" s="61"/>
      <c r="H70" s="61"/>
      <c r="I70" s="61"/>
      <c r="J70" s="62"/>
      <c r="K70" s="1"/>
    </row>
    <row r="71" spans="1:11" ht="24">
      <c r="A71" s="1"/>
      <c r="B71" s="51"/>
      <c r="C71" s="52"/>
      <c r="D71" s="53"/>
      <c r="E71" s="53"/>
      <c r="F71" s="53"/>
      <c r="G71" s="53"/>
      <c r="H71" s="53"/>
      <c r="I71" s="53"/>
      <c r="J71" s="54"/>
      <c r="K71" s="1"/>
    </row>
    <row r="72" spans="1:11" ht="24" customHeight="1">
      <c r="A72" s="1"/>
      <c r="B72" s="49"/>
      <c r="C72" s="64" t="s">
        <v>81</v>
      </c>
      <c r="D72" s="65"/>
      <c r="E72" s="65"/>
      <c r="F72" s="65"/>
      <c r="G72" s="65"/>
      <c r="H72" s="65"/>
      <c r="I72" s="65"/>
      <c r="J72" s="65"/>
      <c r="K72" s="1"/>
    </row>
    <row r="73" spans="1:11" ht="6" customHeight="1">
      <c r="A73" s="1"/>
      <c r="B73" s="49"/>
      <c r="C73" s="66"/>
      <c r="D73" s="66"/>
      <c r="E73" s="66"/>
      <c r="F73" s="66"/>
      <c r="G73" s="66"/>
      <c r="H73" s="66"/>
      <c r="I73" s="66"/>
      <c r="J73" s="66"/>
      <c r="K73" s="1"/>
    </row>
    <row r="74" spans="1:11" ht="23.25">
      <c r="A74" t="s">
        <v>9</v>
      </c>
      <c r="C74" s="63" t="s">
        <v>82</v>
      </c>
      <c r="K74" t="s">
        <v>9</v>
      </c>
    </row>
    <row r="65457" spans="1:11" ht="23.25">
      <c r="A65457" s="1"/>
      <c r="B65457" s="23"/>
      <c r="C65457" s="14"/>
      <c r="D65457" s="15" t="s">
        <v>10</v>
      </c>
      <c r="E65457" s="16"/>
      <c r="F65457" s="16"/>
      <c r="G65457" s="17"/>
      <c r="H65457" s="15" t="s">
        <v>11</v>
      </c>
      <c r="I65457" s="16"/>
      <c r="J65457" s="17"/>
      <c r="K65457" s="1"/>
    </row>
    <row r="65458" spans="1:11" ht="23.25">
      <c r="A65458" s="1"/>
      <c r="B65458" s="24" t="s">
        <v>0</v>
      </c>
      <c r="C65458" s="18"/>
      <c r="D65458" s="19"/>
      <c r="E65458" s="16" t="s">
        <v>1</v>
      </c>
      <c r="F65458" s="17"/>
      <c r="G65458" s="19"/>
      <c r="H65458" s="20" t="s">
        <v>12</v>
      </c>
      <c r="I65458" s="20" t="s">
        <v>2</v>
      </c>
      <c r="J65458" s="20"/>
      <c r="K65458" s="1"/>
    </row>
    <row r="65459" spans="1:11" ht="23.25">
      <c r="A65459" s="1"/>
      <c r="B65459" s="24"/>
      <c r="C65459" s="18"/>
      <c r="D65459" s="20" t="s">
        <v>4</v>
      </c>
      <c r="E65459" s="19" t="s">
        <v>5</v>
      </c>
      <c r="F65459" s="19" t="s">
        <v>6</v>
      </c>
      <c r="G65459" s="20" t="s">
        <v>14</v>
      </c>
      <c r="H65459" s="20" t="s">
        <v>13</v>
      </c>
      <c r="I65459" s="20" t="s">
        <v>7</v>
      </c>
      <c r="J65459" s="20" t="s">
        <v>3</v>
      </c>
      <c r="K65459" s="1"/>
    </row>
    <row r="65460" spans="1:11" ht="23.25">
      <c r="A65460" s="1"/>
      <c r="B65460" s="25"/>
      <c r="C65460" s="21"/>
      <c r="D65460" s="22"/>
      <c r="E65460" s="22"/>
      <c r="F65460" s="22"/>
      <c r="G65460" s="22"/>
      <c r="H65460" s="22"/>
      <c r="I65460" s="22" t="s">
        <v>8</v>
      </c>
      <c r="J65460" s="22"/>
      <c r="K65460" s="1"/>
    </row>
    <row r="65461" spans="1:11" ht="23.25">
      <c r="A65461" s="1"/>
      <c r="B65461" s="2"/>
      <c r="C65461" s="6"/>
      <c r="D65461" s="8"/>
      <c r="E65461" s="8"/>
      <c r="F65461" s="8"/>
      <c r="G65461" s="8"/>
      <c r="H65461" s="8"/>
      <c r="I65461" s="8"/>
      <c r="J65461" s="9"/>
      <c r="K65461" s="1"/>
    </row>
    <row r="65462" spans="1:11" ht="23.25">
      <c r="A65462" s="1"/>
      <c r="B65462" s="3"/>
      <c r="C65462" s="7"/>
      <c r="D65462" s="10"/>
      <c r="E65462" s="10"/>
      <c r="F65462" s="10"/>
      <c r="G65462" s="10"/>
      <c r="H65462" s="10"/>
      <c r="I65462" s="10"/>
      <c r="J65462" s="11"/>
      <c r="K65462" s="1"/>
    </row>
    <row r="65463" spans="1:11" ht="23.25">
      <c r="A65463" s="1"/>
      <c r="B65463" s="3"/>
      <c r="C65463" s="7"/>
      <c r="D65463" s="10"/>
      <c r="E65463" s="10"/>
      <c r="F65463" s="10"/>
      <c r="G65463" s="10"/>
      <c r="H65463" s="10"/>
      <c r="I65463" s="10"/>
      <c r="J65463" s="11"/>
      <c r="K65463" s="1"/>
    </row>
    <row r="65464" spans="1:11" ht="23.25">
      <c r="A65464" s="1"/>
      <c r="B65464" s="3"/>
      <c r="C65464" s="7"/>
      <c r="D65464" s="10"/>
      <c r="E65464" s="10"/>
      <c r="F65464" s="10"/>
      <c r="G65464" s="10"/>
      <c r="H65464" s="10"/>
      <c r="I65464" s="10"/>
      <c r="J65464" s="11"/>
      <c r="K65464" s="1"/>
    </row>
    <row r="65465" spans="1:11" ht="23.25">
      <c r="A65465" s="1"/>
      <c r="B65465" s="3"/>
      <c r="C65465" s="7"/>
      <c r="D65465" s="10"/>
      <c r="E65465" s="10"/>
      <c r="F65465" s="10"/>
      <c r="G65465" s="10"/>
      <c r="H65465" s="10"/>
      <c r="I65465" s="10"/>
      <c r="J65465" s="11"/>
      <c r="K65465" s="1"/>
    </row>
    <row r="65466" spans="1:11" ht="23.25">
      <c r="A65466" s="1"/>
      <c r="B65466" s="3"/>
      <c r="C65466" s="7"/>
      <c r="D65466" s="10"/>
      <c r="E65466" s="10"/>
      <c r="F65466" s="10"/>
      <c r="G65466" s="10"/>
      <c r="H65466" s="10"/>
      <c r="I65466" s="10"/>
      <c r="J65466" s="11"/>
      <c r="K65466" s="1"/>
    </row>
    <row r="65467" spans="1:11" ht="23.25">
      <c r="A65467" s="1"/>
      <c r="B65467" s="3"/>
      <c r="C65467" s="7"/>
      <c r="D65467" s="10"/>
      <c r="E65467" s="10"/>
      <c r="F65467" s="10"/>
      <c r="G65467" s="10"/>
      <c r="H65467" s="10"/>
      <c r="I65467" s="10"/>
      <c r="J65467" s="11"/>
      <c r="K65467" s="1"/>
    </row>
    <row r="65468" spans="1:11" ht="23.25">
      <c r="A65468" s="1"/>
      <c r="B65468" s="3"/>
      <c r="C65468" s="7"/>
      <c r="D65468" s="10"/>
      <c r="E65468" s="10"/>
      <c r="F65468" s="10"/>
      <c r="G65468" s="10"/>
      <c r="H65468" s="10"/>
      <c r="I65468" s="10"/>
      <c r="J65468" s="11"/>
      <c r="K65468" s="1"/>
    </row>
    <row r="65469" spans="1:11" ht="23.25">
      <c r="A65469" s="1"/>
      <c r="B65469" s="3"/>
      <c r="C65469" s="7"/>
      <c r="D65469" s="10"/>
      <c r="E65469" s="10"/>
      <c r="F65469" s="10"/>
      <c r="G65469" s="10"/>
      <c r="H65469" s="10"/>
      <c r="I65469" s="10"/>
      <c r="J65469" s="11"/>
      <c r="K65469" s="1"/>
    </row>
    <row r="65470" spans="1:11" ht="23.25">
      <c r="A65470" s="1"/>
      <c r="B65470" s="3"/>
      <c r="C65470" s="7"/>
      <c r="D65470" s="10"/>
      <c r="E65470" s="10"/>
      <c r="F65470" s="10"/>
      <c r="G65470" s="10"/>
      <c r="H65470" s="10"/>
      <c r="I65470" s="10"/>
      <c r="J65470" s="11"/>
      <c r="K65470" s="1"/>
    </row>
    <row r="65471" spans="1:11" ht="23.25">
      <c r="A65471" s="1"/>
      <c r="B65471" s="3"/>
      <c r="C65471" s="7"/>
      <c r="D65471" s="10"/>
      <c r="E65471" s="10"/>
      <c r="F65471" s="10"/>
      <c r="G65471" s="10"/>
      <c r="H65471" s="10"/>
      <c r="I65471" s="10"/>
      <c r="J65471" s="11"/>
      <c r="K65471" s="1"/>
    </row>
    <row r="65472" spans="1:11" ht="23.25">
      <c r="A65472" s="1"/>
      <c r="B65472" s="3"/>
      <c r="C65472" s="7"/>
      <c r="D65472" s="10"/>
      <c r="E65472" s="10"/>
      <c r="F65472" s="10"/>
      <c r="G65472" s="10"/>
      <c r="H65472" s="10"/>
      <c r="I65472" s="10"/>
      <c r="J65472" s="11"/>
      <c r="K65472" s="1"/>
    </row>
    <row r="65473" spans="1:11" ht="23.25">
      <c r="A65473" s="1"/>
      <c r="B65473" s="3"/>
      <c r="C65473" s="7"/>
      <c r="D65473" s="10"/>
      <c r="E65473" s="10"/>
      <c r="F65473" s="10"/>
      <c r="G65473" s="10"/>
      <c r="H65473" s="10"/>
      <c r="I65473" s="10"/>
      <c r="J65473" s="11"/>
      <c r="K65473" s="1"/>
    </row>
    <row r="65474" spans="1:11" ht="23.25">
      <c r="A65474" s="1"/>
      <c r="B65474" s="3"/>
      <c r="C65474" s="7"/>
      <c r="D65474" s="10"/>
      <c r="E65474" s="10"/>
      <c r="F65474" s="10"/>
      <c r="G65474" s="10"/>
      <c r="H65474" s="10"/>
      <c r="I65474" s="10"/>
      <c r="J65474" s="11"/>
      <c r="K65474" s="1"/>
    </row>
    <row r="65475" spans="1:11" ht="23.25">
      <c r="A65475" s="1"/>
      <c r="B65475" s="3"/>
      <c r="C65475" s="7"/>
      <c r="D65475" s="10"/>
      <c r="E65475" s="10"/>
      <c r="F65475" s="10"/>
      <c r="G65475" s="10"/>
      <c r="H65475" s="10"/>
      <c r="I65475" s="10"/>
      <c r="J65475" s="11"/>
      <c r="K65475" s="1"/>
    </row>
    <row r="65476" spans="1:11" ht="23.25">
      <c r="A65476" s="1"/>
      <c r="B65476" s="3"/>
      <c r="C65476" s="7"/>
      <c r="D65476" s="10"/>
      <c r="E65476" s="10"/>
      <c r="F65476" s="10"/>
      <c r="G65476" s="10"/>
      <c r="H65476" s="10"/>
      <c r="I65476" s="10"/>
      <c r="J65476" s="11"/>
      <c r="K65476" s="1"/>
    </row>
    <row r="65477" spans="1:11" ht="23.25">
      <c r="A65477" s="1"/>
      <c r="B65477" s="3"/>
      <c r="C65477" s="7"/>
      <c r="D65477" s="10"/>
      <c r="E65477" s="10"/>
      <c r="F65477" s="10"/>
      <c r="G65477" s="10"/>
      <c r="H65477" s="10"/>
      <c r="I65477" s="10"/>
      <c r="J65477" s="11"/>
      <c r="K65477" s="1"/>
    </row>
    <row r="65478" spans="1:11" ht="23.25">
      <c r="A65478" s="1"/>
      <c r="B65478" s="3"/>
      <c r="C65478" s="7"/>
      <c r="D65478" s="10"/>
      <c r="E65478" s="10"/>
      <c r="F65478" s="10"/>
      <c r="G65478" s="10"/>
      <c r="H65478" s="10"/>
      <c r="I65478" s="10"/>
      <c r="J65478" s="11"/>
      <c r="K65478" s="1"/>
    </row>
    <row r="65479" spans="1:11" ht="23.25">
      <c r="A65479" s="1"/>
      <c r="B65479" s="3"/>
      <c r="C65479" s="7"/>
      <c r="D65479" s="10"/>
      <c r="E65479" s="10"/>
      <c r="F65479" s="10"/>
      <c r="G65479" s="10"/>
      <c r="H65479" s="10"/>
      <c r="I65479" s="10"/>
      <c r="J65479" s="11"/>
      <c r="K65479" s="1"/>
    </row>
    <row r="65480" spans="1:11" ht="23.25">
      <c r="A65480" s="1"/>
      <c r="B65480" s="3"/>
      <c r="C65480" s="7"/>
      <c r="D65480" s="10"/>
      <c r="E65480" s="10"/>
      <c r="F65480" s="10"/>
      <c r="G65480" s="10"/>
      <c r="H65480" s="10"/>
      <c r="I65480" s="10"/>
      <c r="J65480" s="11"/>
      <c r="K65480" s="1"/>
    </row>
    <row r="65481" spans="1:11" ht="23.25">
      <c r="A65481" s="1"/>
      <c r="B65481" s="3"/>
      <c r="C65481" s="7"/>
      <c r="D65481" s="10"/>
      <c r="E65481" s="10"/>
      <c r="F65481" s="10"/>
      <c r="G65481" s="10"/>
      <c r="H65481" s="10"/>
      <c r="I65481" s="10"/>
      <c r="J65481" s="11"/>
      <c r="K65481" s="1"/>
    </row>
    <row r="65482" spans="1:11" ht="23.25">
      <c r="A65482" s="1"/>
      <c r="B65482" s="3"/>
      <c r="C65482" s="7"/>
      <c r="D65482" s="10"/>
      <c r="E65482" s="10"/>
      <c r="F65482" s="10"/>
      <c r="G65482" s="10"/>
      <c r="H65482" s="10"/>
      <c r="I65482" s="10"/>
      <c r="J65482" s="11"/>
      <c r="K65482" s="1"/>
    </row>
    <row r="65483" spans="1:11" ht="23.25">
      <c r="A65483" s="1"/>
      <c r="B65483" s="3"/>
      <c r="C65483" s="7"/>
      <c r="D65483" s="10"/>
      <c r="E65483" s="10"/>
      <c r="F65483" s="10"/>
      <c r="G65483" s="10"/>
      <c r="H65483" s="10"/>
      <c r="I65483" s="10"/>
      <c r="J65483" s="11"/>
      <c r="K65483" s="1"/>
    </row>
    <row r="65484" spans="1:11" ht="23.25">
      <c r="A65484" s="1"/>
      <c r="B65484" s="3"/>
      <c r="C65484" s="7"/>
      <c r="D65484" s="10"/>
      <c r="E65484" s="10"/>
      <c r="F65484" s="10"/>
      <c r="G65484" s="10"/>
      <c r="H65484" s="10"/>
      <c r="I65484" s="10"/>
      <c r="J65484" s="11"/>
      <c r="K65484" s="1"/>
    </row>
    <row r="65485" spans="1:11" ht="23.25">
      <c r="A65485" s="1"/>
      <c r="B65485" s="3"/>
      <c r="C65485" s="7"/>
      <c r="D65485" s="10"/>
      <c r="E65485" s="10"/>
      <c r="F65485" s="10"/>
      <c r="G65485" s="10"/>
      <c r="H65485" s="10"/>
      <c r="I65485" s="10"/>
      <c r="J65485" s="11"/>
      <c r="K65485" s="1"/>
    </row>
    <row r="65486" spans="1:11" ht="23.25">
      <c r="A65486" s="1"/>
      <c r="B65486" s="3"/>
      <c r="C65486" s="7"/>
      <c r="D65486" s="10"/>
      <c r="E65486" s="10"/>
      <c r="F65486" s="10"/>
      <c r="G65486" s="10"/>
      <c r="H65486" s="10"/>
      <c r="I65486" s="10"/>
      <c r="J65486" s="11"/>
      <c r="K65486" s="1"/>
    </row>
    <row r="65487" spans="1:11" ht="23.25">
      <c r="A65487" s="1"/>
      <c r="B65487" s="3"/>
      <c r="C65487" s="7"/>
      <c r="D65487" s="10"/>
      <c r="E65487" s="10"/>
      <c r="F65487" s="10"/>
      <c r="G65487" s="10"/>
      <c r="H65487" s="10"/>
      <c r="I65487" s="10"/>
      <c r="J65487" s="11"/>
      <c r="K65487" s="1"/>
    </row>
    <row r="65488" spans="1:11" ht="23.25">
      <c r="A65488" s="1"/>
      <c r="B65488" s="3"/>
      <c r="C65488" s="7"/>
      <c r="D65488" s="10"/>
      <c r="E65488" s="10"/>
      <c r="F65488" s="10"/>
      <c r="G65488" s="10"/>
      <c r="H65488" s="10"/>
      <c r="I65488" s="10"/>
      <c r="J65488" s="11"/>
      <c r="K65488" s="1"/>
    </row>
    <row r="65489" spans="1:11" ht="23.25">
      <c r="A65489" s="1"/>
      <c r="B65489" s="3"/>
      <c r="C65489" s="7"/>
      <c r="D65489" s="10"/>
      <c r="E65489" s="10"/>
      <c r="F65489" s="10"/>
      <c r="G65489" s="10"/>
      <c r="H65489" s="10"/>
      <c r="I65489" s="10"/>
      <c r="J65489" s="11"/>
      <c r="K65489" s="1"/>
    </row>
    <row r="65490" spans="1:11" ht="23.25">
      <c r="A65490" s="1"/>
      <c r="B65490" s="3"/>
      <c r="C65490" s="7"/>
      <c r="D65490" s="10"/>
      <c r="E65490" s="10"/>
      <c r="F65490" s="10"/>
      <c r="G65490" s="10"/>
      <c r="H65490" s="10"/>
      <c r="I65490" s="10"/>
      <c r="J65490" s="11"/>
      <c r="K65490" s="1"/>
    </row>
    <row r="65491" spans="1:11" ht="23.25">
      <c r="A65491" s="1"/>
      <c r="B65491" s="3"/>
      <c r="C65491" s="7"/>
      <c r="D65491" s="10"/>
      <c r="E65491" s="10"/>
      <c r="F65491" s="10"/>
      <c r="G65491" s="10"/>
      <c r="H65491" s="10"/>
      <c r="I65491" s="10"/>
      <c r="J65491" s="11"/>
      <c r="K65491" s="1"/>
    </row>
    <row r="65492" spans="1:11" ht="23.25">
      <c r="A65492" s="1"/>
      <c r="B65492" s="3"/>
      <c r="C65492" s="7"/>
      <c r="D65492" s="10"/>
      <c r="E65492" s="10"/>
      <c r="F65492" s="10"/>
      <c r="G65492" s="10"/>
      <c r="H65492" s="10"/>
      <c r="I65492" s="10"/>
      <c r="J65492" s="11"/>
      <c r="K65492" s="1"/>
    </row>
    <row r="65493" spans="1:11" ht="23.25">
      <c r="A65493" s="1"/>
      <c r="B65493" s="3"/>
      <c r="C65493" s="7"/>
      <c r="D65493" s="10"/>
      <c r="E65493" s="10"/>
      <c r="F65493" s="10"/>
      <c r="G65493" s="10"/>
      <c r="H65493" s="10"/>
      <c r="I65493" s="10"/>
      <c r="J65493" s="11"/>
      <c r="K65493" s="1"/>
    </row>
    <row r="65494" spans="1:11" ht="23.25">
      <c r="A65494" s="1"/>
      <c r="B65494" s="3"/>
      <c r="C65494" s="7"/>
      <c r="D65494" s="10"/>
      <c r="E65494" s="10"/>
      <c r="F65494" s="10"/>
      <c r="G65494" s="10"/>
      <c r="H65494" s="10"/>
      <c r="I65494" s="10"/>
      <c r="J65494" s="11"/>
      <c r="K65494" s="1"/>
    </row>
    <row r="65495" spans="1:11" ht="23.25">
      <c r="A65495" s="1"/>
      <c r="B65495" s="3"/>
      <c r="C65495" s="7"/>
      <c r="D65495" s="10"/>
      <c r="E65495" s="10"/>
      <c r="F65495" s="10"/>
      <c r="G65495" s="10"/>
      <c r="H65495" s="10"/>
      <c r="I65495" s="10"/>
      <c r="J65495" s="11"/>
      <c r="K65495" s="1"/>
    </row>
    <row r="65496" spans="1:11" ht="23.25">
      <c r="A65496" s="1"/>
      <c r="B65496" s="3"/>
      <c r="C65496" s="7"/>
      <c r="D65496" s="10"/>
      <c r="E65496" s="10"/>
      <c r="F65496" s="10"/>
      <c r="G65496" s="10"/>
      <c r="H65496" s="10"/>
      <c r="I65496" s="10"/>
      <c r="J65496" s="11"/>
      <c r="K65496" s="1"/>
    </row>
    <row r="65497" spans="1:11" ht="23.25">
      <c r="A65497" s="1"/>
      <c r="B65497" s="3"/>
      <c r="C65497" s="7"/>
      <c r="D65497" s="10"/>
      <c r="E65497" s="10"/>
      <c r="F65497" s="10"/>
      <c r="G65497" s="10"/>
      <c r="H65497" s="10"/>
      <c r="I65497" s="10"/>
      <c r="J65497" s="11"/>
      <c r="K65497" s="1"/>
    </row>
    <row r="65498" spans="1:11" ht="23.25">
      <c r="A65498" s="1"/>
      <c r="B65498" s="3"/>
      <c r="C65498" s="7"/>
      <c r="D65498" s="10"/>
      <c r="E65498" s="10"/>
      <c r="F65498" s="10"/>
      <c r="G65498" s="10"/>
      <c r="H65498" s="10"/>
      <c r="I65498" s="10"/>
      <c r="J65498" s="11"/>
      <c r="K65498" s="1"/>
    </row>
    <row r="65499" spans="1:11" ht="23.25">
      <c r="A65499" s="1"/>
      <c r="B65499" s="3"/>
      <c r="C65499" s="7"/>
      <c r="D65499" s="10"/>
      <c r="E65499" s="10"/>
      <c r="F65499" s="10"/>
      <c r="G65499" s="10"/>
      <c r="H65499" s="10"/>
      <c r="I65499" s="10"/>
      <c r="J65499" s="11"/>
      <c r="K65499" s="1"/>
    </row>
    <row r="65500" spans="1:11" ht="23.25">
      <c r="A65500" s="1"/>
      <c r="B65500" s="3"/>
      <c r="C65500" s="7"/>
      <c r="D65500" s="10"/>
      <c r="E65500" s="10"/>
      <c r="F65500" s="10"/>
      <c r="G65500" s="10"/>
      <c r="H65500" s="10"/>
      <c r="I65500" s="10"/>
      <c r="J65500" s="11"/>
      <c r="K65500" s="1"/>
    </row>
    <row r="65501" spans="1:11" ht="23.25">
      <c r="A65501" s="1"/>
      <c r="B65501" s="3"/>
      <c r="C65501" s="7"/>
      <c r="D65501" s="10"/>
      <c r="E65501" s="10"/>
      <c r="F65501" s="10"/>
      <c r="G65501" s="10"/>
      <c r="H65501" s="10"/>
      <c r="I65501" s="10"/>
      <c r="J65501" s="11"/>
      <c r="K65501" s="1"/>
    </row>
    <row r="65502" spans="1:11" ht="23.25">
      <c r="A65502" s="1"/>
      <c r="B65502" s="3"/>
      <c r="C65502" s="7"/>
      <c r="D65502" s="10"/>
      <c r="E65502" s="10"/>
      <c r="F65502" s="10"/>
      <c r="G65502" s="10"/>
      <c r="H65502" s="10"/>
      <c r="I65502" s="10"/>
      <c r="J65502" s="11"/>
      <c r="K65502" s="1"/>
    </row>
    <row r="65503" spans="1:11" ht="23.25">
      <c r="A65503" s="1"/>
      <c r="B65503" s="3"/>
      <c r="C65503" s="7"/>
      <c r="D65503" s="10"/>
      <c r="E65503" s="10"/>
      <c r="F65503" s="10"/>
      <c r="G65503" s="10"/>
      <c r="H65503" s="10"/>
      <c r="I65503" s="10"/>
      <c r="J65503" s="11"/>
      <c r="K65503" s="1"/>
    </row>
    <row r="65504" spans="1:11" ht="23.25">
      <c r="A65504" s="1"/>
      <c r="B65504" s="3"/>
      <c r="C65504" s="7"/>
      <c r="D65504" s="10"/>
      <c r="E65504" s="10"/>
      <c r="F65504" s="10"/>
      <c r="G65504" s="10"/>
      <c r="H65504" s="10"/>
      <c r="I65504" s="10"/>
      <c r="J65504" s="11"/>
      <c r="K65504" s="1"/>
    </row>
    <row r="65505" spans="1:11" ht="23.25">
      <c r="A65505" s="1"/>
      <c r="B65505" s="3"/>
      <c r="C65505" s="7"/>
      <c r="D65505" s="10"/>
      <c r="E65505" s="10"/>
      <c r="F65505" s="10"/>
      <c r="G65505" s="10"/>
      <c r="H65505" s="10"/>
      <c r="I65505" s="10"/>
      <c r="J65505" s="11"/>
      <c r="K65505" s="1"/>
    </row>
    <row r="65506" spans="1:11" ht="23.25">
      <c r="A65506" s="1"/>
      <c r="B65506" s="4"/>
      <c r="C65506" s="5"/>
      <c r="D65506" s="12"/>
      <c r="E65506" s="12"/>
      <c r="F65506" s="12"/>
      <c r="G65506" s="12"/>
      <c r="H65506" s="12"/>
      <c r="I65506" s="12"/>
      <c r="J65506" s="13"/>
      <c r="K65506" s="1"/>
    </row>
    <row r="65507" spans="1:11" ht="23.25">
      <c r="A65507" t="s">
        <v>9</v>
      </c>
      <c r="K65507" t="s">
        <v>9</v>
      </c>
    </row>
  </sheetData>
  <sheetProtection/>
  <mergeCells count="7">
    <mergeCell ref="C72:J73"/>
    <mergeCell ref="G11:G12"/>
    <mergeCell ref="D8:G8"/>
    <mergeCell ref="E9:G10"/>
    <mergeCell ref="E11:E12"/>
    <mergeCell ref="F11:F12"/>
    <mergeCell ref="H8:J9"/>
  </mergeCells>
  <printOptions horizontalCentered="1"/>
  <pageMargins left="0.3937007874015748" right="0.3937007874015748" top="1.1811023622047245" bottom="0.5905511811023623" header="0.5905511811023623" footer="0.3937007874015748"/>
  <pageSetup horizontalDpi="1200" verticalDpi="1200" orientation="landscape" scale="28" r:id="rId3"/>
  <headerFooter alignWithMargins="0">
    <oddFooter>&amp;CPágina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Egresos de flujo de efectivo</dc:title>
  <dc:subject/>
  <dc:creator>Alejandro Agonizante</dc:creator>
  <cp:keywords/>
  <dc:description/>
  <cp:lastModifiedBy>adela_jimenez</cp:lastModifiedBy>
  <cp:lastPrinted>2014-04-05T02:09:04Z</cp:lastPrinted>
  <dcterms:created xsi:type="dcterms:W3CDTF">1999-01-28T00:21:25Z</dcterms:created>
  <dcterms:modified xsi:type="dcterms:W3CDTF">2014-04-15T19:32:29Z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