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1840" windowHeight="5025" activeTab="0"/>
  </bookViews>
  <sheets>
    <sheet name="Hoja1" sheetId="1" r:id="rId1"/>
  </sheets>
  <definedNames>
    <definedName name="_xlnm.Print_Area" localSheetId="0">'Hoja1'!$A$1:$N$302</definedName>
    <definedName name="FORM">'Hoja1'!$A$266</definedName>
    <definedName name="_xlnm.Print_Titles" localSheetId="0">'Hoja1'!$8:$14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</commentList>
</comments>
</file>

<file path=xl/sharedStrings.xml><?xml version="1.0" encoding="utf-8"?>
<sst xmlns="http://schemas.openxmlformats.org/spreadsheetml/2006/main" count="287" uniqueCount="285">
  <si>
    <t>*</t>
  </si>
  <si>
    <t>No.</t>
  </si>
  <si>
    <t>Nombre del Proyecto</t>
  </si>
  <si>
    <t>(1)</t>
  </si>
  <si>
    <t>(2)</t>
  </si>
  <si>
    <t>(7)</t>
  </si>
  <si>
    <t>Monto</t>
  </si>
  <si>
    <t xml:space="preserve">Proyectos </t>
  </si>
  <si>
    <t>Var. (%)</t>
  </si>
  <si>
    <t>Contratado</t>
  </si>
  <si>
    <t>(3)=(2/1)</t>
  </si>
  <si>
    <t>(4)</t>
  </si>
  <si>
    <t>(5)=(7+8)</t>
  </si>
  <si>
    <t>(6)=(5/2)</t>
  </si>
  <si>
    <t>(8)</t>
  </si>
  <si>
    <t>Costo Total Estimado</t>
  </si>
  <si>
    <t>Comprometido al Período</t>
  </si>
  <si>
    <t>Adjudicados y/o</t>
  </si>
  <si>
    <t>en Construcción</t>
  </si>
  <si>
    <t>Proyectos en Operación</t>
  </si>
  <si>
    <t>Montos Comprometidos por Etapas</t>
  </si>
  <si>
    <t>PEF 2012</t>
  </si>
  <si>
    <t>Total</t>
  </si>
  <si>
    <t>CG Cerro Prieto IV</t>
  </si>
  <si>
    <t>CC Chihuahua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</si>
  <si>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</si>
  <si>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</si>
  <si>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</si>
  <si>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</si>
  <si>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</si>
  <si>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</si>
  <si>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</si>
  <si>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SE 212 y 213 SF6 Potencia y Distribución</t>
  </si>
  <si>
    <t>SE 218 Noroeste</t>
  </si>
  <si>
    <t>SE 220 Oriental - Centro</t>
  </si>
  <si>
    <t>SE 221 Occidental</t>
  </si>
  <si>
    <t>LT 301 Centro</t>
  </si>
  <si>
    <t>LT 302 Sureste</t>
  </si>
  <si>
    <t>LT 303 Ixtapa - 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</si>
  <si>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</si>
  <si>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</si>
  <si>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</si>
  <si>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</si>
  <si>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</si>
  <si>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      2_/</t>
  </si>
  <si>
    <t>CH Manuel Moreno Torres (2a Etapa)     2_/</t>
  </si>
  <si>
    <t>LT 406 Red Asociada a Tuxpan II, III y IV</t>
  </si>
  <si>
    <t>LT  407 Red Asociada a Altamira II, III y IV     2_/</t>
  </si>
  <si>
    <t>LT 408 Naco-Nogales - Área Noroeste</t>
  </si>
  <si>
    <t>LT 411 Sistema Nacional     2_/</t>
  </si>
  <si>
    <t>LT Manuel Moreno Torres Red Asociada (2a. Etapa)     2_/</t>
  </si>
  <si>
    <t>SE 401 Occidental - Central</t>
  </si>
  <si>
    <t>SE 402 Oriental - Peninsular      2_/</t>
  </si>
  <si>
    <t>SE 403 Noreste</t>
  </si>
  <si>
    <t>SE 404 Noroeste-Norte</t>
  </si>
  <si>
    <t>SE 405 Compensación Alta Tensión</t>
  </si>
  <si>
    <t>SE 410 Sistema Nacional</t>
  </si>
  <si>
    <t>CC El Sauz Conversión de TG a CC      2_/</t>
  </si>
  <si>
    <t>LT 414 Norte-Occidental</t>
  </si>
  <si>
    <t>LT 502 Oriental - Norte     2_/</t>
  </si>
  <si>
    <t>LT 506 Saltillo - Cañada     2_/</t>
  </si>
  <si>
    <t>LT Red Asociada de la Central Tamazunchale</t>
  </si>
  <si>
    <t>SE 412 Compensación Norte</t>
  </si>
  <si>
    <t>SE 413 Noroeste - Occidental      2_/</t>
  </si>
  <si>
    <t>SE 503 Oriental</t>
  </si>
  <si>
    <t>SE 504 Norte - Occidental      2_/</t>
  </si>
  <si>
    <t>CCI Baja California Sur I</t>
  </si>
  <si>
    <t>LT 609 Transmisión Noroeste - Occidental</t>
  </si>
  <si>
    <t>LT 612 Subtransmisión Norte - Noreste     2_/</t>
  </si>
  <si>
    <t>LT 613 Subtransmisión Occidental     2_/</t>
  </si>
  <si>
    <t>LT 614 Subtransmisión Oriental      2_/</t>
  </si>
  <si>
    <t xml:space="preserve">LT 615 Subtransmisión Peninsular  </t>
  </si>
  <si>
    <t>LT 1012 Red de Transmisión Asociada a la CCC Baja California</t>
  </si>
  <si>
    <t>SE 607 Sistema Bajío - Oriental      2_/</t>
  </si>
  <si>
    <t>SE 611 Subtransmisión Baja California-Noroeste</t>
  </si>
  <si>
    <t>CC Hermosillo Conversión de TG a CC</t>
  </si>
  <si>
    <t>CH El Cajón      2_/</t>
  </si>
  <si>
    <t>LT Red de Transmisión Asociada a la CH El Cajón</t>
  </si>
  <si>
    <t>LT Red de Transmisión Asociada a Altamira V      2_/</t>
  </si>
  <si>
    <t xml:space="preserve">LT Red de Transmisión Asociada a La Laguna II  </t>
  </si>
  <si>
    <t xml:space="preserve">LT Riviera Maya  </t>
  </si>
  <si>
    <t>RM Adolfo López Mateos</t>
  </si>
  <si>
    <t>RM Altamira</t>
  </si>
  <si>
    <t>RM Botello</t>
  </si>
  <si>
    <t>RM Carbón II      2_/</t>
  </si>
  <si>
    <t>RM Carlos Rodríguez Rivero</t>
  </si>
  <si>
    <t>RM Dos Bocas</t>
  </si>
  <si>
    <t xml:space="preserve">RM Emilio Portes Gil    </t>
  </si>
  <si>
    <t>RM Francisco Pérez Ríos</t>
  </si>
  <si>
    <t>RM Gómez Palacio     2_/</t>
  </si>
  <si>
    <t xml:space="preserve">RM Ixtaczoquitlán </t>
  </si>
  <si>
    <t>RM José Aceves Pozos (Mazatlán II)</t>
  </si>
  <si>
    <t>RM CT Puerto Libertad</t>
  </si>
  <si>
    <t>RM Punta Prieta</t>
  </si>
  <si>
    <t>RM Salamanca</t>
  </si>
  <si>
    <t>RM Tuxpango       2_/</t>
  </si>
  <si>
    <t>RM CT Valle de México</t>
  </si>
  <si>
    <t>SE Norte</t>
  </si>
  <si>
    <t>SE 705 Capacitores</t>
  </si>
  <si>
    <t xml:space="preserve">SE 708 Compensación Dinámicas Oriental -Norte   </t>
  </si>
  <si>
    <t>SLT 701 Occidente - Centro</t>
  </si>
  <si>
    <t>SLT 703 Noreste - Norte</t>
  </si>
  <si>
    <t>SLT  704  Baja California-Noroeste</t>
  </si>
  <si>
    <t>SLT 706 Sistemas Norte</t>
  </si>
  <si>
    <t>SLT 709 Sistemas Sur</t>
  </si>
  <si>
    <t>CC Conversión El Encino de TG a CC</t>
  </si>
  <si>
    <t>CCI Baja California Sur II</t>
  </si>
  <si>
    <t>LT  807 Durango I</t>
  </si>
  <si>
    <t>RM CCC Tula</t>
  </si>
  <si>
    <t>RM  CGT Cerro Prieto (U5)</t>
  </si>
  <si>
    <t>RM  CT Emilio Portes Gil Unidad 4</t>
  </si>
  <si>
    <t>RM CT Francisco Pérez Ríos Unidad 5</t>
  </si>
  <si>
    <t>RM CT Pdte. Plutarco Elías Calles Unidades 1 y 2</t>
  </si>
  <si>
    <t>SE 811  Noroeste</t>
  </si>
  <si>
    <t>SE  812 Golfo Norte</t>
  </si>
  <si>
    <t>SE  813 División Bajío</t>
  </si>
  <si>
    <t>SLT 801 Altiplano</t>
  </si>
  <si>
    <t>SLT  802 Tamaulipas</t>
  </si>
  <si>
    <t>SLT 803  NOINE</t>
  </si>
  <si>
    <t>CE  La Venta II</t>
  </si>
  <si>
    <t>LT  Red de Transmisión Asociada a la CE La Venta II</t>
  </si>
  <si>
    <t>SE 911  Noreste</t>
  </si>
  <si>
    <t>SE 912 División Oriente</t>
  </si>
  <si>
    <t>SE 914 División Centro Sur</t>
  </si>
  <si>
    <t>SE 915 Occidental</t>
  </si>
  <si>
    <t>SLT 902 Istmo</t>
  </si>
  <si>
    <t>SLT 903 Cabo - Norte</t>
  </si>
  <si>
    <t xml:space="preserve">CCC Baja California </t>
  </si>
  <si>
    <t>SE 1006 Central-Sur   3_/</t>
  </si>
  <si>
    <t>RM Infiernillo</t>
  </si>
  <si>
    <t>RM CT Francisco Pérez Ríos Unidades 1 y 2</t>
  </si>
  <si>
    <t>RM CT Puerto Libertad  Unidad 4</t>
  </si>
  <si>
    <t>RM CCC Huinalá II</t>
  </si>
  <si>
    <t>SE 1004  Compensación Dinámica Área Central</t>
  </si>
  <si>
    <t xml:space="preserve">SE 1003 Subestaciones Eléctricas de Occidente </t>
  </si>
  <si>
    <t>LT  Red de Transmisión Asociada  a la CC San Lorenzo</t>
  </si>
  <si>
    <t>SLT 1002 Compensación y Transmisión Noreste - Sureste</t>
  </si>
  <si>
    <t>CC San Lorenzo Conversión de TG a CC</t>
  </si>
  <si>
    <t>SLT 1001 Red de Transmisión Baja - Nogales</t>
  </si>
  <si>
    <t>CC Agua Prieta II (con campo solar)</t>
  </si>
  <si>
    <t>LT Red de Transmisión asociada a la CC Agua Prieta II</t>
  </si>
  <si>
    <t>LT Red de Transmisión Asociada a la CE La Venta III</t>
  </si>
  <si>
    <t>RM CT Puerto Libertad Unidades 2 y 3</t>
  </si>
  <si>
    <t>RM CT Punta Prieta Unidad 2</t>
  </si>
  <si>
    <t>SE 1116 Transformación del Noreste</t>
  </si>
  <si>
    <t>SE  1120 Noroeste</t>
  </si>
  <si>
    <t>SE  1122 Golfo Norte</t>
  </si>
  <si>
    <t>SE  1127 Sureste</t>
  </si>
  <si>
    <t>SLT 1112 Transmisión y Transformación del Noroeste</t>
  </si>
  <si>
    <t>SLT 1114 Transmisión y Transformación del Oriental</t>
  </si>
  <si>
    <t>SLT 1118 Transmisión y Transformación del Norte</t>
  </si>
  <si>
    <t xml:space="preserve">SLT 1119 Transmisión y Transformación del Sureste </t>
  </si>
  <si>
    <t>SUV Suministro de 970 t/h a las Centrales de Cerro Prieto</t>
  </si>
  <si>
    <t xml:space="preserve">SE 1205 Compensación Oriental-Peninsular </t>
  </si>
  <si>
    <t>SE  1212 SUR-PENINSULAR   3_/</t>
  </si>
  <si>
    <t xml:space="preserve">SLT  1203 Transmisión y Transformación Oriental - Sureste </t>
  </si>
  <si>
    <t>SE  1210 NORTE-NOROESTE   3_/</t>
  </si>
  <si>
    <t>SLT  1201 Transmisión y Transformación de Baja California</t>
  </si>
  <si>
    <t xml:space="preserve">RM  CCC Poza Rica </t>
  </si>
  <si>
    <t>RM CCC El Sauz Paquete 1</t>
  </si>
  <si>
    <t>CCI CI Guerrero Negro III</t>
  </si>
  <si>
    <t>CG Los Humeros II</t>
  </si>
  <si>
    <t>CT  TG Baja California II</t>
  </si>
  <si>
    <t>CCI Baja California Sur IV</t>
  </si>
  <si>
    <t>SE 1321  DISTRIBUCIÓN NORESTE</t>
  </si>
  <si>
    <t>SE 1320  DISTRIBUCIÓN NOROESTE   3_/</t>
  </si>
  <si>
    <t>CCC Cogeneración Salamanca Fase I</t>
  </si>
  <si>
    <t>CC  Centro</t>
  </si>
  <si>
    <t>Inversión Directa</t>
  </si>
  <si>
    <t>Inversión Condicionada</t>
  </si>
  <si>
    <t>TRN Terminal de Carbón de la CT Pdte. Plutarco Elías Calles</t>
  </si>
  <si>
    <t>CC Altamira II</t>
  </si>
  <si>
    <t>CC Bajío</t>
  </si>
  <si>
    <t>CC Campeche</t>
  </si>
  <si>
    <t>CC Hermosillo</t>
  </si>
  <si>
    <t>CT Mérida III</t>
  </si>
  <si>
    <t>CC Monterrey III</t>
  </si>
  <si>
    <t xml:space="preserve">CC Río Bravo II </t>
  </si>
  <si>
    <t xml:space="preserve">CC Mexicali </t>
  </si>
  <si>
    <t>CC Saltillo</t>
  </si>
  <si>
    <t>CC Tuxpan II</t>
  </si>
  <si>
    <t>CC Altamira III y IV</t>
  </si>
  <si>
    <t xml:space="preserve">CC Chihuahua III </t>
  </si>
  <si>
    <t>CC La Laguna II</t>
  </si>
  <si>
    <t>CC Río Bravo III</t>
  </si>
  <si>
    <t>CC Tuxpan III y IV</t>
  </si>
  <si>
    <t>CC Altamira V</t>
  </si>
  <si>
    <t>CC Tamazunchale</t>
  </si>
  <si>
    <t>CC Río Bravo IV</t>
  </si>
  <si>
    <t>CC Tuxpan V</t>
  </si>
  <si>
    <t>CC Valladolid III</t>
  </si>
  <si>
    <t>CE  La Venta III</t>
  </si>
  <si>
    <t>CE  Oaxaca I</t>
  </si>
  <si>
    <t>CE Sureste I</t>
  </si>
  <si>
    <t>2_/  Proyectos financiados en pesos y en dólares de Estados Unidos de América.</t>
  </si>
  <si>
    <t>RM CT Valle de México Unidades 5, 6 y 7</t>
  </si>
  <si>
    <t>Nota: Las sumas de los parciales pueden no coincidir con los totales debido al redondeo.</t>
  </si>
  <si>
    <t>5_/ Proyecto con cambio de alcance por cancelación de obras.</t>
  </si>
  <si>
    <t>COMISIÓN FEDERAL DE ELECTRICIDAD   1_/</t>
  </si>
  <si>
    <t>4_/ El proyecto contaba con un fondo de contingencia, mismo que se restó al Costo Total Estimado cuando se concluyeron las obligaciones financieras del proyecto como Pidiregas.</t>
  </si>
  <si>
    <t>1_/ El tipo de cambio utilizado para la presentación de la información en pesos es de $ 13.0765, el cual corresponde al cierre de 2013.</t>
  </si>
  <si>
    <t>3_/  Se modificó el Monto Contratado, ya que el reportado en el PEF 2013, es menor al Monto Comprometido al período.</t>
  </si>
  <si>
    <t>LT 216 y 217 Noroeste</t>
  </si>
  <si>
    <t>SE 219 Sureste - Peninsular</t>
  </si>
  <si>
    <t>LT 610 Transmisión Noroeste - Norte     2_/</t>
  </si>
  <si>
    <t xml:space="preserve">LT Lineas Centro </t>
  </si>
  <si>
    <t xml:space="preserve">LT 707 Enlace Norte - Sur     </t>
  </si>
  <si>
    <t>SLT 702 Sureste - Peninsular</t>
  </si>
  <si>
    <t>RM  CT Carbón II Unidades 2 y 4      2_/</t>
  </si>
  <si>
    <t>RM CT Presidente Adolfo López Mateos Unidades 3, 4, 5 y 6</t>
  </si>
  <si>
    <t>CH La Yesca   3_/    5_/</t>
  </si>
  <si>
    <t>SE 1005 Noroeste</t>
  </si>
  <si>
    <t>RM  CCC El Sauz</t>
  </si>
  <si>
    <t>LT Red de Transmisión Asociada a la CH La Yesca   4_/</t>
  </si>
  <si>
    <t>RM CN Laguna Verde   4_/</t>
  </si>
  <si>
    <t xml:space="preserve">SE 1110 Compensación Capacitiva del Norte   </t>
  </si>
  <si>
    <t>SE 1117 Transformación de Guaymas   4_/</t>
  </si>
  <si>
    <t>SE 1121 Baja California   4_/</t>
  </si>
  <si>
    <t>SE  1123 Norte</t>
  </si>
  <si>
    <t xml:space="preserve">SE 1125 Distribución   </t>
  </si>
  <si>
    <t xml:space="preserve">SE 1128 Centro Sur   </t>
  </si>
  <si>
    <t>SLT 1111 Transmisión y Transformación del Central - Occidental   3_/</t>
  </si>
  <si>
    <t>SLT 1204 Conversión a 400 kv del Área Peninsular   6_/</t>
  </si>
  <si>
    <t>SE 1211 NORESTE-CENTRAL   3_/</t>
  </si>
  <si>
    <t>SLT  Red de Transmisión Asociada a Manzanillo I U-1 y 2   6_/</t>
  </si>
  <si>
    <t>CC  CC  Repotenciación CT Manzanillo I U-1 y 2   2_/</t>
  </si>
  <si>
    <t>LT Red de transmisión asociada a la CCC Norte II   4_/</t>
  </si>
  <si>
    <t>SLT 1303 Transmisión y Transformación Baja - Noroeste</t>
  </si>
  <si>
    <t>CCI Baja California Sur III   4_/</t>
  </si>
  <si>
    <t>SLT 1404 Subestaciones del Oriente   4_/</t>
  </si>
  <si>
    <t>SE  1421 DISTRIBUCION SUR (3a fase)</t>
  </si>
  <si>
    <t>SE 1420 DISTRIBUCIÓN NORTE   3_/</t>
  </si>
  <si>
    <t>RM  CT Altamira Unidades 1 y 2</t>
  </si>
  <si>
    <t>SE  1521 DISTRIBUCIÓN SUR (1ra fase)   4_/</t>
  </si>
  <si>
    <t>SE SE 1520 DISTRIBUCION NORTE</t>
  </si>
  <si>
    <t xml:space="preserve">SLT 1604 Transmisión Ayotla-Chalco </t>
  </si>
  <si>
    <t>CCI  Guerrero Negro IV</t>
  </si>
  <si>
    <t>SE 1621 Distribución Norte-Sur (1a Fase)</t>
  </si>
  <si>
    <t>SE 1620 Distribución Valle de México   4_/</t>
  </si>
  <si>
    <t>SE  Los Humeros III Fase A</t>
  </si>
  <si>
    <t xml:space="preserve">SLT 1703 Conversión a 400 kV de la Riviera Maya </t>
  </si>
  <si>
    <t>SLT  1702 Transmisión y Transformación Baja-Noine (1a Fase)   4_/</t>
  </si>
  <si>
    <t>SE  1801 Subestaciones Baja-Noroeste</t>
  </si>
  <si>
    <t>PEF 2013</t>
  </si>
  <si>
    <t>% Respecto a PEF 2013</t>
  </si>
  <si>
    <t>(Millones de Pesos de 2013)</t>
  </si>
  <si>
    <t>CC Naco-Nogales</t>
  </si>
  <si>
    <t>TRN Gasoducto Cd. Pemex-Valladolid</t>
  </si>
  <si>
    <t>CCC Norte II</t>
  </si>
  <si>
    <t xml:space="preserve">CE  Oaxaca II, CE Oaxaca III y CE Oaxaca IV </t>
  </si>
  <si>
    <t>CUENTA DE LA HACIENDA PÚBLICA FEDERAL DE 2013</t>
  </si>
  <si>
    <t>SE 1206 Conversión a 400  KV de la LT Mazatlán II - La Higuera</t>
  </si>
  <si>
    <t>SLT 1601 Transmisión y Transformación Noroeste - Norte</t>
  </si>
  <si>
    <t xml:space="preserve">SE 1202 Suministro de  Energía a la Zona Manzanillo   </t>
  </si>
  <si>
    <t>SLT 1405 Subest y Líneas de Transmisión de las Áreas Sureste</t>
  </si>
  <si>
    <t>SLT 1704 interconexión sist. aislados Guerrero Negro Sta Rosalia</t>
  </si>
  <si>
    <t>CCC Pacífico</t>
  </si>
  <si>
    <t>SLT 806 Bajío</t>
  </si>
  <si>
    <t>SE  1124 Bajío Centro   3_/</t>
  </si>
  <si>
    <t>LT Red  de Transmisión Asociada a el Pacífico</t>
  </si>
  <si>
    <t>PRR Presa Reguladora Amata</t>
  </si>
  <si>
    <t>RM Huinalá</t>
  </si>
  <si>
    <t xml:space="preserve">RM Gral. Manuel Álvarez Moreno (Manzanillo)    </t>
  </si>
  <si>
    <t>SLT 901 Pacífico</t>
  </si>
  <si>
    <t>RM CCC Samalayuca II</t>
  </si>
  <si>
    <t>SE 1129   Compensación Redes</t>
  </si>
  <si>
    <t>LT Red de Trans Asoc al Proy de Temp Abierta y Oax II, III, IV</t>
  </si>
  <si>
    <t>LT Red de Transmisión Asociada a la CG Los Humeros II   6_/</t>
  </si>
  <si>
    <t>SLT 1304 Transmisión y Transformación  del Oriental   6_/</t>
  </si>
  <si>
    <t>LT Red Asociada de la Central Río Bravo III  2_/</t>
  </si>
  <si>
    <t>RFO Red de Fibra Óptica Proyecto Sur</t>
  </si>
  <si>
    <t>RFO Red de Fibra Óptica Proyecto  Centro</t>
  </si>
  <si>
    <t>RFO Red de Fibra Óptica Proyecto  Norte</t>
  </si>
  <si>
    <t>LT Red de Transmisión Asociada a la CI Guerrero Negro III</t>
  </si>
  <si>
    <t>SE 1323 DISTRIBUCIÓN SUR</t>
  </si>
  <si>
    <t xml:space="preserve">SE 1322 DISTRIBUCIÓN CENTRO </t>
  </si>
  <si>
    <t>CCC Norte</t>
  </si>
  <si>
    <t>SE 1213 COMPENSACIÓN DE REDES   6_/</t>
  </si>
  <si>
    <t>SE 1403 Compensación Capacitiva de las Áreas Noroeste- Norte</t>
  </si>
  <si>
    <t>COMPROMISOS DE PROYECTOS DE INVERSIÓN FINANCIADA DIRECTA Y CONDICIONADA RESPECTO A SU COSTO TOTAL ADJUDICADOS, 
EN CONSTRUCCIÓN Y EN OPERACIÓN</t>
  </si>
  <si>
    <t>SLT 1401 SEs y LTs de las Áreas Baja California y Noroeste  6_/</t>
  </si>
  <si>
    <t>SLT 1402 Cambio de Tensión de la LT Culiacán - Los Mochis 6_/</t>
  </si>
  <si>
    <t>SUV Suministro de Vapor a las centrales de Cerro Prieto  2_/</t>
  </si>
  <si>
    <t>LT Red Asociada de Transmisión de la CCI Baja California Sur I  2_/</t>
  </si>
  <si>
    <t>6_/ Proyecto con ajuste en Costo Total, dentro de lo permitido en la Normatividad.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</si>
</sst>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9"/>
      <name val="Soberana Sans"/>
      <family val="3"/>
    </font>
    <font>
      <b/>
      <sz val="19"/>
      <name val="Soberana Sans"/>
      <family val="3"/>
    </font>
    <font>
      <b/>
      <sz val="19"/>
      <color indexed="8"/>
      <name val="Soberana Sans"/>
      <family val="3"/>
    </font>
    <font>
      <sz val="19"/>
      <color indexed="8"/>
      <name val="Soberana Sans"/>
      <family val="3"/>
    </font>
    <font>
      <sz val="23.5"/>
      <name val="Soberana Sans"/>
      <family val="3"/>
    </font>
    <font>
      <sz val="1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9"/>
      <color indexed="9"/>
      <name val="Soberana Sans"/>
      <family val="3"/>
    </font>
    <font>
      <b/>
      <sz val="19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9"/>
      <color theme="0"/>
      <name val="Soberana Sans"/>
      <family val="3"/>
    </font>
    <font>
      <b/>
      <sz val="19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7" fontId="7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37" fontId="7" fillId="0" borderId="10" xfId="0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horizontal="center" vertical="top"/>
    </xf>
    <xf numFmtId="49" fontId="8" fillId="0" borderId="11" xfId="0" applyNumberFormat="1" applyFont="1" applyFill="1" applyBorder="1" applyAlignment="1">
      <alignment vertical="top"/>
    </xf>
    <xf numFmtId="164" fontId="9" fillId="0" borderId="12" xfId="0" applyNumberFormat="1" applyFont="1" applyFill="1" applyBorder="1" applyAlignment="1">
      <alignment vertical="top"/>
    </xf>
    <xf numFmtId="164" fontId="9" fillId="0" borderId="12" xfId="0" applyNumberFormat="1" applyFont="1" applyFill="1" applyBorder="1" applyAlignment="1" quotePrefix="1">
      <alignment vertical="top"/>
    </xf>
    <xf numFmtId="37" fontId="8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top"/>
    </xf>
    <xf numFmtId="0" fontId="8" fillId="0" borderId="12" xfId="0" applyNumberFormat="1" applyFont="1" applyFill="1" applyBorder="1" applyAlignment="1" quotePrefix="1">
      <alignment horizontal="center" vertical="top"/>
    </xf>
    <xf numFmtId="0" fontId="8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vertical="top"/>
    </xf>
    <xf numFmtId="0" fontId="7" fillId="0" borderId="12" xfId="0" applyNumberFormat="1" applyFont="1" applyFill="1" applyBorder="1" applyAlignment="1" quotePrefix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horizontal="left" vertical="top"/>
    </xf>
    <xf numFmtId="49" fontId="7" fillId="0" borderId="0" xfId="0" applyNumberFormat="1" applyFont="1" applyFill="1" applyAlignment="1">
      <alignment vertical="top"/>
    </xf>
    <xf numFmtId="164" fontId="10" fillId="0" borderId="12" xfId="0" applyNumberFormat="1" applyFont="1" applyFill="1" applyBorder="1" applyAlignment="1">
      <alignment vertical="top"/>
    </xf>
    <xf numFmtId="164" fontId="10" fillId="0" borderId="12" xfId="0" applyNumberFormat="1" applyFont="1" applyFill="1" applyBorder="1" applyAlignment="1" quotePrefix="1">
      <alignment vertical="top"/>
    </xf>
    <xf numFmtId="0" fontId="7" fillId="0" borderId="12" xfId="0" applyNumberFormat="1" applyFont="1" applyFill="1" applyBorder="1" applyAlignment="1">
      <alignment horizontal="center" vertical="top"/>
    </xf>
    <xf numFmtId="164" fontId="48" fillId="0" borderId="12" xfId="0" applyNumberFormat="1" applyFont="1" applyFill="1" applyBorder="1" applyAlignment="1" quotePrefix="1">
      <alignment vertical="top"/>
    </xf>
    <xf numFmtId="164" fontId="10" fillId="0" borderId="12" xfId="0" applyNumberFormat="1" applyFont="1" applyFill="1" applyBorder="1" applyAlignment="1" quotePrefix="1">
      <alignment horizontal="right" vertical="top"/>
    </xf>
    <xf numFmtId="0" fontId="8" fillId="0" borderId="12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Alignment="1">
      <alignment vertical="top"/>
    </xf>
    <xf numFmtId="37" fontId="7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 quotePrefix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0" fontId="7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37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37" fontId="11" fillId="0" borderId="0" xfId="0" applyNumberFormat="1" applyFont="1" applyFill="1" applyAlignment="1">
      <alignment horizontal="centerContinuous" vertical="center"/>
    </xf>
    <xf numFmtId="0" fontId="11" fillId="0" borderId="0" xfId="0" applyFont="1" applyAlignment="1">
      <alignment horizontal="centerContinuous"/>
    </xf>
    <xf numFmtId="37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49" fontId="48" fillId="33" borderId="15" xfId="0" applyNumberFormat="1" applyFont="1" applyFill="1" applyBorder="1" applyAlignment="1">
      <alignment horizontal="center" vertical="center"/>
    </xf>
    <xf numFmtId="49" fontId="48" fillId="33" borderId="16" xfId="0" applyNumberFormat="1" applyFont="1" applyFill="1" applyBorder="1" applyAlignment="1">
      <alignment horizontal="center" vertical="center"/>
    </xf>
    <xf numFmtId="49" fontId="48" fillId="33" borderId="17" xfId="0" applyNumberFormat="1" applyFont="1" applyFill="1" applyBorder="1" applyAlignment="1">
      <alignment horizontal="center" vertical="center"/>
    </xf>
    <xf numFmtId="49" fontId="48" fillId="33" borderId="18" xfId="0" applyNumberFormat="1" applyFont="1" applyFill="1" applyBorder="1" applyAlignment="1">
      <alignment horizontal="centerContinuous" vertical="center"/>
    </xf>
    <xf numFmtId="49" fontId="48" fillId="33" borderId="19" xfId="0" applyNumberFormat="1" applyFont="1" applyFill="1" applyBorder="1" applyAlignment="1">
      <alignment horizontal="centerContinuous" vertical="center"/>
    </xf>
    <xf numFmtId="49" fontId="48" fillId="33" borderId="20" xfId="0" applyNumberFormat="1" applyFont="1" applyFill="1" applyBorder="1" applyAlignment="1">
      <alignment horizontal="centerContinuous" vertical="center"/>
    </xf>
    <xf numFmtId="49" fontId="49" fillId="33" borderId="20" xfId="0" applyNumberFormat="1" applyFont="1" applyFill="1" applyBorder="1" applyAlignment="1">
      <alignment horizontal="centerContinuous" vertical="center"/>
    </xf>
    <xf numFmtId="49" fontId="48" fillId="33" borderId="21" xfId="0" applyNumberFormat="1" applyFont="1" applyFill="1" applyBorder="1" applyAlignment="1">
      <alignment horizontal="center" vertical="center"/>
    </xf>
    <xf numFmtId="49" fontId="48" fillId="33" borderId="22" xfId="0" applyNumberFormat="1" applyFont="1" applyFill="1" applyBorder="1" applyAlignment="1">
      <alignment horizontal="center" vertical="center"/>
    </xf>
    <xf numFmtId="49" fontId="48" fillId="33" borderId="0" xfId="0" applyNumberFormat="1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49" fontId="48" fillId="33" borderId="24" xfId="0" applyNumberFormat="1" applyFont="1" applyFill="1" applyBorder="1" applyAlignment="1">
      <alignment horizontal="center" vertical="center"/>
    </xf>
    <xf numFmtId="49" fontId="48" fillId="33" borderId="2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Continuous" vertical="center" wrapText="1"/>
    </xf>
    <xf numFmtId="0" fontId="7" fillId="0" borderId="0" xfId="0" applyNumberFormat="1" applyFont="1" applyFill="1" applyAlignment="1">
      <alignment horizontal="left" vertical="top" wrapText="1"/>
    </xf>
    <xf numFmtId="164" fontId="10" fillId="0" borderId="12" xfId="0" applyNumberFormat="1" applyFont="1" applyFill="1" applyBorder="1" applyAlignment="1">
      <alignment/>
    </xf>
    <xf numFmtId="164" fontId="48" fillId="0" borderId="12" xfId="0" applyNumberFormat="1" applyFont="1" applyFill="1" applyBorder="1" applyAlignment="1" quotePrefix="1">
      <alignment/>
    </xf>
    <xf numFmtId="164" fontId="10" fillId="0" borderId="11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 quotePrefix="1">
      <alignment vertical="top"/>
    </xf>
    <xf numFmtId="164" fontId="10" fillId="0" borderId="0" xfId="0" applyNumberFormat="1" applyFont="1" applyFill="1" applyBorder="1" applyAlignment="1">
      <alignment vertical="top"/>
    </xf>
    <xf numFmtId="165" fontId="10" fillId="0" borderId="11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horizontal="left" vertical="top"/>
    </xf>
    <xf numFmtId="0" fontId="7" fillId="34" borderId="0" xfId="0" applyNumberFormat="1" applyFont="1" applyFill="1" applyAlignment="1">
      <alignment horizontal="left" vertical="top"/>
    </xf>
    <xf numFmtId="0" fontId="7" fillId="34" borderId="0" xfId="0" applyNumberFormat="1" applyFont="1" applyFill="1" applyAlignment="1">
      <alignment horizontal="left" vertical="top" wrapText="1"/>
    </xf>
    <xf numFmtId="165" fontId="10" fillId="0" borderId="26" xfId="0" applyNumberFormat="1" applyFont="1" applyFill="1" applyBorder="1" applyAlignment="1">
      <alignment vertical="top"/>
    </xf>
    <xf numFmtId="165" fontId="10" fillId="0" borderId="14" xfId="0" applyNumberFormat="1" applyFont="1" applyFill="1" applyBorder="1" applyAlignment="1">
      <alignment vertical="top"/>
    </xf>
    <xf numFmtId="49" fontId="48" fillId="33" borderId="15" xfId="0" applyNumberFormat="1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49" fontId="48" fillId="33" borderId="27" xfId="0" applyNumberFormat="1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0" defaultRowHeight="23.25"/>
  <cols>
    <col min="1" max="1" width="0.453125" style="0" customWidth="1"/>
    <col min="2" max="2" width="5.69140625" style="0" customWidth="1"/>
    <col min="3" max="3" width="0.453125" style="0" customWidth="1"/>
    <col min="4" max="4" width="54.69140625" style="0" customWidth="1"/>
    <col min="5" max="5" width="4.69140625" style="0" customWidth="1"/>
    <col min="6" max="7" width="12.69140625" style="0" customWidth="1"/>
    <col min="8" max="8" width="10.69140625" style="0" customWidth="1"/>
    <col min="9" max="11" width="12.69140625" style="0" customWidth="1"/>
    <col min="12" max="13" width="16.69140625" style="0" customWidth="1"/>
    <col min="14" max="14" width="0.84375" style="0" customWidth="1"/>
    <col min="15" max="16384" width="11.0703125" style="0" hidden="1" customWidth="1"/>
  </cols>
  <sheetData>
    <row r="1" spans="1:14" ht="30">
      <c r="A1" s="5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"/>
    </row>
    <row r="2" spans="1:14" ht="30">
      <c r="A2" s="5"/>
      <c r="B2" s="41" t="s">
        <v>250</v>
      </c>
      <c r="C2" s="41"/>
      <c r="D2" s="42"/>
      <c r="E2" s="41"/>
      <c r="F2" s="41"/>
      <c r="G2" s="41"/>
      <c r="H2" s="41"/>
      <c r="I2" s="41"/>
      <c r="J2" s="41"/>
      <c r="K2" s="41"/>
      <c r="L2" s="41"/>
      <c r="M2" s="41"/>
      <c r="N2" s="5"/>
    </row>
    <row r="3" spans="1:14" ht="30.75">
      <c r="A3" s="5"/>
      <c r="B3" s="41"/>
      <c r="C3" s="43"/>
      <c r="D3" s="44"/>
      <c r="E3" s="41"/>
      <c r="F3" s="41"/>
      <c r="G3" s="41"/>
      <c r="H3" s="41"/>
      <c r="I3" s="41"/>
      <c r="J3" s="41"/>
      <c r="K3" s="41"/>
      <c r="L3" s="41"/>
      <c r="M3" s="41"/>
      <c r="N3" s="5"/>
    </row>
    <row r="4" spans="1:14" ht="61.5" customHeight="1">
      <c r="A4" s="5"/>
      <c r="B4" s="62" t="s">
        <v>279</v>
      </c>
      <c r="C4" s="41"/>
      <c r="D4" s="42"/>
      <c r="E4" s="41"/>
      <c r="F4" s="41"/>
      <c r="G4" s="41"/>
      <c r="H4" s="41"/>
      <c r="I4" s="41"/>
      <c r="J4" s="41"/>
      <c r="K4" s="41"/>
      <c r="L4" s="41"/>
      <c r="M4" s="41"/>
      <c r="N4" s="5"/>
    </row>
    <row r="5" spans="1:14" ht="27" customHeight="1">
      <c r="A5" s="5"/>
      <c r="B5" s="62"/>
      <c r="C5" s="41"/>
      <c r="D5" s="42"/>
      <c r="E5" s="41"/>
      <c r="F5" s="41"/>
      <c r="G5" s="41"/>
      <c r="H5" s="41"/>
      <c r="I5" s="41"/>
      <c r="J5" s="41"/>
      <c r="K5" s="41"/>
      <c r="L5" s="41"/>
      <c r="M5" s="41"/>
      <c r="N5" s="5"/>
    </row>
    <row r="6" spans="1:14" ht="30.75">
      <c r="A6" s="5"/>
      <c r="B6" s="45" t="s">
        <v>198</v>
      </c>
      <c r="C6" s="41"/>
      <c r="D6" s="42"/>
      <c r="E6" s="41"/>
      <c r="F6" s="41"/>
      <c r="G6" s="41"/>
      <c r="H6" s="41"/>
      <c r="I6" s="41"/>
      <c r="J6" s="41"/>
      <c r="K6" s="41"/>
      <c r="L6" s="41"/>
      <c r="M6" s="41"/>
      <c r="N6" s="5"/>
    </row>
    <row r="7" spans="1:14" ht="30.75">
      <c r="A7" s="5"/>
      <c r="B7" s="45" t="s">
        <v>245</v>
      </c>
      <c r="C7" s="41"/>
      <c r="D7" s="42"/>
      <c r="E7" s="41"/>
      <c r="F7" s="41"/>
      <c r="G7" s="41"/>
      <c r="H7" s="41"/>
      <c r="I7" s="41"/>
      <c r="J7" s="41"/>
      <c r="K7" s="41"/>
      <c r="L7" s="41"/>
      <c r="M7" s="41"/>
      <c r="N7" s="5"/>
    </row>
    <row r="8" spans="1:14" ht="30.7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5"/>
    </row>
    <row r="9" spans="1:14" ht="25.5" customHeight="1">
      <c r="A9" s="5"/>
      <c r="B9" s="46"/>
      <c r="C9" s="47"/>
      <c r="D9" s="48"/>
      <c r="E9" s="48"/>
      <c r="F9" s="49" t="s">
        <v>15</v>
      </c>
      <c r="G9" s="50"/>
      <c r="H9" s="51"/>
      <c r="I9" s="46"/>
      <c r="J9" s="49" t="s">
        <v>16</v>
      </c>
      <c r="K9" s="50"/>
      <c r="L9" s="49" t="s">
        <v>20</v>
      </c>
      <c r="M9" s="52"/>
      <c r="N9" s="7"/>
    </row>
    <row r="10" spans="1:14" ht="25.5" customHeight="1">
      <c r="A10" s="5"/>
      <c r="B10" s="53"/>
      <c r="C10" s="54"/>
      <c r="D10" s="55"/>
      <c r="E10" s="55"/>
      <c r="F10" s="54"/>
      <c r="G10" s="54"/>
      <c r="H10" s="54"/>
      <c r="I10" s="54" t="s">
        <v>6</v>
      </c>
      <c r="J10" s="54"/>
      <c r="K10" s="76" t="s">
        <v>244</v>
      </c>
      <c r="L10" s="53" t="s">
        <v>7</v>
      </c>
      <c r="M10" s="78" t="s">
        <v>19</v>
      </c>
      <c r="N10" s="7"/>
    </row>
    <row r="11" spans="1:14" ht="25.5">
      <c r="A11" s="5"/>
      <c r="B11" s="53" t="s">
        <v>1</v>
      </c>
      <c r="C11" s="54"/>
      <c r="D11" s="55" t="s">
        <v>2</v>
      </c>
      <c r="E11" s="55"/>
      <c r="F11" s="54" t="s">
        <v>21</v>
      </c>
      <c r="G11" s="54" t="s">
        <v>243</v>
      </c>
      <c r="H11" s="54" t="s">
        <v>8</v>
      </c>
      <c r="I11" s="54" t="s">
        <v>9</v>
      </c>
      <c r="J11" s="54" t="s">
        <v>6</v>
      </c>
      <c r="K11" s="77"/>
      <c r="L11" s="53" t="s">
        <v>17</v>
      </c>
      <c r="M11" s="79"/>
      <c r="N11" s="7"/>
    </row>
    <row r="12" spans="1:14" ht="28.5" customHeight="1">
      <c r="A12" s="5"/>
      <c r="B12" s="53"/>
      <c r="C12" s="54"/>
      <c r="D12" s="55"/>
      <c r="E12" s="55"/>
      <c r="F12" s="54"/>
      <c r="G12" s="54"/>
      <c r="H12" s="54"/>
      <c r="I12" s="56"/>
      <c r="J12" s="54"/>
      <c r="K12" s="77"/>
      <c r="L12" s="53" t="s">
        <v>18</v>
      </c>
      <c r="M12" s="79"/>
      <c r="N12" s="7"/>
    </row>
    <row r="13" spans="1:14" ht="25.5">
      <c r="A13" s="5"/>
      <c r="B13" s="57"/>
      <c r="C13" s="58"/>
      <c r="D13" s="59"/>
      <c r="E13" s="59"/>
      <c r="F13" s="60" t="s">
        <v>3</v>
      </c>
      <c r="G13" s="60" t="s">
        <v>4</v>
      </c>
      <c r="H13" s="60" t="s">
        <v>10</v>
      </c>
      <c r="I13" s="60" t="s">
        <v>11</v>
      </c>
      <c r="J13" s="60" t="s">
        <v>12</v>
      </c>
      <c r="K13" s="60" t="s">
        <v>13</v>
      </c>
      <c r="L13" s="61" t="s">
        <v>5</v>
      </c>
      <c r="M13" s="61" t="s">
        <v>14</v>
      </c>
      <c r="N13" s="7"/>
    </row>
    <row r="14" spans="1:14" ht="27" customHeight="1">
      <c r="A14" s="5"/>
      <c r="B14" s="10"/>
      <c r="C14" s="10"/>
      <c r="D14" s="11"/>
      <c r="E14" s="11"/>
      <c r="F14" s="13"/>
      <c r="G14" s="13"/>
      <c r="H14" s="14"/>
      <c r="I14" s="13"/>
      <c r="J14" s="13"/>
      <c r="K14" s="13"/>
      <c r="L14" s="13"/>
      <c r="M14" s="13"/>
      <c r="N14" s="7"/>
    </row>
    <row r="15" spans="1:14" s="2" customFormat="1" ht="27" customHeight="1">
      <c r="A15" s="8"/>
      <c r="B15" s="9"/>
      <c r="C15" s="10"/>
      <c r="D15" s="11" t="s">
        <v>22</v>
      </c>
      <c r="E15" s="12"/>
      <c r="F15" s="13">
        <f>F17+F238</f>
        <v>404632.5445849911</v>
      </c>
      <c r="G15" s="13">
        <f>G17+G238</f>
        <v>405400.30894358666</v>
      </c>
      <c r="H15" s="14">
        <f>G15/F15*100-100</f>
        <v>0.18974360042713556</v>
      </c>
      <c r="I15" s="13">
        <f>I17+I238</f>
        <v>375853.92480542755</v>
      </c>
      <c r="J15" s="13">
        <f>L15+M15</f>
        <v>240784.36666502038</v>
      </c>
      <c r="K15" s="13">
        <f>J15/G15*100</f>
        <v>59.39422377167617</v>
      </c>
      <c r="L15" s="13">
        <f>L17+L238</f>
        <v>66269.27924264499</v>
      </c>
      <c r="M15" s="13">
        <f>M17+M238</f>
        <v>174515.0874223754</v>
      </c>
      <c r="N15" s="15"/>
    </row>
    <row r="16" spans="1:14" s="2" customFormat="1" ht="27" customHeight="1">
      <c r="A16" s="8"/>
      <c r="B16" s="9"/>
      <c r="C16" s="10"/>
      <c r="D16" s="11"/>
      <c r="E16" s="16"/>
      <c r="F16" s="13"/>
      <c r="G16" s="13"/>
      <c r="H16" s="14"/>
      <c r="I16" s="13"/>
      <c r="J16" s="13"/>
      <c r="K16" s="13"/>
      <c r="L16" s="13"/>
      <c r="M16" s="13"/>
      <c r="N16" s="15"/>
    </row>
    <row r="17" spans="1:14" s="1" customFormat="1" ht="27" customHeight="1">
      <c r="A17" s="5"/>
      <c r="B17" s="17"/>
      <c r="C17" s="10"/>
      <c r="D17" s="18" t="s">
        <v>168</v>
      </c>
      <c r="E17" s="19"/>
      <c r="F17" s="13">
        <f>SUM(F19:F236)</f>
        <v>281392.3334348736</v>
      </c>
      <c r="G17" s="13">
        <f>SUM(G19:G236)</f>
        <v>282160.0977912507</v>
      </c>
      <c r="H17" s="14">
        <f>G17/F17*100-100</f>
        <v>0.27284480248810894</v>
      </c>
      <c r="I17" s="13">
        <f>SUM(I19:I236)</f>
        <v>253497.68042461874</v>
      </c>
      <c r="J17" s="13">
        <f>+L17+M17</f>
        <v>157445.97300065772</v>
      </c>
      <c r="K17" s="13">
        <f>J17/G17*100</f>
        <v>55.800226266273945</v>
      </c>
      <c r="L17" s="13">
        <f>SUM(L19:L236)</f>
        <v>58953.32031924548</v>
      </c>
      <c r="M17" s="13">
        <f>SUM(M19:M236)</f>
        <v>98492.65268141223</v>
      </c>
      <c r="N17" s="15"/>
    </row>
    <row r="18" spans="1:14" s="1" customFormat="1" ht="27" customHeight="1">
      <c r="A18" s="5"/>
      <c r="B18" s="17"/>
      <c r="C18" s="10"/>
      <c r="D18" s="18"/>
      <c r="E18" s="19"/>
      <c r="F18" s="13"/>
      <c r="G18" s="13"/>
      <c r="H18" s="14"/>
      <c r="I18" s="13"/>
      <c r="J18" s="13"/>
      <c r="K18" s="13"/>
      <c r="L18" s="13"/>
      <c r="M18" s="13"/>
      <c r="N18" s="15"/>
    </row>
    <row r="19" spans="1:14" s="1" customFormat="1" ht="27" customHeight="1">
      <c r="A19" s="5"/>
      <c r="B19" s="20">
        <v>1</v>
      </c>
      <c r="C19" s="21"/>
      <c r="D19" s="22" t="s">
        <v>23</v>
      </c>
      <c r="E19" s="23"/>
      <c r="F19" s="24">
        <v>1351.273204</v>
      </c>
      <c r="G19" s="24">
        <v>1351.2732039999999</v>
      </c>
      <c r="H19" s="25">
        <f aca="true" t="shared" si="0" ref="H19:H82">G19/F19*100-100</f>
        <v>0</v>
      </c>
      <c r="I19" s="24">
        <v>1351.2732039999999</v>
      </c>
      <c r="J19" s="24">
        <f>L19+M19</f>
        <v>95.17076700000007</v>
      </c>
      <c r="K19" s="24">
        <f>J19/G19*100</f>
        <v>7.043044050476123</v>
      </c>
      <c r="L19" s="24">
        <v>0</v>
      </c>
      <c r="M19" s="24">
        <v>95.17076700000007</v>
      </c>
      <c r="N19" s="7"/>
    </row>
    <row r="20" spans="1:14" s="1" customFormat="1" ht="27" customHeight="1">
      <c r="A20" s="5"/>
      <c r="B20" s="26">
        <v>2</v>
      </c>
      <c r="C20" s="21"/>
      <c r="D20" s="22" t="s">
        <v>24</v>
      </c>
      <c r="E20" s="23"/>
      <c r="F20" s="24">
        <v>3626.9760418293413</v>
      </c>
      <c r="G20" s="24">
        <v>3626.9760418293413</v>
      </c>
      <c r="H20" s="25">
        <f t="shared" si="0"/>
        <v>0</v>
      </c>
      <c r="I20" s="24">
        <v>3626.9760418293413</v>
      </c>
      <c r="J20" s="24">
        <f aca="true" t="shared" si="1" ref="J20:J83">L20+M20</f>
        <v>190.8776218554198</v>
      </c>
      <c r="K20" s="24">
        <f aca="true" t="shared" si="2" ref="K20:K83">J20/G20*100</f>
        <v>5.2627207804534235</v>
      </c>
      <c r="L20" s="24">
        <v>0</v>
      </c>
      <c r="M20" s="24">
        <v>190.8776218554198</v>
      </c>
      <c r="N20" s="7"/>
    </row>
    <row r="21" spans="1:14" s="1" customFormat="1" ht="27" customHeight="1">
      <c r="A21" s="5"/>
      <c r="B21" s="26">
        <v>3</v>
      </c>
      <c r="C21" s="21"/>
      <c r="D21" s="22" t="s">
        <v>25</v>
      </c>
      <c r="E21" s="23"/>
      <c r="F21" s="24">
        <v>359.17046067934103</v>
      </c>
      <c r="G21" s="24">
        <v>359.17046067934103</v>
      </c>
      <c r="H21" s="25">
        <f t="shared" si="0"/>
        <v>0</v>
      </c>
      <c r="I21" s="24">
        <v>359.17046067934103</v>
      </c>
      <c r="J21" s="24">
        <f t="shared" si="1"/>
        <v>17.95852340092</v>
      </c>
      <c r="K21" s="24">
        <f t="shared" si="2"/>
        <v>5.000000102166795</v>
      </c>
      <c r="L21" s="24">
        <v>0</v>
      </c>
      <c r="M21" s="24">
        <v>17.95852340092</v>
      </c>
      <c r="N21" s="7"/>
    </row>
    <row r="22" spans="1:14" s="1" customFormat="1" ht="27" customHeight="1">
      <c r="A22" s="5"/>
      <c r="B22" s="26">
        <v>4</v>
      </c>
      <c r="C22" s="21"/>
      <c r="D22" s="22" t="s">
        <v>26</v>
      </c>
      <c r="E22" s="23"/>
      <c r="F22" s="24">
        <v>4329.457861027868</v>
      </c>
      <c r="G22" s="24">
        <v>4329.457861027868</v>
      </c>
      <c r="H22" s="25">
        <f t="shared" si="0"/>
        <v>0</v>
      </c>
      <c r="I22" s="24">
        <v>4329.457861027868</v>
      </c>
      <c r="J22" s="24">
        <f t="shared" si="1"/>
        <v>766.730051048265</v>
      </c>
      <c r="K22" s="24">
        <f t="shared" si="2"/>
        <v>17.70960881615403</v>
      </c>
      <c r="L22" s="24">
        <v>0</v>
      </c>
      <c r="M22" s="24">
        <v>766.730051048265</v>
      </c>
      <c r="N22" s="7"/>
    </row>
    <row r="23" spans="1:14" s="1" customFormat="1" ht="27" customHeight="1">
      <c r="A23" s="5"/>
      <c r="B23" s="26">
        <v>5</v>
      </c>
      <c r="C23" s="21"/>
      <c r="D23" s="22" t="s">
        <v>27</v>
      </c>
      <c r="E23" s="23"/>
      <c r="F23" s="24">
        <v>801.2187707586046</v>
      </c>
      <c r="G23" s="24">
        <v>801.2187707586046</v>
      </c>
      <c r="H23" s="25">
        <f t="shared" si="0"/>
        <v>0</v>
      </c>
      <c r="I23" s="24">
        <v>801.2187707586046</v>
      </c>
      <c r="J23" s="24">
        <f t="shared" si="1"/>
        <v>0</v>
      </c>
      <c r="K23" s="24">
        <f t="shared" si="2"/>
        <v>0</v>
      </c>
      <c r="L23" s="24">
        <v>0</v>
      </c>
      <c r="M23" s="24">
        <v>0</v>
      </c>
      <c r="N23" s="7"/>
    </row>
    <row r="24" spans="1:14" s="1" customFormat="1" ht="27" customHeight="1">
      <c r="A24" s="5"/>
      <c r="B24" s="26">
        <v>6</v>
      </c>
      <c r="C24" s="21"/>
      <c r="D24" s="22" t="s">
        <v>28</v>
      </c>
      <c r="E24" s="23"/>
      <c r="F24" s="24">
        <v>4025.64446204</v>
      </c>
      <c r="G24" s="24">
        <v>4025.64446204</v>
      </c>
      <c r="H24" s="25">
        <f t="shared" si="0"/>
        <v>0</v>
      </c>
      <c r="I24" s="24">
        <v>4025.64446204</v>
      </c>
      <c r="J24" s="24">
        <f t="shared" si="1"/>
        <v>1710.7371039708596</v>
      </c>
      <c r="K24" s="24">
        <f t="shared" si="2"/>
        <v>42.495980956647664</v>
      </c>
      <c r="L24" s="24">
        <v>0</v>
      </c>
      <c r="M24" s="24">
        <v>1710.7371039708596</v>
      </c>
      <c r="N24" s="7"/>
    </row>
    <row r="25" spans="1:14" s="1" customFormat="1" ht="27" customHeight="1">
      <c r="A25" s="5"/>
      <c r="B25" s="26">
        <v>7</v>
      </c>
      <c r="C25" s="21"/>
      <c r="D25" s="22" t="s">
        <v>29</v>
      </c>
      <c r="E25" s="23"/>
      <c r="F25" s="24">
        <v>9169.50143441434</v>
      </c>
      <c r="G25" s="24">
        <v>9169.501434414342</v>
      </c>
      <c r="H25" s="25">
        <f t="shared" si="0"/>
        <v>0</v>
      </c>
      <c r="I25" s="24">
        <v>9169.501434414342</v>
      </c>
      <c r="J25" s="24">
        <f t="shared" si="1"/>
        <v>1505.4193466498693</v>
      </c>
      <c r="K25" s="24">
        <f t="shared" si="2"/>
        <v>16.41767938439742</v>
      </c>
      <c r="L25" s="24">
        <v>0</v>
      </c>
      <c r="M25" s="24">
        <v>1505.4193466498693</v>
      </c>
      <c r="N25" s="7"/>
    </row>
    <row r="26" spans="1:14" s="1" customFormat="1" ht="27" customHeight="1">
      <c r="A26" s="5"/>
      <c r="B26" s="26">
        <v>9</v>
      </c>
      <c r="C26" s="21"/>
      <c r="D26" s="22" t="s">
        <v>30</v>
      </c>
      <c r="E26" s="23"/>
      <c r="F26" s="24">
        <v>1307.8974469136044</v>
      </c>
      <c r="G26" s="24">
        <v>1307.8974469136044</v>
      </c>
      <c r="H26" s="25">
        <f t="shared" si="0"/>
        <v>0</v>
      </c>
      <c r="I26" s="24">
        <v>1307.8974469136044</v>
      </c>
      <c r="J26" s="24">
        <f t="shared" si="1"/>
        <v>0</v>
      </c>
      <c r="K26" s="24">
        <f t="shared" si="2"/>
        <v>0</v>
      </c>
      <c r="L26" s="24">
        <v>0</v>
      </c>
      <c r="M26" s="24">
        <v>0</v>
      </c>
      <c r="N26" s="7"/>
    </row>
    <row r="27" spans="1:14" s="1" customFormat="1" ht="27" customHeight="1">
      <c r="A27" s="5"/>
      <c r="B27" s="26">
        <v>10</v>
      </c>
      <c r="C27" s="21"/>
      <c r="D27" s="22" t="s">
        <v>31</v>
      </c>
      <c r="E27" s="23"/>
      <c r="F27" s="24">
        <v>1734.8314284107364</v>
      </c>
      <c r="G27" s="24">
        <v>1734.8314284107362</v>
      </c>
      <c r="H27" s="25">
        <f t="shared" si="0"/>
        <v>0</v>
      </c>
      <c r="I27" s="24">
        <v>1734.8314284107362</v>
      </c>
      <c r="J27" s="24">
        <f t="shared" si="1"/>
        <v>271.24410254850477</v>
      </c>
      <c r="K27" s="24">
        <f t="shared" si="2"/>
        <v>15.63518495840193</v>
      </c>
      <c r="L27" s="24">
        <v>0</v>
      </c>
      <c r="M27" s="24">
        <v>271.24410254850477</v>
      </c>
      <c r="N27" s="7"/>
    </row>
    <row r="28" spans="1:14" s="1" customFormat="1" ht="27" customHeight="1">
      <c r="A28" s="5"/>
      <c r="B28" s="26">
        <v>11</v>
      </c>
      <c r="C28" s="21"/>
      <c r="D28" s="22" t="s">
        <v>202</v>
      </c>
      <c r="E28" s="23"/>
      <c r="F28" s="24">
        <v>1391.4644151925</v>
      </c>
      <c r="G28" s="24">
        <v>1391.464415699341</v>
      </c>
      <c r="H28" s="27">
        <f t="shared" si="0"/>
        <v>3.642502122147562E-08</v>
      </c>
      <c r="I28" s="24">
        <v>1391.464415699341</v>
      </c>
      <c r="J28" s="24">
        <f t="shared" si="1"/>
        <v>0</v>
      </c>
      <c r="K28" s="24">
        <f t="shared" si="2"/>
        <v>0</v>
      </c>
      <c r="L28" s="24">
        <v>0</v>
      </c>
      <c r="M28" s="24">
        <v>0</v>
      </c>
      <c r="N28" s="7"/>
    </row>
    <row r="29" spans="1:14" s="1" customFormat="1" ht="27" customHeight="1">
      <c r="A29" s="5"/>
      <c r="B29" s="26">
        <v>12</v>
      </c>
      <c r="C29" s="21"/>
      <c r="D29" s="22" t="s">
        <v>32</v>
      </c>
      <c r="E29" s="23"/>
      <c r="F29" s="24">
        <v>2290.7158752342634</v>
      </c>
      <c r="G29" s="24">
        <v>2290.7158752342634</v>
      </c>
      <c r="H29" s="25">
        <f t="shared" si="0"/>
        <v>0</v>
      </c>
      <c r="I29" s="24">
        <v>2290.7158752342634</v>
      </c>
      <c r="J29" s="24">
        <f t="shared" si="1"/>
        <v>63.83094058375042</v>
      </c>
      <c r="K29" s="24">
        <f t="shared" si="2"/>
        <v>2.7865062303819172</v>
      </c>
      <c r="L29" s="24">
        <v>0</v>
      </c>
      <c r="M29" s="24">
        <v>63.83094058375042</v>
      </c>
      <c r="N29" s="7"/>
    </row>
    <row r="30" spans="1:14" s="1" customFormat="1" ht="27" customHeight="1">
      <c r="A30" s="5"/>
      <c r="B30" s="26">
        <v>13</v>
      </c>
      <c r="C30" s="21"/>
      <c r="D30" s="22" t="s">
        <v>33</v>
      </c>
      <c r="E30" s="23"/>
      <c r="F30" s="24">
        <v>662.4150704371317</v>
      </c>
      <c r="G30" s="24">
        <v>662.4150704371317</v>
      </c>
      <c r="H30" s="25">
        <f t="shared" si="0"/>
        <v>0</v>
      </c>
      <c r="I30" s="24">
        <v>662.4150704371317</v>
      </c>
      <c r="J30" s="24">
        <f t="shared" si="1"/>
        <v>68.2531448155</v>
      </c>
      <c r="K30" s="24">
        <f t="shared" si="2"/>
        <v>10.30368236798407</v>
      </c>
      <c r="L30" s="24">
        <v>0</v>
      </c>
      <c r="M30" s="24">
        <v>68.2531448155</v>
      </c>
      <c r="N30" s="7"/>
    </row>
    <row r="31" spans="1:14" s="1" customFormat="1" ht="27" customHeight="1">
      <c r="A31" s="5"/>
      <c r="B31" s="26">
        <v>14</v>
      </c>
      <c r="C31" s="21"/>
      <c r="D31" s="22" t="s">
        <v>203</v>
      </c>
      <c r="E31" s="23"/>
      <c r="F31" s="24">
        <v>441.463621244341</v>
      </c>
      <c r="G31" s="24">
        <v>441.463621244341</v>
      </c>
      <c r="H31" s="25">
        <f t="shared" si="0"/>
        <v>0</v>
      </c>
      <c r="I31" s="24">
        <v>441.463621244341</v>
      </c>
      <c r="J31" s="24">
        <f t="shared" si="1"/>
        <v>0</v>
      </c>
      <c r="K31" s="24">
        <f t="shared" si="2"/>
        <v>0</v>
      </c>
      <c r="L31" s="24">
        <v>0</v>
      </c>
      <c r="M31" s="24">
        <v>0</v>
      </c>
      <c r="N31" s="7"/>
    </row>
    <row r="32" spans="1:14" s="1" customFormat="1" ht="27" customHeight="1">
      <c r="A32" s="5"/>
      <c r="B32" s="26">
        <v>15</v>
      </c>
      <c r="C32" s="21"/>
      <c r="D32" s="22" t="s">
        <v>34</v>
      </c>
      <c r="E32" s="23"/>
      <c r="F32" s="24">
        <v>821.8390113635271</v>
      </c>
      <c r="G32" s="24">
        <v>821.8390113635271</v>
      </c>
      <c r="H32" s="25">
        <f t="shared" si="0"/>
        <v>0</v>
      </c>
      <c r="I32" s="24">
        <v>821.8390113635271</v>
      </c>
      <c r="J32" s="24">
        <f t="shared" si="1"/>
        <v>0</v>
      </c>
      <c r="K32" s="24">
        <f t="shared" si="2"/>
        <v>0</v>
      </c>
      <c r="L32" s="24">
        <v>0</v>
      </c>
      <c r="M32" s="24">
        <v>0</v>
      </c>
      <c r="N32" s="7"/>
    </row>
    <row r="33" spans="1:14" s="1" customFormat="1" ht="27" customHeight="1">
      <c r="A33" s="5"/>
      <c r="B33" s="26">
        <v>16</v>
      </c>
      <c r="C33" s="21"/>
      <c r="D33" s="22" t="s">
        <v>35</v>
      </c>
      <c r="E33" s="23"/>
      <c r="F33" s="24">
        <v>948.1895035643411</v>
      </c>
      <c r="G33" s="24">
        <v>948.1895035643411</v>
      </c>
      <c r="H33" s="25">
        <f t="shared" si="0"/>
        <v>0</v>
      </c>
      <c r="I33" s="24">
        <v>948.1895035643411</v>
      </c>
      <c r="J33" s="24">
        <f t="shared" si="1"/>
        <v>188.57475840838998</v>
      </c>
      <c r="K33" s="24">
        <f t="shared" si="2"/>
        <v>19.88787660056542</v>
      </c>
      <c r="L33" s="24">
        <v>0</v>
      </c>
      <c r="M33" s="24">
        <v>188.57475840838998</v>
      </c>
      <c r="N33" s="7"/>
    </row>
    <row r="34" spans="1:14" s="1" customFormat="1" ht="27" customHeight="1">
      <c r="A34" s="5"/>
      <c r="B34" s="26">
        <v>17</v>
      </c>
      <c r="C34" s="21"/>
      <c r="D34" s="22" t="s">
        <v>36</v>
      </c>
      <c r="E34" s="23"/>
      <c r="F34" s="24">
        <v>582.4785303463954</v>
      </c>
      <c r="G34" s="24">
        <v>582.4785303463954</v>
      </c>
      <c r="H34" s="25">
        <f t="shared" si="0"/>
        <v>0</v>
      </c>
      <c r="I34" s="24">
        <v>582.4785303463954</v>
      </c>
      <c r="J34" s="24">
        <f t="shared" si="1"/>
        <v>0</v>
      </c>
      <c r="K34" s="24">
        <f t="shared" si="2"/>
        <v>0</v>
      </c>
      <c r="L34" s="24">
        <v>0</v>
      </c>
      <c r="M34" s="24">
        <v>0</v>
      </c>
      <c r="N34" s="7"/>
    </row>
    <row r="35" spans="1:14" s="1" customFormat="1" ht="27" customHeight="1">
      <c r="A35" s="5"/>
      <c r="B35" s="26">
        <v>18</v>
      </c>
      <c r="C35" s="21"/>
      <c r="D35" s="22" t="s">
        <v>37</v>
      </c>
      <c r="E35" s="23"/>
      <c r="F35" s="24">
        <v>538.1850249563953</v>
      </c>
      <c r="G35" s="24">
        <v>538.1850249563953</v>
      </c>
      <c r="H35" s="25">
        <f t="shared" si="0"/>
        <v>0</v>
      </c>
      <c r="I35" s="24">
        <v>538.1850249563953</v>
      </c>
      <c r="J35" s="24">
        <f t="shared" si="1"/>
        <v>0</v>
      </c>
      <c r="K35" s="24">
        <f t="shared" si="2"/>
        <v>0</v>
      </c>
      <c r="L35" s="24">
        <v>0</v>
      </c>
      <c r="M35" s="24">
        <v>0</v>
      </c>
      <c r="N35" s="7"/>
    </row>
    <row r="36" spans="1:14" s="1" customFormat="1" ht="27" customHeight="1">
      <c r="A36" s="5"/>
      <c r="B36" s="26">
        <v>19</v>
      </c>
      <c r="C36" s="21"/>
      <c r="D36" s="22" t="s">
        <v>38</v>
      </c>
      <c r="E36" s="23"/>
      <c r="F36" s="24">
        <v>361.95124327999997</v>
      </c>
      <c r="G36" s="24">
        <v>361.95124327999997</v>
      </c>
      <c r="H36" s="25">
        <f t="shared" si="0"/>
        <v>0</v>
      </c>
      <c r="I36" s="24">
        <v>361.95124327999997</v>
      </c>
      <c r="J36" s="24">
        <f t="shared" si="1"/>
        <v>0</v>
      </c>
      <c r="K36" s="24">
        <f t="shared" si="2"/>
        <v>0</v>
      </c>
      <c r="L36" s="24">
        <v>0</v>
      </c>
      <c r="M36" s="24">
        <v>0</v>
      </c>
      <c r="N36" s="7"/>
    </row>
    <row r="37" spans="1:14" s="1" customFormat="1" ht="27" customHeight="1">
      <c r="A37" s="5"/>
      <c r="B37" s="26">
        <v>20</v>
      </c>
      <c r="C37" s="21"/>
      <c r="D37" s="22" t="s">
        <v>39</v>
      </c>
      <c r="E37" s="23"/>
      <c r="F37" s="24">
        <v>369.024191365</v>
      </c>
      <c r="G37" s="24">
        <v>369.024191365</v>
      </c>
      <c r="H37" s="25">
        <f t="shared" si="0"/>
        <v>0</v>
      </c>
      <c r="I37" s="24">
        <v>369.024191365</v>
      </c>
      <c r="J37" s="24">
        <f t="shared" si="1"/>
        <v>0</v>
      </c>
      <c r="K37" s="24">
        <f t="shared" si="2"/>
        <v>0</v>
      </c>
      <c r="L37" s="24">
        <v>0</v>
      </c>
      <c r="M37" s="24">
        <v>0</v>
      </c>
      <c r="N37" s="7"/>
    </row>
    <row r="38" spans="1:14" s="1" customFormat="1" ht="27" customHeight="1">
      <c r="A38" s="5"/>
      <c r="B38" s="26">
        <v>21</v>
      </c>
      <c r="C38" s="21"/>
      <c r="D38" s="22" t="s">
        <v>40</v>
      </c>
      <c r="E38" s="23"/>
      <c r="F38" s="24">
        <v>477.0129227821317</v>
      </c>
      <c r="G38" s="24">
        <v>477.0129227821317</v>
      </c>
      <c r="H38" s="25">
        <f t="shared" si="0"/>
        <v>0</v>
      </c>
      <c r="I38" s="24">
        <v>477.0129227821317</v>
      </c>
      <c r="J38" s="24">
        <f t="shared" si="1"/>
        <v>0</v>
      </c>
      <c r="K38" s="24">
        <f t="shared" si="2"/>
        <v>0</v>
      </c>
      <c r="L38" s="24">
        <v>0</v>
      </c>
      <c r="M38" s="24">
        <v>0</v>
      </c>
      <c r="N38" s="7"/>
    </row>
    <row r="39" spans="1:14" s="1" customFormat="1" ht="27" customHeight="1">
      <c r="A39" s="5"/>
      <c r="B39" s="26">
        <v>22</v>
      </c>
      <c r="C39" s="21"/>
      <c r="D39" s="22" t="s">
        <v>41</v>
      </c>
      <c r="E39" s="23"/>
      <c r="F39" s="24">
        <v>588.2986585</v>
      </c>
      <c r="G39" s="24">
        <v>588.2986585</v>
      </c>
      <c r="H39" s="25">
        <f t="shared" si="0"/>
        <v>0</v>
      </c>
      <c r="I39" s="24">
        <v>588.2986585</v>
      </c>
      <c r="J39" s="24">
        <f t="shared" si="1"/>
        <v>0</v>
      </c>
      <c r="K39" s="24">
        <f t="shared" si="2"/>
        <v>0</v>
      </c>
      <c r="L39" s="24">
        <v>0</v>
      </c>
      <c r="M39" s="24">
        <v>0</v>
      </c>
      <c r="N39" s="7"/>
    </row>
    <row r="40" spans="1:14" s="1" customFormat="1" ht="27" customHeight="1">
      <c r="A40" s="5"/>
      <c r="B40" s="26">
        <v>23</v>
      </c>
      <c r="C40" s="21"/>
      <c r="D40" s="22" t="s">
        <v>42</v>
      </c>
      <c r="E40" s="23"/>
      <c r="F40" s="24">
        <v>318.272464155</v>
      </c>
      <c r="G40" s="24">
        <v>318.27246415499997</v>
      </c>
      <c r="H40" s="25">
        <f t="shared" si="0"/>
        <v>0</v>
      </c>
      <c r="I40" s="24">
        <v>318.27246415499997</v>
      </c>
      <c r="J40" s="24">
        <f t="shared" si="1"/>
        <v>0</v>
      </c>
      <c r="K40" s="24">
        <f t="shared" si="2"/>
        <v>0</v>
      </c>
      <c r="L40" s="24">
        <v>0</v>
      </c>
      <c r="M40" s="24">
        <v>0</v>
      </c>
      <c r="N40" s="7"/>
    </row>
    <row r="41" spans="1:14" s="1" customFormat="1" ht="27" customHeight="1">
      <c r="A41" s="5"/>
      <c r="B41" s="26">
        <v>24</v>
      </c>
      <c r="C41" s="21"/>
      <c r="D41" s="22" t="s">
        <v>43</v>
      </c>
      <c r="E41" s="23"/>
      <c r="F41" s="24">
        <v>577.0734117828681</v>
      </c>
      <c r="G41" s="24">
        <v>577.0734117828681</v>
      </c>
      <c r="H41" s="25">
        <f t="shared" si="0"/>
        <v>0</v>
      </c>
      <c r="I41" s="24">
        <v>577.0734117828681</v>
      </c>
      <c r="J41" s="24">
        <f t="shared" si="1"/>
        <v>0</v>
      </c>
      <c r="K41" s="24">
        <f t="shared" si="2"/>
        <v>0</v>
      </c>
      <c r="L41" s="24">
        <v>0</v>
      </c>
      <c r="M41" s="24">
        <v>0</v>
      </c>
      <c r="N41" s="7"/>
    </row>
    <row r="42" spans="1:14" s="1" customFormat="1" ht="27" customHeight="1">
      <c r="A42" s="5"/>
      <c r="B42" s="26">
        <v>25</v>
      </c>
      <c r="C42" s="21"/>
      <c r="D42" s="22" t="s">
        <v>44</v>
      </c>
      <c r="E42" s="23"/>
      <c r="F42" s="24">
        <v>1718.5300668563953</v>
      </c>
      <c r="G42" s="24">
        <v>1718.5300668563953</v>
      </c>
      <c r="H42" s="25">
        <f t="shared" si="0"/>
        <v>0</v>
      </c>
      <c r="I42" s="24">
        <v>1718.5300668563953</v>
      </c>
      <c r="J42" s="24">
        <f t="shared" si="1"/>
        <v>91.53625974464987</v>
      </c>
      <c r="K42" s="24">
        <f t="shared" si="2"/>
        <v>5.326427597050524</v>
      </c>
      <c r="L42" s="24">
        <v>0</v>
      </c>
      <c r="M42" s="24">
        <v>91.53625974464987</v>
      </c>
      <c r="N42" s="7"/>
    </row>
    <row r="43" spans="1:14" s="1" customFormat="1" ht="27" customHeight="1">
      <c r="A43" s="5"/>
      <c r="B43" s="26">
        <v>26</v>
      </c>
      <c r="C43" s="21"/>
      <c r="D43" s="22" t="s">
        <v>45</v>
      </c>
      <c r="E43" s="23"/>
      <c r="F43" s="24">
        <v>1501.3887428106589</v>
      </c>
      <c r="G43" s="24">
        <v>1501.388743824341</v>
      </c>
      <c r="H43" s="27">
        <f t="shared" si="0"/>
        <v>6.75163107644039E-08</v>
      </c>
      <c r="I43" s="24">
        <v>1501.388743824341</v>
      </c>
      <c r="J43" s="24">
        <f t="shared" si="1"/>
        <v>321.9981440374751</v>
      </c>
      <c r="K43" s="24">
        <f t="shared" si="2"/>
        <v>21.446686966446855</v>
      </c>
      <c r="L43" s="24">
        <v>0</v>
      </c>
      <c r="M43" s="24">
        <v>321.9981440374751</v>
      </c>
      <c r="N43" s="7"/>
    </row>
    <row r="44" spans="1:14" s="1" customFormat="1" ht="27" customHeight="1">
      <c r="A44" s="5"/>
      <c r="B44" s="26">
        <v>27</v>
      </c>
      <c r="C44" s="21"/>
      <c r="D44" s="22" t="s">
        <v>46</v>
      </c>
      <c r="E44" s="23"/>
      <c r="F44" s="24">
        <v>1594.5047870103688</v>
      </c>
      <c r="G44" s="24">
        <v>1594.5047872014727</v>
      </c>
      <c r="H44" s="27">
        <f t="shared" si="0"/>
        <v>1.1985164860561781E-08</v>
      </c>
      <c r="I44" s="24">
        <v>1594.5047872014727</v>
      </c>
      <c r="J44" s="24">
        <f t="shared" si="1"/>
        <v>64.55876575877996</v>
      </c>
      <c r="K44" s="24">
        <f t="shared" si="2"/>
        <v>4.048828594117144</v>
      </c>
      <c r="L44" s="24">
        <v>0</v>
      </c>
      <c r="M44" s="24">
        <v>64.55876575877996</v>
      </c>
      <c r="N44" s="7"/>
    </row>
    <row r="45" spans="1:14" s="1" customFormat="1" ht="27" customHeight="1">
      <c r="A45" s="5"/>
      <c r="B45" s="26">
        <v>28</v>
      </c>
      <c r="C45" s="21"/>
      <c r="D45" s="22" t="s">
        <v>47</v>
      </c>
      <c r="E45" s="23"/>
      <c r="F45" s="24">
        <v>4364.438806177868</v>
      </c>
      <c r="G45" s="24">
        <v>4364.438806177868</v>
      </c>
      <c r="H45" s="25">
        <f t="shared" si="0"/>
        <v>0</v>
      </c>
      <c r="I45" s="24">
        <v>4364.438806177868</v>
      </c>
      <c r="J45" s="24">
        <f t="shared" si="1"/>
        <v>70.59964611220944</v>
      </c>
      <c r="K45" s="24">
        <f t="shared" si="2"/>
        <v>1.6176110892487612</v>
      </c>
      <c r="L45" s="24">
        <v>0</v>
      </c>
      <c r="M45" s="24">
        <v>70.59964611220944</v>
      </c>
      <c r="N45" s="7"/>
    </row>
    <row r="46" spans="1:14" s="1" customFormat="1" ht="27" customHeight="1">
      <c r="A46" s="5"/>
      <c r="B46" s="26">
        <v>29</v>
      </c>
      <c r="C46" s="21"/>
      <c r="D46" s="22" t="s">
        <v>48</v>
      </c>
      <c r="E46" s="23"/>
      <c r="F46" s="24">
        <v>583.5547790078682</v>
      </c>
      <c r="G46" s="24">
        <v>583.5547790078682</v>
      </c>
      <c r="H46" s="25">
        <f t="shared" si="0"/>
        <v>0</v>
      </c>
      <c r="I46" s="24">
        <v>583.5547790078682</v>
      </c>
      <c r="J46" s="24"/>
      <c r="K46" s="24"/>
      <c r="L46" s="24"/>
      <c r="M46" s="24"/>
      <c r="N46" s="7"/>
    </row>
    <row r="47" spans="1:14" s="1" customFormat="1" ht="27" customHeight="1">
      <c r="A47" s="5"/>
      <c r="B47" s="26">
        <v>30</v>
      </c>
      <c r="C47" s="21"/>
      <c r="D47" s="22" t="s">
        <v>49</v>
      </c>
      <c r="E47" s="23"/>
      <c r="F47" s="24">
        <v>1722.0546286128683</v>
      </c>
      <c r="G47" s="24">
        <v>1722.0546286128683</v>
      </c>
      <c r="H47" s="25">
        <f t="shared" si="0"/>
        <v>0</v>
      </c>
      <c r="I47" s="24">
        <v>1722.0546286128683</v>
      </c>
      <c r="J47" s="24">
        <f t="shared" si="1"/>
        <v>54.86585407081996</v>
      </c>
      <c r="K47" s="24">
        <f t="shared" si="2"/>
        <v>3.1860693127380593</v>
      </c>
      <c r="L47" s="24">
        <v>0</v>
      </c>
      <c r="M47" s="24">
        <v>54.86585407081996</v>
      </c>
      <c r="N47" s="7"/>
    </row>
    <row r="48" spans="1:14" s="1" customFormat="1" ht="27" customHeight="1">
      <c r="A48" s="5"/>
      <c r="B48" s="26">
        <v>31</v>
      </c>
      <c r="C48" s="21"/>
      <c r="D48" s="22" t="s">
        <v>50</v>
      </c>
      <c r="E48" s="23"/>
      <c r="F48" s="24">
        <v>3602.985972982868</v>
      </c>
      <c r="G48" s="24">
        <v>3602.985972982868</v>
      </c>
      <c r="H48" s="25">
        <f t="shared" si="0"/>
        <v>0</v>
      </c>
      <c r="I48" s="24">
        <v>3602.9859598049998</v>
      </c>
      <c r="J48" s="24">
        <f t="shared" si="1"/>
        <v>303.9885625269498</v>
      </c>
      <c r="K48" s="24">
        <f t="shared" si="2"/>
        <v>8.437128670675378</v>
      </c>
      <c r="L48" s="24">
        <v>0</v>
      </c>
      <c r="M48" s="24">
        <v>303.9885625269498</v>
      </c>
      <c r="N48" s="7"/>
    </row>
    <row r="49" spans="1:14" s="1" customFormat="1" ht="27" customHeight="1">
      <c r="A49" s="5"/>
      <c r="B49" s="26">
        <v>32</v>
      </c>
      <c r="C49" s="21"/>
      <c r="D49" s="22" t="s">
        <v>51</v>
      </c>
      <c r="E49" s="23"/>
      <c r="F49" s="24">
        <v>840.8182049436045</v>
      </c>
      <c r="G49" s="24">
        <v>840.8182049436045</v>
      </c>
      <c r="H49" s="25">
        <f t="shared" si="0"/>
        <v>0</v>
      </c>
      <c r="I49" s="24">
        <v>840.818231299341</v>
      </c>
      <c r="J49" s="24">
        <f t="shared" si="1"/>
        <v>0</v>
      </c>
      <c r="K49" s="24">
        <f t="shared" si="2"/>
        <v>0</v>
      </c>
      <c r="L49" s="24">
        <v>0</v>
      </c>
      <c r="M49" s="24">
        <v>0</v>
      </c>
      <c r="N49" s="7"/>
    </row>
    <row r="50" spans="1:14" s="1" customFormat="1" ht="27" customHeight="1">
      <c r="A50" s="5"/>
      <c r="B50" s="26">
        <v>33</v>
      </c>
      <c r="C50" s="21"/>
      <c r="D50" s="22" t="s">
        <v>52</v>
      </c>
      <c r="E50" s="23"/>
      <c r="F50" s="24">
        <v>1014.6495325063953</v>
      </c>
      <c r="G50" s="24">
        <v>1014.6495325063953</v>
      </c>
      <c r="H50" s="25">
        <f t="shared" si="0"/>
        <v>0</v>
      </c>
      <c r="I50" s="24">
        <v>1014.6495325063953</v>
      </c>
      <c r="J50" s="24">
        <f t="shared" si="1"/>
        <v>8.761420940785094</v>
      </c>
      <c r="K50" s="24">
        <f t="shared" si="2"/>
        <v>0.8634923350472121</v>
      </c>
      <c r="L50" s="24">
        <v>0</v>
      </c>
      <c r="M50" s="24">
        <v>8.761420940785094</v>
      </c>
      <c r="N50" s="7"/>
    </row>
    <row r="51" spans="1:14" s="1" customFormat="1" ht="27" customHeight="1">
      <c r="A51" s="5"/>
      <c r="B51" s="26">
        <v>34</v>
      </c>
      <c r="C51" s="21"/>
      <c r="D51" s="22" t="s">
        <v>53</v>
      </c>
      <c r="E51" s="23"/>
      <c r="F51" s="24">
        <v>947.9797169707364</v>
      </c>
      <c r="G51" s="24">
        <v>947.9797301486045</v>
      </c>
      <c r="H51" s="27">
        <f t="shared" si="0"/>
        <v>1.3901002091643022E-06</v>
      </c>
      <c r="I51" s="24">
        <v>947.9797169707364</v>
      </c>
      <c r="J51" s="24">
        <f t="shared" si="1"/>
        <v>0</v>
      </c>
      <c r="K51" s="24">
        <f t="shared" si="2"/>
        <v>0</v>
      </c>
      <c r="L51" s="24">
        <v>0</v>
      </c>
      <c r="M51" s="24">
        <v>0</v>
      </c>
      <c r="N51" s="7"/>
    </row>
    <row r="52" spans="1:14" s="1" customFormat="1" ht="27" customHeight="1">
      <c r="A52" s="5"/>
      <c r="B52" s="26">
        <v>35</v>
      </c>
      <c r="C52" s="21"/>
      <c r="D52" s="22" t="s">
        <v>54</v>
      </c>
      <c r="E52" s="23"/>
      <c r="F52" s="24">
        <v>529.5650884014728</v>
      </c>
      <c r="G52" s="24">
        <v>529.5650884014728</v>
      </c>
      <c r="H52" s="27">
        <f t="shared" si="0"/>
        <v>0</v>
      </c>
      <c r="I52" s="24">
        <v>529.5650884014728</v>
      </c>
      <c r="J52" s="24">
        <f t="shared" si="1"/>
        <v>0</v>
      </c>
      <c r="K52" s="24">
        <f t="shared" si="2"/>
        <v>0</v>
      </c>
      <c r="L52" s="24">
        <v>0</v>
      </c>
      <c r="M52" s="24">
        <v>0</v>
      </c>
      <c r="N52" s="7"/>
    </row>
    <row r="53" spans="1:14" s="1" customFormat="1" ht="27" customHeight="1">
      <c r="A53" s="5"/>
      <c r="B53" s="26">
        <v>36</v>
      </c>
      <c r="C53" s="21"/>
      <c r="D53" s="22" t="s">
        <v>55</v>
      </c>
      <c r="E53" s="23"/>
      <c r="F53" s="24">
        <v>112.3051796578682</v>
      </c>
      <c r="G53" s="24">
        <v>112.30517965786821</v>
      </c>
      <c r="H53" s="27">
        <f t="shared" si="0"/>
        <v>0</v>
      </c>
      <c r="I53" s="24">
        <v>112.30517965786821</v>
      </c>
      <c r="J53" s="24">
        <f t="shared" si="1"/>
        <v>0</v>
      </c>
      <c r="K53" s="24">
        <f t="shared" si="2"/>
        <v>0</v>
      </c>
      <c r="L53" s="24">
        <v>0</v>
      </c>
      <c r="M53" s="24">
        <v>0</v>
      </c>
      <c r="N53" s="7"/>
    </row>
    <row r="54" spans="1:14" s="1" customFormat="1" ht="27" customHeight="1">
      <c r="A54" s="5"/>
      <c r="B54" s="26">
        <v>37</v>
      </c>
      <c r="C54" s="21"/>
      <c r="D54" s="22" t="s">
        <v>56</v>
      </c>
      <c r="E54" s="23"/>
      <c r="F54" s="24">
        <v>2264.5197096063953</v>
      </c>
      <c r="G54" s="24">
        <v>2264.5197359621316</v>
      </c>
      <c r="H54" s="27">
        <f t="shared" si="0"/>
        <v>1.1638554582305005E-06</v>
      </c>
      <c r="I54" s="24">
        <v>2264.519709606395</v>
      </c>
      <c r="J54" s="24">
        <f t="shared" si="1"/>
        <v>0</v>
      </c>
      <c r="K54" s="24">
        <f t="shared" si="2"/>
        <v>0</v>
      </c>
      <c r="L54" s="24">
        <v>0</v>
      </c>
      <c r="M54" s="24">
        <v>0</v>
      </c>
      <c r="N54" s="7"/>
    </row>
    <row r="55" spans="1:14" s="1" customFormat="1" ht="27" customHeight="1">
      <c r="A55" s="5"/>
      <c r="B55" s="26">
        <v>38</v>
      </c>
      <c r="C55" s="21"/>
      <c r="D55" s="22" t="s">
        <v>57</v>
      </c>
      <c r="E55" s="23"/>
      <c r="F55" s="24">
        <v>1488.34709219</v>
      </c>
      <c r="G55" s="24">
        <v>1488.34709219</v>
      </c>
      <c r="H55" s="25">
        <f t="shared" si="0"/>
        <v>0</v>
      </c>
      <c r="I55" s="24">
        <v>1488.34709219</v>
      </c>
      <c r="J55" s="24">
        <f t="shared" si="1"/>
        <v>192.13711097515505</v>
      </c>
      <c r="K55" s="24">
        <f t="shared" si="2"/>
        <v>12.909428988935542</v>
      </c>
      <c r="L55" s="24">
        <v>0</v>
      </c>
      <c r="M55" s="24">
        <v>192.13711097515505</v>
      </c>
      <c r="N55" s="7"/>
    </row>
    <row r="56" spans="1:14" s="1" customFormat="1" ht="27" customHeight="1">
      <c r="A56" s="5"/>
      <c r="B56" s="26">
        <v>39</v>
      </c>
      <c r="C56" s="21"/>
      <c r="D56" s="22" t="s">
        <v>58</v>
      </c>
      <c r="E56" s="23"/>
      <c r="F56" s="24">
        <v>858.766838545</v>
      </c>
      <c r="G56" s="24">
        <v>858.7668385449999</v>
      </c>
      <c r="H56" s="25">
        <f t="shared" si="0"/>
        <v>0</v>
      </c>
      <c r="I56" s="24">
        <v>858.7668385449999</v>
      </c>
      <c r="J56" s="24">
        <f t="shared" si="1"/>
        <v>69.60676498972006</v>
      </c>
      <c r="K56" s="24">
        <f t="shared" si="2"/>
        <v>8.105432332209533</v>
      </c>
      <c r="L56" s="24">
        <v>0</v>
      </c>
      <c r="M56" s="24">
        <v>69.60676498972006</v>
      </c>
      <c r="N56" s="7"/>
    </row>
    <row r="57" spans="1:14" s="1" customFormat="1" ht="27" customHeight="1">
      <c r="A57" s="5"/>
      <c r="B57" s="26">
        <v>40</v>
      </c>
      <c r="C57" s="21"/>
      <c r="D57" s="22" t="s">
        <v>59</v>
      </c>
      <c r="E57" s="23"/>
      <c r="F57" s="24">
        <v>193.566329665</v>
      </c>
      <c r="G57" s="24">
        <v>193.56632966499998</v>
      </c>
      <c r="H57" s="25">
        <f t="shared" si="0"/>
        <v>0</v>
      </c>
      <c r="I57" s="24">
        <v>193.56632966499998</v>
      </c>
      <c r="J57" s="24">
        <f t="shared" si="1"/>
        <v>21.840363369454998</v>
      </c>
      <c r="K57" s="24">
        <f t="shared" si="2"/>
        <v>11.283141756757761</v>
      </c>
      <c r="L57" s="24">
        <v>0</v>
      </c>
      <c r="M57" s="24">
        <v>21.840363369454998</v>
      </c>
      <c r="N57" s="7"/>
    </row>
    <row r="58" spans="1:14" s="1" customFormat="1" ht="27" customHeight="1">
      <c r="A58" s="5"/>
      <c r="B58" s="26">
        <v>41</v>
      </c>
      <c r="C58" s="21"/>
      <c r="D58" s="22" t="s">
        <v>60</v>
      </c>
      <c r="E58" s="23"/>
      <c r="F58" s="24">
        <v>3233.876378895</v>
      </c>
      <c r="G58" s="24">
        <v>3233.876378895</v>
      </c>
      <c r="H58" s="25">
        <f t="shared" si="0"/>
        <v>0</v>
      </c>
      <c r="I58" s="24">
        <v>3233.876378895</v>
      </c>
      <c r="J58" s="24">
        <f t="shared" si="1"/>
        <v>199.4707978011401</v>
      </c>
      <c r="K58" s="24">
        <f t="shared" si="2"/>
        <v>6.168163975065068</v>
      </c>
      <c r="L58" s="24">
        <v>0</v>
      </c>
      <c r="M58" s="24">
        <v>199.4707978011401</v>
      </c>
      <c r="N58" s="7"/>
    </row>
    <row r="59" spans="1:14" s="1" customFormat="1" ht="27" customHeight="1">
      <c r="A59" s="5"/>
      <c r="B59" s="26">
        <v>42</v>
      </c>
      <c r="C59" s="21"/>
      <c r="D59" s="22" t="s">
        <v>61</v>
      </c>
      <c r="E59" s="23"/>
      <c r="F59" s="24">
        <v>1404.3840889307362</v>
      </c>
      <c r="G59" s="24">
        <v>1404.3840889307362</v>
      </c>
      <c r="H59" s="25">
        <f t="shared" si="0"/>
        <v>0</v>
      </c>
      <c r="I59" s="24">
        <v>1404.3840889307362</v>
      </c>
      <c r="J59" s="24">
        <f t="shared" si="1"/>
        <v>460.7830977446049</v>
      </c>
      <c r="K59" s="24">
        <f t="shared" si="2"/>
        <v>32.81033311160866</v>
      </c>
      <c r="L59" s="24">
        <v>0</v>
      </c>
      <c r="M59" s="24">
        <v>460.7830977446049</v>
      </c>
      <c r="N59" s="7"/>
    </row>
    <row r="60" spans="1:14" s="1" customFormat="1" ht="27" customHeight="1">
      <c r="A60" s="5"/>
      <c r="B60" s="26">
        <v>43</v>
      </c>
      <c r="C60" s="21"/>
      <c r="D60" s="22" t="s">
        <v>269</v>
      </c>
      <c r="E60" s="23"/>
      <c r="F60" s="24">
        <v>572.09373664</v>
      </c>
      <c r="G60" s="24">
        <v>572.09373664</v>
      </c>
      <c r="H60" s="25">
        <f t="shared" si="0"/>
        <v>0</v>
      </c>
      <c r="I60" s="24">
        <v>572.09373664</v>
      </c>
      <c r="J60" s="24">
        <f t="shared" si="1"/>
        <v>44.19188450860999</v>
      </c>
      <c r="K60" s="24">
        <f t="shared" si="2"/>
        <v>7.724588066311676</v>
      </c>
      <c r="L60" s="24">
        <v>0</v>
      </c>
      <c r="M60" s="24">
        <v>44.19188450860999</v>
      </c>
      <c r="N60" s="7"/>
    </row>
    <row r="61" spans="1:14" s="1" customFormat="1" ht="27" customHeight="1">
      <c r="A61" s="5"/>
      <c r="B61" s="26">
        <v>44</v>
      </c>
      <c r="C61" s="21"/>
      <c r="D61" s="22" t="s">
        <v>62</v>
      </c>
      <c r="E61" s="23"/>
      <c r="F61" s="24">
        <v>287.6437705</v>
      </c>
      <c r="G61" s="24">
        <v>287.64377049999996</v>
      </c>
      <c r="H61" s="25">
        <f t="shared" si="0"/>
        <v>0</v>
      </c>
      <c r="I61" s="24">
        <v>287.64377049999996</v>
      </c>
      <c r="J61" s="24">
        <f t="shared" si="1"/>
        <v>0</v>
      </c>
      <c r="K61" s="24">
        <f t="shared" si="2"/>
        <v>0</v>
      </c>
      <c r="L61" s="24">
        <v>0</v>
      </c>
      <c r="M61" s="24">
        <v>0</v>
      </c>
      <c r="N61" s="7"/>
    </row>
    <row r="62" spans="1:14" s="1" customFormat="1" ht="27" customHeight="1">
      <c r="A62" s="5"/>
      <c r="B62" s="26">
        <v>45</v>
      </c>
      <c r="C62" s="21"/>
      <c r="D62" s="22" t="s">
        <v>63</v>
      </c>
      <c r="E62" s="23"/>
      <c r="F62" s="24">
        <v>749.1992373400001</v>
      </c>
      <c r="G62" s="24">
        <v>749.19923734</v>
      </c>
      <c r="H62" s="25">
        <f t="shared" si="0"/>
        <v>0</v>
      </c>
      <c r="I62" s="24">
        <v>749.19923734</v>
      </c>
      <c r="J62" s="24">
        <f t="shared" si="1"/>
        <v>95.5182999636151</v>
      </c>
      <c r="K62" s="24">
        <f t="shared" si="2"/>
        <v>12.749385637757557</v>
      </c>
      <c r="L62" s="24">
        <v>0</v>
      </c>
      <c r="M62" s="24">
        <v>95.5182999636151</v>
      </c>
      <c r="N62" s="7"/>
    </row>
    <row r="63" spans="1:14" s="1" customFormat="1" ht="27" customHeight="1">
      <c r="A63" s="5"/>
      <c r="B63" s="26">
        <v>46</v>
      </c>
      <c r="C63" s="21"/>
      <c r="D63" s="22" t="s">
        <v>64</v>
      </c>
      <c r="E63" s="23"/>
      <c r="F63" s="24">
        <v>279.858414695</v>
      </c>
      <c r="G63" s="24">
        <v>279.858414695</v>
      </c>
      <c r="H63" s="25">
        <f t="shared" si="0"/>
        <v>0</v>
      </c>
      <c r="I63" s="24">
        <v>279.858414695</v>
      </c>
      <c r="J63" s="24"/>
      <c r="K63" s="24"/>
      <c r="L63" s="24"/>
      <c r="M63" s="24"/>
      <c r="N63" s="7"/>
    </row>
    <row r="64" spans="1:14" s="1" customFormat="1" ht="27" customHeight="1">
      <c r="A64" s="5"/>
      <c r="B64" s="26">
        <v>47</v>
      </c>
      <c r="C64" s="21"/>
      <c r="D64" s="22" t="s">
        <v>65</v>
      </c>
      <c r="E64" s="23"/>
      <c r="F64" s="24">
        <v>585.8157190357364</v>
      </c>
      <c r="G64" s="24">
        <v>585.8157190357364</v>
      </c>
      <c r="H64" s="25">
        <f t="shared" si="0"/>
        <v>0</v>
      </c>
      <c r="I64" s="24">
        <v>585.81569268</v>
      </c>
      <c r="J64" s="24">
        <f t="shared" si="1"/>
        <v>9.86521144414496</v>
      </c>
      <c r="K64" s="24">
        <f t="shared" si="2"/>
        <v>1.6840127575243768</v>
      </c>
      <c r="L64" s="24">
        <v>0</v>
      </c>
      <c r="M64" s="24">
        <v>9.86521144414496</v>
      </c>
      <c r="N64" s="7"/>
    </row>
    <row r="65" spans="1:14" s="1" customFormat="1" ht="27" customHeight="1">
      <c r="A65" s="5"/>
      <c r="B65" s="26">
        <v>48</v>
      </c>
      <c r="C65" s="21"/>
      <c r="D65" s="22" t="s">
        <v>66</v>
      </c>
      <c r="E65" s="23"/>
      <c r="F65" s="24">
        <v>732.3084266992635</v>
      </c>
      <c r="G65" s="24">
        <v>732.3084266992635</v>
      </c>
      <c r="H65" s="25">
        <f t="shared" si="0"/>
        <v>0</v>
      </c>
      <c r="I65" s="24">
        <v>732.3083750014728</v>
      </c>
      <c r="J65" s="24">
        <f t="shared" si="1"/>
        <v>225.4521914917499</v>
      </c>
      <c r="K65" s="24">
        <f t="shared" si="2"/>
        <v>30.786507880010532</v>
      </c>
      <c r="L65" s="24">
        <v>0</v>
      </c>
      <c r="M65" s="24">
        <v>225.4521914917499</v>
      </c>
      <c r="N65" s="7"/>
    </row>
    <row r="66" spans="1:14" s="1" customFormat="1" ht="27" customHeight="1">
      <c r="A66" s="5"/>
      <c r="B66" s="26">
        <v>49</v>
      </c>
      <c r="C66" s="21"/>
      <c r="D66" s="22" t="s">
        <v>67</v>
      </c>
      <c r="E66" s="23"/>
      <c r="F66" s="24">
        <v>1658.8322092921317</v>
      </c>
      <c r="G66" s="24">
        <v>1658.8322092921317</v>
      </c>
      <c r="H66" s="25">
        <f t="shared" si="0"/>
        <v>0</v>
      </c>
      <c r="I66" s="24">
        <v>1658.8322092921317</v>
      </c>
      <c r="J66" s="24">
        <f t="shared" si="1"/>
        <v>331.76644214022997</v>
      </c>
      <c r="K66" s="24">
        <f t="shared" si="2"/>
        <v>20.000000016988075</v>
      </c>
      <c r="L66" s="24">
        <v>0</v>
      </c>
      <c r="M66" s="24">
        <v>331.76644214022997</v>
      </c>
      <c r="N66" s="7"/>
    </row>
    <row r="67" spans="1:14" s="1" customFormat="1" ht="27" customHeight="1">
      <c r="A67" s="5"/>
      <c r="B67" s="26">
        <v>50</v>
      </c>
      <c r="C67" s="21"/>
      <c r="D67" s="22" t="s">
        <v>204</v>
      </c>
      <c r="E67" s="23"/>
      <c r="F67" s="24">
        <v>1993.803599121395</v>
      </c>
      <c r="G67" s="24">
        <v>1993.803599121395</v>
      </c>
      <c r="H67" s="25">
        <f t="shared" si="0"/>
        <v>0</v>
      </c>
      <c r="I67" s="24">
        <v>1993.803599121395</v>
      </c>
      <c r="J67" s="24">
        <f t="shared" si="1"/>
        <v>446.7622380214849</v>
      </c>
      <c r="K67" s="24">
        <f t="shared" si="2"/>
        <v>22.40753493565558</v>
      </c>
      <c r="L67" s="24">
        <v>0</v>
      </c>
      <c r="M67" s="24">
        <v>446.7622380214849</v>
      </c>
      <c r="N67" s="7"/>
    </row>
    <row r="68" spans="1:14" s="1" customFormat="1" ht="27" customHeight="1">
      <c r="A68" s="5"/>
      <c r="B68" s="26">
        <v>51</v>
      </c>
      <c r="C68" s="21"/>
      <c r="D68" s="22" t="s">
        <v>68</v>
      </c>
      <c r="E68" s="23"/>
      <c r="F68" s="24">
        <v>374.3059468357364</v>
      </c>
      <c r="G68" s="24">
        <v>374.3059468357364</v>
      </c>
      <c r="H68" s="25">
        <f t="shared" si="0"/>
        <v>0</v>
      </c>
      <c r="I68" s="24">
        <v>374.3059468357364</v>
      </c>
      <c r="J68" s="24">
        <f t="shared" si="1"/>
        <v>79.32284810491494</v>
      </c>
      <c r="K68" s="24">
        <f t="shared" si="2"/>
        <v>21.19198179336586</v>
      </c>
      <c r="L68" s="24">
        <v>0</v>
      </c>
      <c r="M68" s="24">
        <v>79.32284810491494</v>
      </c>
      <c r="N68" s="7"/>
    </row>
    <row r="69" spans="1:14" s="1" customFormat="1" ht="27" customHeight="1">
      <c r="A69" s="5"/>
      <c r="B69" s="26">
        <v>52</v>
      </c>
      <c r="C69" s="21"/>
      <c r="D69" s="22" t="s">
        <v>69</v>
      </c>
      <c r="E69" s="23"/>
      <c r="F69" s="24">
        <v>359.81458271360464</v>
      </c>
      <c r="G69" s="24">
        <v>359.81458271360464</v>
      </c>
      <c r="H69" s="25">
        <f t="shared" si="0"/>
        <v>0</v>
      </c>
      <c r="I69" s="24">
        <v>359.81458271360464</v>
      </c>
      <c r="J69" s="24">
        <f t="shared" si="1"/>
        <v>64.08557822212998</v>
      </c>
      <c r="K69" s="24">
        <f t="shared" si="2"/>
        <v>17.810722883663406</v>
      </c>
      <c r="L69" s="24">
        <v>0</v>
      </c>
      <c r="M69" s="24">
        <v>64.08557822212998</v>
      </c>
      <c r="N69" s="7"/>
    </row>
    <row r="70" spans="1:14" s="1" customFormat="1" ht="27" customHeight="1">
      <c r="A70" s="5"/>
      <c r="B70" s="26">
        <v>53</v>
      </c>
      <c r="C70" s="21"/>
      <c r="D70" s="22" t="s">
        <v>70</v>
      </c>
      <c r="E70" s="23"/>
      <c r="F70" s="24">
        <v>217.97679386139342</v>
      </c>
      <c r="G70" s="24">
        <v>217.9767948086046</v>
      </c>
      <c r="H70" s="27">
        <f t="shared" si="0"/>
        <v>4.3454679143906105E-07</v>
      </c>
      <c r="I70" s="24">
        <v>217.9767948086046</v>
      </c>
      <c r="J70" s="24">
        <f t="shared" si="1"/>
        <v>32.12514438500499</v>
      </c>
      <c r="K70" s="24">
        <f t="shared" si="2"/>
        <v>14.737873548976898</v>
      </c>
      <c r="L70" s="24">
        <v>0</v>
      </c>
      <c r="M70" s="24">
        <v>32.12514438500499</v>
      </c>
      <c r="N70" s="7"/>
    </row>
    <row r="71" spans="1:14" s="1" customFormat="1" ht="27" customHeight="1">
      <c r="A71" s="5"/>
      <c r="B71" s="26">
        <v>54</v>
      </c>
      <c r="C71" s="21"/>
      <c r="D71" s="22" t="s">
        <v>71</v>
      </c>
      <c r="E71" s="23"/>
      <c r="F71" s="24">
        <v>340.2201012886046</v>
      </c>
      <c r="G71" s="24">
        <v>340.2201012886046</v>
      </c>
      <c r="H71" s="27">
        <f t="shared" si="0"/>
        <v>0</v>
      </c>
      <c r="I71" s="24">
        <v>340.2201012886046</v>
      </c>
      <c r="J71" s="24">
        <f t="shared" si="1"/>
        <v>51.50727521885501</v>
      </c>
      <c r="K71" s="24">
        <f t="shared" si="2"/>
        <v>15.13939800257775</v>
      </c>
      <c r="L71" s="24">
        <v>0</v>
      </c>
      <c r="M71" s="24">
        <v>51.50727521885501</v>
      </c>
      <c r="N71" s="7"/>
    </row>
    <row r="72" spans="1:14" s="1" customFormat="1" ht="27" customHeight="1">
      <c r="A72" s="5"/>
      <c r="B72" s="26">
        <v>55</v>
      </c>
      <c r="C72" s="21"/>
      <c r="D72" s="71" t="s">
        <v>283</v>
      </c>
      <c r="E72" s="23"/>
      <c r="F72" s="24">
        <v>276.94489244147286</v>
      </c>
      <c r="G72" s="24">
        <v>276.94491778352716</v>
      </c>
      <c r="H72" s="27">
        <f t="shared" si="0"/>
        <v>9.150576516958608E-06</v>
      </c>
      <c r="I72" s="24">
        <v>276.94491778352716</v>
      </c>
      <c r="J72" s="24">
        <f t="shared" si="1"/>
        <v>13.847282785179999</v>
      </c>
      <c r="K72" s="24">
        <f t="shared" si="2"/>
        <v>5.000013322506127</v>
      </c>
      <c r="L72" s="24">
        <v>0</v>
      </c>
      <c r="M72" s="24">
        <v>13.847282785179999</v>
      </c>
      <c r="N72" s="7"/>
    </row>
    <row r="73" spans="1:14" s="1" customFormat="1" ht="27" customHeight="1">
      <c r="A73" s="5"/>
      <c r="B73" s="26">
        <v>57</v>
      </c>
      <c r="C73" s="21"/>
      <c r="D73" s="22" t="s">
        <v>72</v>
      </c>
      <c r="E73" s="23"/>
      <c r="F73" s="24">
        <v>179.91442413139535</v>
      </c>
      <c r="G73" s="24">
        <v>179.91442413139535</v>
      </c>
      <c r="H73" s="27">
        <f t="shared" si="0"/>
        <v>0</v>
      </c>
      <c r="I73" s="24">
        <v>179.91442413139535</v>
      </c>
      <c r="J73" s="24">
        <f t="shared" si="1"/>
        <v>85.22262439285501</v>
      </c>
      <c r="K73" s="24">
        <f t="shared" si="2"/>
        <v>47.36842240654096</v>
      </c>
      <c r="L73" s="24">
        <v>0</v>
      </c>
      <c r="M73" s="24">
        <v>85.22262439285501</v>
      </c>
      <c r="N73" s="7"/>
    </row>
    <row r="74" spans="1:14" s="1" customFormat="1" ht="27" customHeight="1">
      <c r="A74" s="5"/>
      <c r="B74" s="26">
        <v>58</v>
      </c>
      <c r="C74" s="21"/>
      <c r="D74" s="22" t="s">
        <v>73</v>
      </c>
      <c r="E74" s="23"/>
      <c r="F74" s="24">
        <v>1019.7102687713954</v>
      </c>
      <c r="G74" s="24">
        <v>1019.7102687713954</v>
      </c>
      <c r="H74" s="27">
        <f t="shared" si="0"/>
        <v>0</v>
      </c>
      <c r="I74" s="24">
        <v>1019.7102687713954</v>
      </c>
      <c r="J74" s="24">
        <f t="shared" si="1"/>
        <v>59.3520681623649</v>
      </c>
      <c r="K74" s="24">
        <f t="shared" si="2"/>
        <v>5.820483521645381</v>
      </c>
      <c r="L74" s="24">
        <v>0</v>
      </c>
      <c r="M74" s="24">
        <v>59.3520681623649</v>
      </c>
      <c r="N74" s="7"/>
    </row>
    <row r="75" spans="1:14" s="1" customFormat="1" ht="27" customHeight="1">
      <c r="A75" s="5"/>
      <c r="B75" s="26">
        <v>59</v>
      </c>
      <c r="C75" s="21"/>
      <c r="D75" s="22" t="s">
        <v>74</v>
      </c>
      <c r="E75" s="23"/>
      <c r="F75" s="24">
        <v>396.12148496360464</v>
      </c>
      <c r="G75" s="24">
        <v>396.12148496360464</v>
      </c>
      <c r="H75" s="27">
        <f t="shared" si="0"/>
        <v>0</v>
      </c>
      <c r="I75" s="24">
        <v>396.12148496360464</v>
      </c>
      <c r="J75" s="24">
        <f t="shared" si="1"/>
        <v>100.22235795319499</v>
      </c>
      <c r="K75" s="24">
        <f t="shared" si="2"/>
        <v>25.30091443093609</v>
      </c>
      <c r="L75" s="24">
        <v>0</v>
      </c>
      <c r="M75" s="24">
        <v>100.22235795319499</v>
      </c>
      <c r="N75" s="7"/>
    </row>
    <row r="76" spans="1:14" s="1" customFormat="1" ht="27" customHeight="1">
      <c r="A76" s="5"/>
      <c r="B76" s="26">
        <v>60</v>
      </c>
      <c r="C76" s="21"/>
      <c r="D76" s="22" t="s">
        <v>282</v>
      </c>
      <c r="E76" s="23"/>
      <c r="F76" s="24">
        <v>1481.1963914503688</v>
      </c>
      <c r="G76" s="24">
        <v>1481.1963916414727</v>
      </c>
      <c r="H76" s="27">
        <f t="shared" si="0"/>
        <v>1.2901992363367754E-08</v>
      </c>
      <c r="I76" s="24">
        <v>1481.1963916414727</v>
      </c>
      <c r="J76" s="24">
        <f t="shared" si="1"/>
        <v>261.92611582253494</v>
      </c>
      <c r="K76" s="24">
        <f t="shared" si="2"/>
        <v>17.683415737481408</v>
      </c>
      <c r="L76" s="24">
        <v>0</v>
      </c>
      <c r="M76" s="24">
        <v>261.92611582253494</v>
      </c>
      <c r="N76" s="7"/>
    </row>
    <row r="77" spans="1:14" s="1" customFormat="1" ht="27" customHeight="1">
      <c r="A77" s="5"/>
      <c r="B77" s="26">
        <v>61</v>
      </c>
      <c r="C77" s="21"/>
      <c r="D77" s="22" t="s">
        <v>75</v>
      </c>
      <c r="E77" s="23"/>
      <c r="F77" s="24">
        <v>1006.7293590000774</v>
      </c>
      <c r="G77" s="24">
        <v>1006.7293843421318</v>
      </c>
      <c r="H77" s="27">
        <f t="shared" si="0"/>
        <v>2.5172658695282735E-06</v>
      </c>
      <c r="I77" s="24">
        <v>1006.7293843421318</v>
      </c>
      <c r="J77" s="24">
        <f t="shared" si="1"/>
        <v>211.9430284208949</v>
      </c>
      <c r="K77" s="24">
        <f t="shared" si="2"/>
        <v>21.052631592688982</v>
      </c>
      <c r="L77" s="24">
        <v>0</v>
      </c>
      <c r="M77" s="24">
        <v>211.9430284208949</v>
      </c>
      <c r="N77" s="7"/>
    </row>
    <row r="78" spans="1:14" s="1" customFormat="1" ht="27" customHeight="1">
      <c r="A78" s="5"/>
      <c r="B78" s="26">
        <v>62</v>
      </c>
      <c r="C78" s="21"/>
      <c r="D78" s="72" t="s">
        <v>256</v>
      </c>
      <c r="E78" s="23"/>
      <c r="F78" s="24">
        <v>11243.024634491472</v>
      </c>
      <c r="G78" s="24">
        <v>11243.024634491472</v>
      </c>
      <c r="H78" s="25">
        <f t="shared" si="0"/>
        <v>0</v>
      </c>
      <c r="I78" s="24">
        <v>7993.533684999999</v>
      </c>
      <c r="J78" s="24">
        <f t="shared" si="1"/>
        <v>7993.533684999999</v>
      </c>
      <c r="K78" s="24">
        <f t="shared" si="2"/>
        <v>71.09771564919774</v>
      </c>
      <c r="L78" s="24">
        <v>2773.1610681572156</v>
      </c>
      <c r="M78" s="24">
        <v>5220.372616842784</v>
      </c>
      <c r="N78" s="7"/>
    </row>
    <row r="79" spans="1:14" s="1" customFormat="1" ht="27" customHeight="1">
      <c r="A79" s="5"/>
      <c r="B79" s="26">
        <v>63</v>
      </c>
      <c r="C79" s="21"/>
      <c r="D79" s="72" t="s">
        <v>76</v>
      </c>
      <c r="E79" s="23"/>
      <c r="F79" s="24">
        <v>10899.057723657868</v>
      </c>
      <c r="G79" s="24">
        <v>10899.057723657868</v>
      </c>
      <c r="H79" s="25">
        <f t="shared" si="0"/>
        <v>0</v>
      </c>
      <c r="I79" s="24">
        <v>10899.057723657868</v>
      </c>
      <c r="J79" s="24">
        <f t="shared" si="1"/>
        <v>8408.203025939305</v>
      </c>
      <c r="K79" s="24">
        <f t="shared" si="2"/>
        <v>77.14614638372059</v>
      </c>
      <c r="L79" s="24">
        <v>0</v>
      </c>
      <c r="M79" s="24">
        <v>8408.203025939305</v>
      </c>
      <c r="N79" s="7"/>
    </row>
    <row r="80" spans="1:14" s="1" customFormat="1" ht="27" customHeight="1">
      <c r="A80" s="5"/>
      <c r="B80" s="26">
        <v>64</v>
      </c>
      <c r="C80" s="21"/>
      <c r="D80" s="72" t="s">
        <v>205</v>
      </c>
      <c r="E80" s="23"/>
      <c r="F80" s="24">
        <v>87.52658468352713</v>
      </c>
      <c r="G80" s="24">
        <v>87.52658468352713</v>
      </c>
      <c r="H80" s="25">
        <f t="shared" si="0"/>
        <v>0</v>
      </c>
      <c r="I80" s="24">
        <v>87.52658468352713</v>
      </c>
      <c r="J80" s="24">
        <f t="shared" si="1"/>
        <v>16.69896406037999</v>
      </c>
      <c r="K80" s="24">
        <f t="shared" si="2"/>
        <v>19.078733759301823</v>
      </c>
      <c r="L80" s="24">
        <v>0</v>
      </c>
      <c r="M80" s="24">
        <v>16.69896406037999</v>
      </c>
      <c r="N80" s="7"/>
    </row>
    <row r="81" spans="1:14" s="1" customFormat="1" ht="27" customHeight="1">
      <c r="A81" s="5"/>
      <c r="B81" s="26">
        <v>65</v>
      </c>
      <c r="C81" s="21"/>
      <c r="D81" s="72" t="s">
        <v>77</v>
      </c>
      <c r="E81" s="23"/>
      <c r="F81" s="24">
        <v>893.3278324043409</v>
      </c>
      <c r="G81" s="24">
        <v>893.3278841021317</v>
      </c>
      <c r="H81" s="27">
        <f t="shared" si="0"/>
        <v>5.787101770238223E-06</v>
      </c>
      <c r="I81" s="24">
        <v>893.3278841021317</v>
      </c>
      <c r="J81" s="24">
        <f t="shared" si="1"/>
        <v>275.41159447506016</v>
      </c>
      <c r="K81" s="24">
        <f t="shared" si="2"/>
        <v>30.82984415647918</v>
      </c>
      <c r="L81" s="24">
        <v>0</v>
      </c>
      <c r="M81" s="24">
        <v>275.41159447506016</v>
      </c>
      <c r="N81" s="7"/>
    </row>
    <row r="82" spans="1:14" s="1" customFormat="1" ht="27" customHeight="1">
      <c r="A82" s="5"/>
      <c r="B82" s="26">
        <v>66</v>
      </c>
      <c r="C82" s="21"/>
      <c r="D82" s="72" t="s">
        <v>78</v>
      </c>
      <c r="E82" s="23"/>
      <c r="F82" s="24">
        <v>980.3790731349999</v>
      </c>
      <c r="G82" s="24">
        <v>980.3790731349999</v>
      </c>
      <c r="H82" s="25">
        <f t="shared" si="0"/>
        <v>0</v>
      </c>
      <c r="I82" s="24">
        <v>980.3790731349999</v>
      </c>
      <c r="J82" s="24">
        <f t="shared" si="1"/>
        <v>312.01006305326484</v>
      </c>
      <c r="K82" s="24">
        <f t="shared" si="2"/>
        <v>31.825451154882057</v>
      </c>
      <c r="L82" s="24">
        <v>0</v>
      </c>
      <c r="M82" s="24">
        <v>312.01006305326484</v>
      </c>
      <c r="N82" s="7"/>
    </row>
    <row r="83" spans="1:14" s="1" customFormat="1" ht="27" customHeight="1">
      <c r="A83" s="5"/>
      <c r="B83" s="26">
        <v>67</v>
      </c>
      <c r="C83" s="21"/>
      <c r="D83" s="72" t="s">
        <v>79</v>
      </c>
      <c r="E83" s="23"/>
      <c r="F83" s="24">
        <v>267.446985485</v>
      </c>
      <c r="G83" s="24">
        <v>267.446985485</v>
      </c>
      <c r="H83" s="25">
        <f aca="true" t="shared" si="3" ref="H83:H146">G83/F83*100-100</f>
        <v>0</v>
      </c>
      <c r="I83" s="24">
        <v>267.446985485</v>
      </c>
      <c r="J83" s="24">
        <f t="shared" si="1"/>
        <v>26.744694233254997</v>
      </c>
      <c r="K83" s="24">
        <f t="shared" si="2"/>
        <v>9.999998386504526</v>
      </c>
      <c r="L83" s="24">
        <v>0</v>
      </c>
      <c r="M83" s="24">
        <v>26.744694233254997</v>
      </c>
      <c r="N83" s="7"/>
    </row>
    <row r="84" spans="1:14" s="1" customFormat="1" ht="27" customHeight="1">
      <c r="A84" s="5"/>
      <c r="B84" s="26">
        <v>68</v>
      </c>
      <c r="C84" s="21"/>
      <c r="D84" s="72" t="s">
        <v>259</v>
      </c>
      <c r="E84" s="23"/>
      <c r="F84" s="24">
        <v>1019.3759818582377</v>
      </c>
      <c r="G84" s="24">
        <v>1220.0153902486047</v>
      </c>
      <c r="H84" s="25">
        <f t="shared" si="3"/>
        <v>19.682571687103916</v>
      </c>
      <c r="I84" s="24">
        <v>1109.4734458507362</v>
      </c>
      <c r="J84" s="24">
        <f aca="true" t="shared" si="4" ref="J84:J147">L84+M84</f>
        <v>1109.4734458507362</v>
      </c>
      <c r="K84" s="24">
        <f aca="true" t="shared" si="5" ref="K84:K147">J84/G84*100</f>
        <v>90.93929918577969</v>
      </c>
      <c r="L84" s="24">
        <v>206.24428913904129</v>
      </c>
      <c r="M84" s="24">
        <v>903.2291567116949</v>
      </c>
      <c r="N84" s="7"/>
    </row>
    <row r="85" spans="1:14" s="1" customFormat="1" ht="27" customHeight="1">
      <c r="A85" s="5"/>
      <c r="B85" s="26">
        <v>69</v>
      </c>
      <c r="C85" s="21"/>
      <c r="D85" s="72" t="s">
        <v>206</v>
      </c>
      <c r="E85" s="23"/>
      <c r="F85" s="24">
        <v>434.27766584360467</v>
      </c>
      <c r="G85" s="24">
        <v>434.27766584360467</v>
      </c>
      <c r="H85" s="25">
        <f t="shared" si="3"/>
        <v>0</v>
      </c>
      <c r="I85" s="24">
        <v>434.27766584360467</v>
      </c>
      <c r="J85" s="24">
        <f t="shared" si="4"/>
        <v>21.713883146210037</v>
      </c>
      <c r="K85" s="24">
        <f t="shared" si="5"/>
        <v>4.9999999663878185</v>
      </c>
      <c r="L85" s="24">
        <v>0</v>
      </c>
      <c r="M85" s="24">
        <v>21.713883146210037</v>
      </c>
      <c r="N85" s="7"/>
    </row>
    <row r="86" spans="1:14" s="1" customFormat="1" ht="27" customHeight="1">
      <c r="A86" s="5"/>
      <c r="B86" s="26">
        <v>70</v>
      </c>
      <c r="C86" s="21"/>
      <c r="D86" s="22" t="s">
        <v>80</v>
      </c>
      <c r="E86" s="23"/>
      <c r="F86" s="24">
        <v>485.29546029500005</v>
      </c>
      <c r="G86" s="24">
        <v>485.2954998286046</v>
      </c>
      <c r="H86" s="27">
        <f t="shared" si="3"/>
        <v>8.146295968458617E-06</v>
      </c>
      <c r="I86" s="24">
        <v>485.2954998286046</v>
      </c>
      <c r="J86" s="24">
        <f t="shared" si="4"/>
        <v>72.79432453637999</v>
      </c>
      <c r="K86" s="24">
        <f t="shared" si="5"/>
        <v>14.999999909764114</v>
      </c>
      <c r="L86" s="24">
        <v>0</v>
      </c>
      <c r="M86" s="24">
        <v>72.79432453637999</v>
      </c>
      <c r="N86" s="7"/>
    </row>
    <row r="87" spans="1:14" s="1" customFormat="1" ht="27" customHeight="1">
      <c r="A87" s="5"/>
      <c r="B87" s="26">
        <v>71</v>
      </c>
      <c r="C87" s="21"/>
      <c r="D87" s="22" t="s">
        <v>260</v>
      </c>
      <c r="E87" s="23"/>
      <c r="F87" s="24">
        <v>177.51741146368215</v>
      </c>
      <c r="G87" s="24">
        <v>177.51744998360462</v>
      </c>
      <c r="H87" s="27">
        <f t="shared" si="3"/>
        <v>2.1699236228300833E-05</v>
      </c>
      <c r="I87" s="24">
        <v>177.51744998360462</v>
      </c>
      <c r="J87" s="24">
        <f t="shared" si="4"/>
        <v>26.627617190394965</v>
      </c>
      <c r="K87" s="24">
        <f t="shared" si="5"/>
        <v>14.999999826977161</v>
      </c>
      <c r="L87" s="24">
        <v>0</v>
      </c>
      <c r="M87" s="24">
        <v>26.627617190394965</v>
      </c>
      <c r="N87" s="7"/>
    </row>
    <row r="88" spans="1:14" s="1" customFormat="1" ht="27" customHeight="1">
      <c r="A88" s="5"/>
      <c r="B88" s="26">
        <v>72</v>
      </c>
      <c r="C88" s="21"/>
      <c r="D88" s="22" t="s">
        <v>81</v>
      </c>
      <c r="E88" s="23"/>
      <c r="F88" s="24">
        <v>404.1716915913953</v>
      </c>
      <c r="G88" s="24">
        <v>404.17169159139536</v>
      </c>
      <c r="H88" s="25">
        <f t="shared" si="3"/>
        <v>0</v>
      </c>
      <c r="I88" s="24">
        <v>404.17169159139536</v>
      </c>
      <c r="J88" s="24">
        <f t="shared" si="4"/>
        <v>62.17576729674496</v>
      </c>
      <c r="K88" s="24">
        <f t="shared" si="5"/>
        <v>15.383503741178062</v>
      </c>
      <c r="L88" s="24">
        <v>0</v>
      </c>
      <c r="M88" s="24">
        <v>62.17576729674496</v>
      </c>
      <c r="N88" s="7"/>
    </row>
    <row r="89" spans="1:14" s="1" customFormat="1" ht="27" customHeight="1">
      <c r="A89" s="5"/>
      <c r="B89" s="26">
        <v>73</v>
      </c>
      <c r="C89" s="21"/>
      <c r="D89" s="22" t="s">
        <v>82</v>
      </c>
      <c r="E89" s="23"/>
      <c r="F89" s="24">
        <v>553.6870849413953</v>
      </c>
      <c r="G89" s="24">
        <v>553.6870849413953</v>
      </c>
      <c r="H89" s="25">
        <f t="shared" si="3"/>
        <v>0</v>
      </c>
      <c r="I89" s="24">
        <v>553.6870849413953</v>
      </c>
      <c r="J89" s="24">
        <f t="shared" si="4"/>
        <v>332.21224957812007</v>
      </c>
      <c r="K89" s="24">
        <f t="shared" si="5"/>
        <v>59.99999974954859</v>
      </c>
      <c r="L89" s="24">
        <v>0</v>
      </c>
      <c r="M89" s="24">
        <v>332.21224957812007</v>
      </c>
      <c r="N89" s="7"/>
    </row>
    <row r="90" spans="1:14" s="1" customFormat="1" ht="27" customHeight="1">
      <c r="A90" s="5"/>
      <c r="B90" s="26">
        <v>74</v>
      </c>
      <c r="C90" s="21"/>
      <c r="D90" s="22" t="s">
        <v>83</v>
      </c>
      <c r="E90" s="23"/>
      <c r="F90" s="24">
        <v>83.01006700647287</v>
      </c>
      <c r="G90" s="24">
        <v>83.01006700647287</v>
      </c>
      <c r="H90" s="25">
        <f t="shared" si="3"/>
        <v>0</v>
      </c>
      <c r="I90" s="24">
        <v>83.01006700647287</v>
      </c>
      <c r="J90" s="24">
        <f t="shared" si="4"/>
        <v>20.752516781015004</v>
      </c>
      <c r="K90" s="24">
        <f t="shared" si="5"/>
        <v>25.00000003541352</v>
      </c>
      <c r="L90" s="24">
        <v>0</v>
      </c>
      <c r="M90" s="24">
        <v>20.752516781015004</v>
      </c>
      <c r="N90" s="7"/>
    </row>
    <row r="91" spans="1:14" s="1" customFormat="1" ht="27" customHeight="1">
      <c r="A91" s="5"/>
      <c r="B91" s="26">
        <v>75</v>
      </c>
      <c r="C91" s="21"/>
      <c r="D91" s="22" t="s">
        <v>84</v>
      </c>
      <c r="E91" s="23"/>
      <c r="F91" s="24">
        <v>151.09992556647285</v>
      </c>
      <c r="G91" s="24">
        <v>151.09992556647288</v>
      </c>
      <c r="H91" s="25">
        <f t="shared" si="3"/>
        <v>0</v>
      </c>
      <c r="I91" s="24">
        <v>151.09992556647288</v>
      </c>
      <c r="J91" s="24">
        <f t="shared" si="4"/>
        <v>32.842429377975</v>
      </c>
      <c r="K91" s="24">
        <f t="shared" si="5"/>
        <v>21.735569527813396</v>
      </c>
      <c r="L91" s="24">
        <v>0</v>
      </c>
      <c r="M91" s="24">
        <v>32.842429377975</v>
      </c>
      <c r="N91" s="7"/>
    </row>
    <row r="92" spans="1:14" s="1" customFormat="1" ht="27" customHeight="1">
      <c r="A92" s="5"/>
      <c r="B92" s="26">
        <v>76</v>
      </c>
      <c r="C92" s="21"/>
      <c r="D92" s="22" t="s">
        <v>85</v>
      </c>
      <c r="E92" s="23"/>
      <c r="F92" s="24">
        <v>245.39361217786822</v>
      </c>
      <c r="G92" s="24">
        <v>245.39361217786822</v>
      </c>
      <c r="H92" s="25">
        <f t="shared" si="3"/>
        <v>0</v>
      </c>
      <c r="I92" s="24">
        <v>245.39361217786822</v>
      </c>
      <c r="J92" s="24">
        <f t="shared" si="4"/>
        <v>63.123149522074996</v>
      </c>
      <c r="K92" s="24">
        <f t="shared" si="5"/>
        <v>25.7232243993057</v>
      </c>
      <c r="L92" s="24">
        <v>0</v>
      </c>
      <c r="M92" s="24">
        <v>63.123149522074996</v>
      </c>
      <c r="N92" s="7"/>
    </row>
    <row r="93" spans="1:14" s="1" customFormat="1" ht="27" customHeight="1">
      <c r="A93" s="5"/>
      <c r="B93" s="26">
        <v>77</v>
      </c>
      <c r="C93" s="21"/>
      <c r="D93" s="22" t="s">
        <v>86</v>
      </c>
      <c r="E93" s="23"/>
      <c r="F93" s="24">
        <v>188.34898964147285</v>
      </c>
      <c r="G93" s="24">
        <v>188.34898964147285</v>
      </c>
      <c r="H93" s="25">
        <f t="shared" si="3"/>
        <v>0</v>
      </c>
      <c r="I93" s="24">
        <v>188.34898964147285</v>
      </c>
      <c r="J93" s="24">
        <f t="shared" si="4"/>
        <v>47.087247309</v>
      </c>
      <c r="K93" s="24">
        <f t="shared" si="5"/>
        <v>24.999999946180644</v>
      </c>
      <c r="L93" s="24">
        <v>0</v>
      </c>
      <c r="M93" s="24">
        <v>47.087247309</v>
      </c>
      <c r="N93" s="7"/>
    </row>
    <row r="94" spans="1:14" s="1" customFormat="1" ht="27" customHeight="1">
      <c r="A94" s="5"/>
      <c r="B94" s="26">
        <v>78</v>
      </c>
      <c r="C94" s="21"/>
      <c r="D94" s="22" t="s">
        <v>87</v>
      </c>
      <c r="E94" s="23"/>
      <c r="F94" s="24">
        <v>3.225240671472868</v>
      </c>
      <c r="G94" s="24">
        <v>3.2252406714728683</v>
      </c>
      <c r="H94" s="25">
        <f t="shared" si="3"/>
        <v>0</v>
      </c>
      <c r="I94" s="24">
        <v>3.2252406714728683</v>
      </c>
      <c r="J94" s="24">
        <f t="shared" si="4"/>
        <v>0.1612620133000002</v>
      </c>
      <c r="K94" s="24">
        <f t="shared" si="5"/>
        <v>4.99999937140681</v>
      </c>
      <c r="L94" s="24">
        <v>0</v>
      </c>
      <c r="M94" s="24">
        <v>0.1612620133000002</v>
      </c>
      <c r="N94" s="7"/>
    </row>
    <row r="95" spans="1:14" s="1" customFormat="1" ht="27" customHeight="1">
      <c r="A95" s="5"/>
      <c r="B95" s="26">
        <v>79</v>
      </c>
      <c r="C95" s="21"/>
      <c r="D95" s="22" t="s">
        <v>88</v>
      </c>
      <c r="E95" s="23"/>
      <c r="F95" s="24">
        <v>1665.7839514</v>
      </c>
      <c r="G95" s="24">
        <v>1665.7839514</v>
      </c>
      <c r="H95" s="25">
        <f t="shared" si="3"/>
        <v>0</v>
      </c>
      <c r="I95" s="24">
        <v>1665.7839514</v>
      </c>
      <c r="J95" s="24">
        <f t="shared" si="4"/>
        <v>749.6027619151401</v>
      </c>
      <c r="K95" s="24">
        <f t="shared" si="5"/>
        <v>44.99999902659286</v>
      </c>
      <c r="L95" s="24">
        <v>0</v>
      </c>
      <c r="M95" s="24">
        <v>749.6027619151401</v>
      </c>
      <c r="N95" s="7"/>
    </row>
    <row r="96" spans="1:14" s="1" customFormat="1" ht="27" customHeight="1">
      <c r="A96" s="5"/>
      <c r="B96" s="26">
        <v>80</v>
      </c>
      <c r="C96" s="21"/>
      <c r="D96" s="22" t="s">
        <v>89</v>
      </c>
      <c r="E96" s="23"/>
      <c r="F96" s="24">
        <v>385.625985</v>
      </c>
      <c r="G96" s="24">
        <v>385.62598499999996</v>
      </c>
      <c r="H96" s="25">
        <f t="shared" si="3"/>
        <v>0</v>
      </c>
      <c r="I96" s="24">
        <v>385.62598499999996</v>
      </c>
      <c r="J96" s="24">
        <f t="shared" si="4"/>
        <v>87.33959244664996</v>
      </c>
      <c r="K96" s="24">
        <f t="shared" si="5"/>
        <v>22.648782977280426</v>
      </c>
      <c r="L96" s="24">
        <v>0</v>
      </c>
      <c r="M96" s="24">
        <v>87.33959244664996</v>
      </c>
      <c r="N96" s="7"/>
    </row>
    <row r="97" spans="1:14" s="1" customFormat="1" ht="27" customHeight="1">
      <c r="A97" s="5"/>
      <c r="B97" s="26">
        <v>82</v>
      </c>
      <c r="C97" s="21"/>
      <c r="D97" s="22" t="s">
        <v>261</v>
      </c>
      <c r="E97" s="23"/>
      <c r="F97" s="24">
        <v>7.845873644263564</v>
      </c>
      <c r="G97" s="24">
        <v>7.845873644263564</v>
      </c>
      <c r="H97" s="25">
        <f t="shared" si="3"/>
        <v>0</v>
      </c>
      <c r="I97" s="24">
        <v>7.845873644263564</v>
      </c>
      <c r="J97" s="24">
        <f t="shared" si="4"/>
        <v>1.2388221037799998</v>
      </c>
      <c r="K97" s="24">
        <f t="shared" si="5"/>
        <v>15.789473039573517</v>
      </c>
      <c r="L97" s="24">
        <v>0</v>
      </c>
      <c r="M97" s="24">
        <v>1.2388221037799998</v>
      </c>
      <c r="N97" s="7"/>
    </row>
    <row r="98" spans="1:14" s="1" customFormat="1" ht="27" customHeight="1">
      <c r="A98" s="5"/>
      <c r="B98" s="26">
        <v>83</v>
      </c>
      <c r="C98" s="21"/>
      <c r="D98" s="22" t="s">
        <v>90</v>
      </c>
      <c r="E98" s="23"/>
      <c r="F98" s="24">
        <v>11.968842396472867</v>
      </c>
      <c r="G98" s="24">
        <v>11.968842396472867</v>
      </c>
      <c r="H98" s="25">
        <f t="shared" si="3"/>
        <v>0</v>
      </c>
      <c r="I98" s="24">
        <v>11.968842396472867</v>
      </c>
      <c r="J98" s="24">
        <f t="shared" si="4"/>
        <v>2.9922099746899997</v>
      </c>
      <c r="K98" s="24">
        <f t="shared" si="5"/>
        <v>24.99999478288546</v>
      </c>
      <c r="L98" s="24">
        <v>0</v>
      </c>
      <c r="M98" s="24">
        <v>2.9922099746899997</v>
      </c>
      <c r="N98" s="7"/>
    </row>
    <row r="99" spans="1:14" s="1" customFormat="1" ht="27" customHeight="1">
      <c r="A99" s="5"/>
      <c r="B99" s="26">
        <v>84</v>
      </c>
      <c r="C99" s="21"/>
      <c r="D99" s="22" t="s">
        <v>91</v>
      </c>
      <c r="E99" s="23"/>
      <c r="F99" s="24">
        <v>176.6504385</v>
      </c>
      <c r="G99" s="24">
        <v>176.6504385</v>
      </c>
      <c r="H99" s="25">
        <f t="shared" si="3"/>
        <v>0</v>
      </c>
      <c r="I99" s="24">
        <v>176.6504385</v>
      </c>
      <c r="J99" s="24">
        <f t="shared" si="4"/>
        <v>46.486957499999995</v>
      </c>
      <c r="K99" s="24">
        <f t="shared" si="5"/>
        <v>26.31578947368421</v>
      </c>
      <c r="L99" s="24">
        <v>0</v>
      </c>
      <c r="M99" s="24">
        <v>46.486957499999995</v>
      </c>
      <c r="N99" s="7"/>
    </row>
    <row r="100" spans="1:14" s="1" customFormat="1" ht="27" customHeight="1">
      <c r="A100" s="5"/>
      <c r="B100" s="26">
        <v>87</v>
      </c>
      <c r="C100" s="21"/>
      <c r="D100" s="22" t="s">
        <v>262</v>
      </c>
      <c r="E100" s="23"/>
      <c r="F100" s="24">
        <v>643.3641922950001</v>
      </c>
      <c r="G100" s="24">
        <v>643.364192295</v>
      </c>
      <c r="H100" s="25">
        <f t="shared" si="3"/>
        <v>0</v>
      </c>
      <c r="I100" s="24">
        <v>643.364192295</v>
      </c>
      <c r="J100" s="24">
        <f t="shared" si="4"/>
        <v>98.95296665383506</v>
      </c>
      <c r="K100" s="24">
        <f t="shared" si="5"/>
        <v>15.38055238990709</v>
      </c>
      <c r="L100" s="24">
        <v>0</v>
      </c>
      <c r="M100" s="24">
        <v>98.95296665383506</v>
      </c>
      <c r="N100" s="7"/>
    </row>
    <row r="101" spans="1:14" s="1" customFormat="1" ht="27" customHeight="1">
      <c r="A101" s="5"/>
      <c r="B101" s="26">
        <v>90</v>
      </c>
      <c r="C101" s="21"/>
      <c r="D101" s="22" t="s">
        <v>92</v>
      </c>
      <c r="E101" s="23"/>
      <c r="F101" s="24">
        <v>175.74815999999998</v>
      </c>
      <c r="G101" s="24">
        <v>175.74815999999998</v>
      </c>
      <c r="H101" s="25">
        <f t="shared" si="3"/>
        <v>0</v>
      </c>
      <c r="I101" s="24">
        <v>175.74815999999998</v>
      </c>
      <c r="J101" s="24">
        <f t="shared" si="4"/>
        <v>26.362223999999998</v>
      </c>
      <c r="K101" s="24">
        <f t="shared" si="5"/>
        <v>15</v>
      </c>
      <c r="L101" s="24">
        <v>0</v>
      </c>
      <c r="M101" s="24">
        <v>26.362223999999998</v>
      </c>
      <c r="N101" s="7"/>
    </row>
    <row r="102" spans="1:14" s="1" customFormat="1" ht="27" customHeight="1">
      <c r="A102" s="5"/>
      <c r="B102" s="26">
        <v>91</v>
      </c>
      <c r="C102" s="21"/>
      <c r="D102" s="22" t="s">
        <v>93</v>
      </c>
      <c r="E102" s="23"/>
      <c r="F102" s="24">
        <v>150.58294563213178</v>
      </c>
      <c r="G102" s="24">
        <v>150.58294563213178</v>
      </c>
      <c r="H102" s="25">
        <f t="shared" si="3"/>
        <v>0</v>
      </c>
      <c r="I102" s="24">
        <v>150.58294563213178</v>
      </c>
      <c r="J102" s="24">
        <f t="shared" si="4"/>
        <v>45.17488345852001</v>
      </c>
      <c r="K102" s="24">
        <f t="shared" si="5"/>
        <v>29.999999846516793</v>
      </c>
      <c r="L102" s="24">
        <v>0</v>
      </c>
      <c r="M102" s="24">
        <v>45.17488345852001</v>
      </c>
      <c r="N102" s="7"/>
    </row>
    <row r="103" spans="1:14" s="1" customFormat="1" ht="27" customHeight="1">
      <c r="A103" s="5"/>
      <c r="B103" s="26">
        <v>92</v>
      </c>
      <c r="C103" s="21"/>
      <c r="D103" s="22" t="s">
        <v>94</v>
      </c>
      <c r="E103" s="23"/>
      <c r="F103" s="24">
        <v>423.0312088407364</v>
      </c>
      <c r="G103" s="24">
        <v>423.0312088407364</v>
      </c>
      <c r="H103" s="25">
        <f t="shared" si="3"/>
        <v>0</v>
      </c>
      <c r="I103" s="24">
        <v>423.0312088407364</v>
      </c>
      <c r="J103" s="24">
        <f t="shared" si="4"/>
        <v>69.287868253455</v>
      </c>
      <c r="K103" s="24">
        <f t="shared" si="5"/>
        <v>16.37890226665065</v>
      </c>
      <c r="L103" s="24">
        <v>0</v>
      </c>
      <c r="M103" s="24">
        <v>69.287868253455</v>
      </c>
      <c r="N103" s="7"/>
    </row>
    <row r="104" spans="1:14" s="1" customFormat="1" ht="27" customHeight="1">
      <c r="A104" s="5"/>
      <c r="B104" s="26">
        <v>93</v>
      </c>
      <c r="C104" s="21"/>
      <c r="D104" s="22" t="s">
        <v>95</v>
      </c>
      <c r="E104" s="23"/>
      <c r="F104" s="24">
        <v>227.12411978639534</v>
      </c>
      <c r="G104" s="24">
        <v>227.12411978639534</v>
      </c>
      <c r="H104" s="25">
        <f t="shared" si="3"/>
        <v>0</v>
      </c>
      <c r="I104" s="24">
        <v>227.12411978639534</v>
      </c>
      <c r="J104" s="24">
        <f t="shared" si="4"/>
        <v>48.814080862124996</v>
      </c>
      <c r="K104" s="24">
        <f t="shared" si="5"/>
        <v>21.492248779228483</v>
      </c>
      <c r="L104" s="24">
        <v>0</v>
      </c>
      <c r="M104" s="24">
        <v>48.814080862124996</v>
      </c>
      <c r="N104" s="7"/>
    </row>
    <row r="105" spans="1:14" s="1" customFormat="1" ht="27" customHeight="1">
      <c r="A105" s="5"/>
      <c r="B105" s="26">
        <v>94</v>
      </c>
      <c r="C105" s="21"/>
      <c r="D105" s="22" t="s">
        <v>96</v>
      </c>
      <c r="E105" s="23"/>
      <c r="F105" s="24">
        <v>75.712935</v>
      </c>
      <c r="G105" s="24">
        <v>75.712935</v>
      </c>
      <c r="H105" s="25">
        <f t="shared" si="3"/>
        <v>0</v>
      </c>
      <c r="I105" s="24">
        <v>75.712935</v>
      </c>
      <c r="J105" s="24">
        <f t="shared" si="4"/>
        <v>11.356940250000001</v>
      </c>
      <c r="K105" s="24">
        <f t="shared" si="5"/>
        <v>15.000000000000002</v>
      </c>
      <c r="L105" s="24">
        <v>0</v>
      </c>
      <c r="M105" s="24">
        <v>11.356940250000001</v>
      </c>
      <c r="N105" s="7"/>
    </row>
    <row r="106" spans="1:14" s="1" customFormat="1" ht="27" customHeight="1">
      <c r="A106" s="5"/>
      <c r="B106" s="26">
        <v>95</v>
      </c>
      <c r="C106" s="21"/>
      <c r="D106" s="22" t="s">
        <v>97</v>
      </c>
      <c r="E106" s="23"/>
      <c r="F106" s="24">
        <v>100.739917585</v>
      </c>
      <c r="G106" s="24">
        <v>100.739917585</v>
      </c>
      <c r="H106" s="25">
        <f t="shared" si="3"/>
        <v>0</v>
      </c>
      <c r="I106" s="24">
        <v>100.739917585</v>
      </c>
      <c r="J106" s="24">
        <f t="shared" si="4"/>
        <v>15.906302198460002</v>
      </c>
      <c r="K106" s="24">
        <f t="shared" si="5"/>
        <v>15.789473110337768</v>
      </c>
      <c r="L106" s="24">
        <v>0</v>
      </c>
      <c r="M106" s="24">
        <v>15.906302198460002</v>
      </c>
      <c r="N106" s="7"/>
    </row>
    <row r="107" spans="1:14" s="1" customFormat="1" ht="27" customHeight="1">
      <c r="A107" s="5"/>
      <c r="B107" s="26">
        <v>98</v>
      </c>
      <c r="C107" s="21"/>
      <c r="D107" s="22" t="s">
        <v>98</v>
      </c>
      <c r="E107" s="23"/>
      <c r="F107" s="24">
        <v>45.498165281472865</v>
      </c>
      <c r="G107" s="24">
        <v>45.498165281472865</v>
      </c>
      <c r="H107" s="25">
        <f t="shared" si="3"/>
        <v>0</v>
      </c>
      <c r="I107" s="24">
        <v>45.498165281472865</v>
      </c>
      <c r="J107" s="24">
        <f t="shared" si="4"/>
        <v>6.8247249929299985</v>
      </c>
      <c r="K107" s="24">
        <f t="shared" si="5"/>
        <v>15.00000044113662</v>
      </c>
      <c r="L107" s="24">
        <v>0</v>
      </c>
      <c r="M107" s="24">
        <v>6.8247249929299985</v>
      </c>
      <c r="N107" s="7"/>
    </row>
    <row r="108" spans="1:14" s="1" customFormat="1" ht="27" customHeight="1">
      <c r="A108" s="5"/>
      <c r="B108" s="26">
        <v>99</v>
      </c>
      <c r="C108" s="21"/>
      <c r="D108" s="22" t="s">
        <v>99</v>
      </c>
      <c r="E108" s="23"/>
      <c r="F108" s="24">
        <v>586.0231255036047</v>
      </c>
      <c r="G108" s="24">
        <v>586.0231255036047</v>
      </c>
      <c r="H108" s="25">
        <f t="shared" si="3"/>
        <v>0</v>
      </c>
      <c r="I108" s="24">
        <v>586.0231255036047</v>
      </c>
      <c r="J108" s="24">
        <f t="shared" si="4"/>
        <v>117.20462543219489</v>
      </c>
      <c r="K108" s="24">
        <f t="shared" si="5"/>
        <v>20.000000056563287</v>
      </c>
      <c r="L108" s="24">
        <v>0</v>
      </c>
      <c r="M108" s="24">
        <v>117.20462543219489</v>
      </c>
      <c r="N108" s="7"/>
    </row>
    <row r="109" spans="1:14" s="1" customFormat="1" ht="27" customHeight="1">
      <c r="A109" s="5"/>
      <c r="B109" s="26">
        <v>100</v>
      </c>
      <c r="C109" s="21"/>
      <c r="D109" s="22" t="s">
        <v>100</v>
      </c>
      <c r="E109" s="23"/>
      <c r="F109" s="24">
        <v>1049.638833629631</v>
      </c>
      <c r="G109" s="24">
        <v>1041.139096274341</v>
      </c>
      <c r="H109" s="25">
        <f t="shared" si="3"/>
        <v>-0.8097773332088138</v>
      </c>
      <c r="I109" s="24">
        <v>1041.139096274341</v>
      </c>
      <c r="J109" s="24">
        <f t="shared" si="4"/>
        <v>402.396952323095</v>
      </c>
      <c r="K109" s="24">
        <f t="shared" si="5"/>
        <v>38.64968223391575</v>
      </c>
      <c r="L109" s="24">
        <v>0</v>
      </c>
      <c r="M109" s="24">
        <v>402.396952323095</v>
      </c>
      <c r="N109" s="7"/>
    </row>
    <row r="110" spans="1:14" s="1" customFormat="1" ht="27" customHeight="1">
      <c r="A110" s="5"/>
      <c r="B110" s="26">
        <v>101</v>
      </c>
      <c r="C110" s="21"/>
      <c r="D110" s="22" t="s">
        <v>207</v>
      </c>
      <c r="E110" s="23"/>
      <c r="F110" s="24">
        <v>364.62074537250004</v>
      </c>
      <c r="G110" s="24">
        <v>364.6207458793411</v>
      </c>
      <c r="H110" s="27">
        <f t="shared" si="3"/>
        <v>1.390049817473482E-07</v>
      </c>
      <c r="I110" s="24">
        <v>364.6207458793411</v>
      </c>
      <c r="J110" s="24">
        <f t="shared" si="4"/>
        <v>144.16772886058004</v>
      </c>
      <c r="K110" s="24">
        <f t="shared" si="5"/>
        <v>39.53909109392461</v>
      </c>
      <c r="L110" s="24">
        <v>0</v>
      </c>
      <c r="M110" s="24">
        <v>144.16772886058004</v>
      </c>
      <c r="N110" s="7"/>
    </row>
    <row r="111" spans="1:14" s="1" customFormat="1" ht="27" customHeight="1">
      <c r="A111" s="5"/>
      <c r="B111" s="26">
        <v>102</v>
      </c>
      <c r="C111" s="21"/>
      <c r="D111" s="22" t="s">
        <v>101</v>
      </c>
      <c r="E111" s="23"/>
      <c r="F111" s="24">
        <v>252.23878081073642</v>
      </c>
      <c r="G111" s="24">
        <v>252.23878081073642</v>
      </c>
      <c r="H111" s="25">
        <f t="shared" si="3"/>
        <v>0</v>
      </c>
      <c r="I111" s="24">
        <v>252.23878081073642</v>
      </c>
      <c r="J111" s="24">
        <f t="shared" si="4"/>
        <v>65.75118694843</v>
      </c>
      <c r="K111" s="24">
        <f t="shared" si="5"/>
        <v>26.067041212733034</v>
      </c>
      <c r="L111" s="24">
        <v>0</v>
      </c>
      <c r="M111" s="24">
        <v>65.75118694843</v>
      </c>
      <c r="N111" s="7"/>
    </row>
    <row r="112" spans="1:14" s="1" customFormat="1" ht="27" customHeight="1">
      <c r="A112" s="5"/>
      <c r="B112" s="26">
        <v>103</v>
      </c>
      <c r="C112" s="21"/>
      <c r="D112" s="22" t="s">
        <v>102</v>
      </c>
      <c r="E112" s="23"/>
      <c r="F112" s="24">
        <v>87.49684933073644</v>
      </c>
      <c r="G112" s="24">
        <v>87.49684933073644</v>
      </c>
      <c r="H112" s="25">
        <f t="shared" si="3"/>
        <v>0</v>
      </c>
      <c r="I112" s="24">
        <v>87.49684933073644</v>
      </c>
      <c r="J112" s="24">
        <f t="shared" si="4"/>
        <v>13.815291781754995</v>
      </c>
      <c r="K112" s="24">
        <f t="shared" si="5"/>
        <v>15.789473435247311</v>
      </c>
      <c r="L112" s="24">
        <v>0</v>
      </c>
      <c r="M112" s="24">
        <v>13.815291781754995</v>
      </c>
      <c r="N112" s="7"/>
    </row>
    <row r="113" spans="1:14" s="1" customFormat="1" ht="27" customHeight="1">
      <c r="A113" s="5"/>
      <c r="B113" s="26">
        <v>104</v>
      </c>
      <c r="C113" s="21"/>
      <c r="D113" s="72" t="s">
        <v>103</v>
      </c>
      <c r="E113" s="23"/>
      <c r="F113" s="24">
        <v>2964.076408</v>
      </c>
      <c r="G113" s="24">
        <v>2964.076408</v>
      </c>
      <c r="H113" s="25">
        <f t="shared" si="3"/>
        <v>0</v>
      </c>
      <c r="I113" s="24">
        <v>2163.5181059143406</v>
      </c>
      <c r="J113" s="24">
        <f t="shared" si="4"/>
        <v>2163.5181059143406</v>
      </c>
      <c r="K113" s="24">
        <f t="shared" si="5"/>
        <v>72.99130683929187</v>
      </c>
      <c r="L113" s="24">
        <v>1401.7741363464559</v>
      </c>
      <c r="M113" s="24">
        <v>761.743969567885</v>
      </c>
      <c r="N113" s="7"/>
    </row>
    <row r="114" spans="1:14" s="1" customFormat="1" ht="27" customHeight="1">
      <c r="A114" s="5"/>
      <c r="B114" s="26">
        <v>105</v>
      </c>
      <c r="C114" s="21"/>
      <c r="D114" s="22" t="s">
        <v>104</v>
      </c>
      <c r="E114" s="23"/>
      <c r="F114" s="24">
        <v>1326.7363681686045</v>
      </c>
      <c r="G114" s="24">
        <v>1326.7363681686045</v>
      </c>
      <c r="H114" s="25">
        <f t="shared" si="3"/>
        <v>0</v>
      </c>
      <c r="I114" s="24">
        <v>1326.7363681686045</v>
      </c>
      <c r="J114" s="24">
        <f t="shared" si="4"/>
        <v>279.31292195925</v>
      </c>
      <c r="K114" s="24">
        <f t="shared" si="5"/>
        <v>21.052631755682324</v>
      </c>
      <c r="L114" s="24">
        <v>0</v>
      </c>
      <c r="M114" s="24">
        <v>279.31292195925</v>
      </c>
      <c r="N114" s="7"/>
    </row>
    <row r="115" spans="1:14" s="1" customFormat="1" ht="27" customHeight="1">
      <c r="A115" s="5"/>
      <c r="B115" s="26">
        <v>106</v>
      </c>
      <c r="C115" s="21"/>
      <c r="D115" s="22" t="s">
        <v>105</v>
      </c>
      <c r="E115" s="23"/>
      <c r="F115" s="24">
        <v>974.15034389</v>
      </c>
      <c r="G115" s="24">
        <v>974.15034389</v>
      </c>
      <c r="H115" s="25">
        <f t="shared" si="3"/>
        <v>0</v>
      </c>
      <c r="I115" s="24">
        <v>974.15034389</v>
      </c>
      <c r="J115" s="24">
        <f t="shared" si="4"/>
        <v>340.9526200999701</v>
      </c>
      <c r="K115" s="24">
        <f t="shared" si="5"/>
        <v>34.999999973153024</v>
      </c>
      <c r="L115" s="24">
        <v>0</v>
      </c>
      <c r="M115" s="24">
        <v>340.9526200999701</v>
      </c>
      <c r="N115" s="7"/>
    </row>
    <row r="116" spans="1:14" s="1" customFormat="1" ht="27" customHeight="1">
      <c r="A116" s="5"/>
      <c r="B116" s="26">
        <v>107</v>
      </c>
      <c r="C116" s="21"/>
      <c r="D116" s="22" t="s">
        <v>106</v>
      </c>
      <c r="E116" s="23"/>
      <c r="F116" s="24">
        <v>791.0069913113953</v>
      </c>
      <c r="G116" s="24">
        <v>791.0069913113953</v>
      </c>
      <c r="H116" s="25">
        <f t="shared" si="3"/>
        <v>0</v>
      </c>
      <c r="I116" s="24">
        <v>791.0069913113953</v>
      </c>
      <c r="J116" s="24">
        <f t="shared" si="4"/>
        <v>263.66899685645984</v>
      </c>
      <c r="K116" s="24">
        <f t="shared" si="5"/>
        <v>33.33333330206451</v>
      </c>
      <c r="L116" s="24">
        <v>0</v>
      </c>
      <c r="M116" s="24">
        <v>263.66899685645984</v>
      </c>
      <c r="N116" s="7"/>
    </row>
    <row r="117" spans="1:14" s="1" customFormat="1" ht="27" customHeight="1">
      <c r="A117" s="5"/>
      <c r="B117" s="26">
        <v>108</v>
      </c>
      <c r="C117" s="21"/>
      <c r="D117" s="22" t="s">
        <v>107</v>
      </c>
      <c r="E117" s="23"/>
      <c r="F117" s="24">
        <v>448.0212629842635</v>
      </c>
      <c r="G117" s="24">
        <v>448.0212629842635</v>
      </c>
      <c r="H117" s="25">
        <f t="shared" si="3"/>
        <v>0</v>
      </c>
      <c r="I117" s="24">
        <v>448.0212629842635</v>
      </c>
      <c r="J117" s="24">
        <f t="shared" si="4"/>
        <v>107.44841851516497</v>
      </c>
      <c r="K117" s="24">
        <f t="shared" si="5"/>
        <v>23.982883713922977</v>
      </c>
      <c r="L117" s="24">
        <v>0</v>
      </c>
      <c r="M117" s="24">
        <v>107.44841851516497</v>
      </c>
      <c r="N117" s="7"/>
    </row>
    <row r="118" spans="1:14" s="1" customFormat="1" ht="27" customHeight="1">
      <c r="A118" s="5"/>
      <c r="B118" s="26">
        <v>110</v>
      </c>
      <c r="C118" s="21"/>
      <c r="D118" s="22" t="s">
        <v>108</v>
      </c>
      <c r="E118" s="23"/>
      <c r="F118" s="24">
        <v>68.66629703573643</v>
      </c>
      <c r="G118" s="24">
        <v>68.66629703573643</v>
      </c>
      <c r="H118" s="25">
        <f t="shared" si="3"/>
        <v>0</v>
      </c>
      <c r="I118" s="24">
        <v>68.66629703573643</v>
      </c>
      <c r="J118" s="24">
        <f t="shared" si="4"/>
        <v>18.57202675164</v>
      </c>
      <c r="K118" s="24">
        <f t="shared" si="5"/>
        <v>27.046786492614334</v>
      </c>
      <c r="L118" s="24">
        <v>0</v>
      </c>
      <c r="M118" s="24">
        <v>18.57202675164</v>
      </c>
      <c r="N118" s="7"/>
    </row>
    <row r="119" spans="1:14" s="1" customFormat="1" ht="27" customHeight="1">
      <c r="A119" s="5"/>
      <c r="B119" s="26">
        <v>111</v>
      </c>
      <c r="C119" s="21"/>
      <c r="D119" s="22" t="s">
        <v>109</v>
      </c>
      <c r="E119" s="23"/>
      <c r="F119" s="24">
        <v>411.5643601013953</v>
      </c>
      <c r="G119" s="24">
        <v>411.5643601013953</v>
      </c>
      <c r="H119" s="25">
        <f t="shared" si="3"/>
        <v>0</v>
      </c>
      <c r="I119" s="24">
        <v>411.5643601013953</v>
      </c>
      <c r="J119" s="24">
        <f t="shared" si="4"/>
        <v>267.51683439434004</v>
      </c>
      <c r="K119" s="24">
        <f t="shared" si="5"/>
        <v>65.00000007980114</v>
      </c>
      <c r="L119" s="24">
        <v>0</v>
      </c>
      <c r="M119" s="24">
        <v>267.51683439434004</v>
      </c>
      <c r="N119" s="7"/>
    </row>
    <row r="120" spans="1:14" s="1" customFormat="1" ht="27" customHeight="1">
      <c r="A120" s="5"/>
      <c r="B120" s="26">
        <v>112</v>
      </c>
      <c r="C120" s="21"/>
      <c r="D120" s="22" t="s">
        <v>208</v>
      </c>
      <c r="E120" s="23"/>
      <c r="F120" s="24">
        <v>179.01421252934108</v>
      </c>
      <c r="G120" s="24">
        <v>179.01421252934108</v>
      </c>
      <c r="H120" s="25">
        <f t="shared" si="3"/>
        <v>0</v>
      </c>
      <c r="I120" s="24">
        <v>179.01421252934108</v>
      </c>
      <c r="J120" s="24">
        <f t="shared" si="4"/>
        <v>40.00575006982998</v>
      </c>
      <c r="K120" s="24">
        <f t="shared" si="5"/>
        <v>22.34780663757236</v>
      </c>
      <c r="L120" s="24">
        <v>0</v>
      </c>
      <c r="M120" s="24">
        <v>40.00575006982998</v>
      </c>
      <c r="N120" s="7"/>
    </row>
    <row r="121" spans="1:14" s="1" customFormat="1" ht="27" customHeight="1">
      <c r="A121" s="5"/>
      <c r="B121" s="26">
        <v>113</v>
      </c>
      <c r="C121" s="21"/>
      <c r="D121" s="22" t="s">
        <v>110</v>
      </c>
      <c r="E121" s="23"/>
      <c r="F121" s="24">
        <v>468.77706837426354</v>
      </c>
      <c r="G121" s="24">
        <v>468.77706837426354</v>
      </c>
      <c r="H121" s="25">
        <f t="shared" si="3"/>
        <v>0</v>
      </c>
      <c r="I121" s="24">
        <v>468.77706837426354</v>
      </c>
      <c r="J121" s="24">
        <f t="shared" si="4"/>
        <v>134.70948895697492</v>
      </c>
      <c r="K121" s="24">
        <f t="shared" si="5"/>
        <v>28.7363649045702</v>
      </c>
      <c r="L121" s="24">
        <v>0</v>
      </c>
      <c r="M121" s="24">
        <v>134.70948895697492</v>
      </c>
      <c r="N121" s="7"/>
    </row>
    <row r="122" spans="1:14" s="1" customFormat="1" ht="27" customHeight="1">
      <c r="A122" s="5"/>
      <c r="B122" s="26">
        <v>114</v>
      </c>
      <c r="C122" s="21"/>
      <c r="D122" s="22" t="s">
        <v>111</v>
      </c>
      <c r="E122" s="23"/>
      <c r="F122" s="24">
        <v>399.487075</v>
      </c>
      <c r="G122" s="24">
        <v>399.487075</v>
      </c>
      <c r="H122" s="25">
        <f t="shared" si="3"/>
        <v>0</v>
      </c>
      <c r="I122" s="24">
        <v>399.487075</v>
      </c>
      <c r="J122" s="24">
        <f t="shared" si="4"/>
        <v>119.84612223846996</v>
      </c>
      <c r="K122" s="24">
        <f t="shared" si="5"/>
        <v>29.999999934533538</v>
      </c>
      <c r="L122" s="24">
        <v>0</v>
      </c>
      <c r="M122" s="24">
        <v>119.84612223846996</v>
      </c>
      <c r="N122" s="7"/>
    </row>
    <row r="123" spans="1:14" s="1" customFormat="1" ht="27" customHeight="1">
      <c r="A123" s="5"/>
      <c r="B123" s="26">
        <v>117</v>
      </c>
      <c r="C123" s="21"/>
      <c r="D123" s="22" t="s">
        <v>209</v>
      </c>
      <c r="E123" s="23"/>
      <c r="F123" s="24">
        <v>577.9813</v>
      </c>
      <c r="G123" s="24">
        <v>577.9813</v>
      </c>
      <c r="H123" s="25">
        <f t="shared" si="3"/>
        <v>0</v>
      </c>
      <c r="I123" s="24">
        <v>577.9813</v>
      </c>
      <c r="J123" s="24">
        <f t="shared" si="4"/>
        <v>196.96994306761</v>
      </c>
      <c r="K123" s="24">
        <f t="shared" si="5"/>
        <v>34.078947375565605</v>
      </c>
      <c r="L123" s="24">
        <v>0</v>
      </c>
      <c r="M123" s="24">
        <v>196.96994306761</v>
      </c>
      <c r="N123" s="7"/>
    </row>
    <row r="124" spans="1:14" s="1" customFormat="1" ht="27" customHeight="1">
      <c r="A124" s="5"/>
      <c r="B124" s="26">
        <v>118</v>
      </c>
      <c r="C124" s="21"/>
      <c r="D124" s="22" t="s">
        <v>112</v>
      </c>
      <c r="E124" s="23"/>
      <c r="F124" s="24">
        <v>269.68888653434107</v>
      </c>
      <c r="G124" s="24">
        <v>269.68888653434107</v>
      </c>
      <c r="H124" s="25">
        <f t="shared" si="3"/>
        <v>0</v>
      </c>
      <c r="I124" s="24">
        <v>269.68888653434107</v>
      </c>
      <c r="J124" s="24">
        <f t="shared" si="4"/>
        <v>84.77464390219501</v>
      </c>
      <c r="K124" s="24">
        <f t="shared" si="5"/>
        <v>31.434237054258503</v>
      </c>
      <c r="L124" s="24">
        <v>0</v>
      </c>
      <c r="M124" s="24">
        <v>84.77464390219501</v>
      </c>
      <c r="N124" s="7"/>
    </row>
    <row r="125" spans="1:14" s="1" customFormat="1" ht="27" customHeight="1">
      <c r="A125" s="5"/>
      <c r="B125" s="26">
        <v>122</v>
      </c>
      <c r="C125" s="21"/>
      <c r="D125" s="22" t="s">
        <v>113</v>
      </c>
      <c r="E125" s="23"/>
      <c r="F125" s="24">
        <v>141.28728043286822</v>
      </c>
      <c r="G125" s="24">
        <v>141.28728043286822</v>
      </c>
      <c r="H125" s="25">
        <f t="shared" si="3"/>
        <v>0</v>
      </c>
      <c r="I125" s="24">
        <v>141.28728043286822</v>
      </c>
      <c r="J125" s="24">
        <f t="shared" si="4"/>
        <v>35.32181812140002</v>
      </c>
      <c r="K125" s="24">
        <f t="shared" si="5"/>
        <v>24.999998593775018</v>
      </c>
      <c r="L125" s="24">
        <v>0</v>
      </c>
      <c r="M125" s="24">
        <v>35.32181812140002</v>
      </c>
      <c r="N125" s="7"/>
    </row>
    <row r="126" spans="1:14" s="1" customFormat="1" ht="27" customHeight="1">
      <c r="A126" s="5"/>
      <c r="B126" s="26">
        <v>123</v>
      </c>
      <c r="C126" s="21"/>
      <c r="D126" s="22" t="s">
        <v>114</v>
      </c>
      <c r="E126" s="23"/>
      <c r="F126" s="24">
        <v>69.28162441426356</v>
      </c>
      <c r="G126" s="24">
        <v>69.28162441426356</v>
      </c>
      <c r="H126" s="25">
        <f t="shared" si="3"/>
        <v>0</v>
      </c>
      <c r="I126" s="24">
        <v>69.28162441426356</v>
      </c>
      <c r="J126" s="24">
        <f t="shared" si="4"/>
        <v>18.225838052224997</v>
      </c>
      <c r="K126" s="24">
        <f t="shared" si="5"/>
        <v>26.30688614234152</v>
      </c>
      <c r="L126" s="24">
        <v>0</v>
      </c>
      <c r="M126" s="24">
        <v>18.225838052224997</v>
      </c>
      <c r="N126" s="7"/>
    </row>
    <row r="127" spans="1:14" s="1" customFormat="1" ht="27" customHeight="1">
      <c r="A127" s="5"/>
      <c r="B127" s="26">
        <v>124</v>
      </c>
      <c r="C127" s="21"/>
      <c r="D127" s="22" t="s">
        <v>115</v>
      </c>
      <c r="E127" s="23"/>
      <c r="F127" s="24">
        <v>703.5501043728681</v>
      </c>
      <c r="G127" s="24">
        <v>703.5501043728681</v>
      </c>
      <c r="H127" s="25">
        <f t="shared" si="3"/>
        <v>0</v>
      </c>
      <c r="I127" s="24">
        <v>703.5501043728681</v>
      </c>
      <c r="J127" s="24">
        <f t="shared" si="4"/>
        <v>283.7988142381301</v>
      </c>
      <c r="K127" s="24">
        <f t="shared" si="5"/>
        <v>40.33810989070967</v>
      </c>
      <c r="L127" s="24">
        <v>0</v>
      </c>
      <c r="M127" s="24">
        <v>283.7988142381301</v>
      </c>
      <c r="N127" s="7"/>
    </row>
    <row r="128" spans="1:14" s="1" customFormat="1" ht="27" customHeight="1">
      <c r="A128" s="5"/>
      <c r="B128" s="26">
        <v>126</v>
      </c>
      <c r="C128" s="21"/>
      <c r="D128" s="22" t="s">
        <v>116</v>
      </c>
      <c r="E128" s="23"/>
      <c r="F128" s="24">
        <v>1105.1010301899998</v>
      </c>
      <c r="G128" s="24">
        <v>1105.1010301899998</v>
      </c>
      <c r="H128" s="25">
        <f t="shared" si="3"/>
        <v>0</v>
      </c>
      <c r="I128" s="24">
        <v>1105.1010301899998</v>
      </c>
      <c r="J128" s="24">
        <f t="shared" si="4"/>
        <v>365.01063455802995</v>
      </c>
      <c r="K128" s="24">
        <f t="shared" si="5"/>
        <v>33.029616712534754</v>
      </c>
      <c r="L128" s="24">
        <v>0</v>
      </c>
      <c r="M128" s="24">
        <v>365.01063455802995</v>
      </c>
      <c r="N128" s="7"/>
    </row>
    <row r="129" spans="1:14" s="1" customFormat="1" ht="27" customHeight="1">
      <c r="A129" s="5"/>
      <c r="B129" s="26">
        <v>127</v>
      </c>
      <c r="C129" s="21"/>
      <c r="D129" s="72" t="s">
        <v>117</v>
      </c>
      <c r="E129" s="23"/>
      <c r="F129" s="24">
        <v>931.7800388886045</v>
      </c>
      <c r="G129" s="24">
        <v>931.7800388886045</v>
      </c>
      <c r="H129" s="25">
        <f t="shared" si="3"/>
        <v>0</v>
      </c>
      <c r="I129" s="24">
        <v>931.7800388886045</v>
      </c>
      <c r="J129" s="24">
        <f t="shared" si="4"/>
        <v>372.7120133415601</v>
      </c>
      <c r="K129" s="24">
        <f t="shared" si="5"/>
        <v>39.99999976240297</v>
      </c>
      <c r="L129" s="24">
        <v>0</v>
      </c>
      <c r="M129" s="24">
        <v>372.7120133415601</v>
      </c>
      <c r="N129" s="7"/>
    </row>
    <row r="130" spans="1:14" s="1" customFormat="1" ht="27" customHeight="1">
      <c r="A130" s="5"/>
      <c r="B130" s="26">
        <v>128</v>
      </c>
      <c r="C130" s="21"/>
      <c r="D130" s="72" t="s">
        <v>118</v>
      </c>
      <c r="E130" s="23"/>
      <c r="F130" s="24">
        <v>1526.707528</v>
      </c>
      <c r="G130" s="24">
        <v>1526.707528</v>
      </c>
      <c r="H130" s="25">
        <f t="shared" si="3"/>
        <v>0</v>
      </c>
      <c r="I130" s="24">
        <v>885.9432834885271</v>
      </c>
      <c r="J130" s="24">
        <f t="shared" si="4"/>
        <v>885.9432834885272</v>
      </c>
      <c r="K130" s="24">
        <f t="shared" si="5"/>
        <v>58.02966627466104</v>
      </c>
      <c r="L130" s="24">
        <v>591.6660039551522</v>
      </c>
      <c r="M130" s="24">
        <v>294.27727953337495</v>
      </c>
      <c r="N130" s="7"/>
    </row>
    <row r="131" spans="1:14" s="1" customFormat="1" ht="27" customHeight="1">
      <c r="A131" s="5"/>
      <c r="B131" s="26">
        <v>130</v>
      </c>
      <c r="C131" s="21"/>
      <c r="D131" s="22" t="s">
        <v>257</v>
      </c>
      <c r="E131" s="23"/>
      <c r="F131" s="24">
        <v>1199.8965796935272</v>
      </c>
      <c r="G131" s="24">
        <v>1199.8965796935272</v>
      </c>
      <c r="H131" s="25">
        <f t="shared" si="3"/>
        <v>0</v>
      </c>
      <c r="I131" s="24">
        <v>1199.8965796935272</v>
      </c>
      <c r="J131" s="24">
        <f t="shared" si="4"/>
        <v>521.78519529117</v>
      </c>
      <c r="K131" s="24">
        <f t="shared" si="5"/>
        <v>43.48584737398304</v>
      </c>
      <c r="L131" s="24">
        <v>0</v>
      </c>
      <c r="M131" s="24">
        <v>521.78519529117</v>
      </c>
      <c r="N131" s="7"/>
    </row>
    <row r="132" spans="1:14" s="1" customFormat="1" ht="27" customHeight="1">
      <c r="A132" s="5"/>
      <c r="B132" s="26">
        <v>132</v>
      </c>
      <c r="C132" s="21"/>
      <c r="D132" s="22" t="s">
        <v>119</v>
      </c>
      <c r="E132" s="23"/>
      <c r="F132" s="24">
        <v>1427.535352</v>
      </c>
      <c r="G132" s="24">
        <v>1427.535352</v>
      </c>
      <c r="H132" s="25">
        <f t="shared" si="3"/>
        <v>0</v>
      </c>
      <c r="I132" s="24">
        <v>1427.535352</v>
      </c>
      <c r="J132" s="24">
        <f t="shared" si="4"/>
        <v>856.5212102846449</v>
      </c>
      <c r="K132" s="24">
        <f t="shared" si="5"/>
        <v>59.999999935878634</v>
      </c>
      <c r="L132" s="24">
        <v>0</v>
      </c>
      <c r="M132" s="24">
        <v>856.5212102846449</v>
      </c>
      <c r="N132" s="7"/>
    </row>
    <row r="133" spans="1:14" s="1" customFormat="1" ht="27" customHeight="1">
      <c r="A133" s="5"/>
      <c r="B133" s="26">
        <v>136</v>
      </c>
      <c r="C133" s="21"/>
      <c r="D133" s="22" t="s">
        <v>120</v>
      </c>
      <c r="E133" s="23"/>
      <c r="F133" s="24">
        <v>88.9425865392623</v>
      </c>
      <c r="G133" s="24">
        <v>88.94258717073643</v>
      </c>
      <c r="H133" s="27">
        <f t="shared" si="3"/>
        <v>7.099795027443179E-07</v>
      </c>
      <c r="I133" s="24">
        <v>88.94258717073643</v>
      </c>
      <c r="J133" s="24">
        <f t="shared" si="4"/>
        <v>26.682777005755</v>
      </c>
      <c r="K133" s="24">
        <f t="shared" si="5"/>
        <v>30.00000096077042</v>
      </c>
      <c r="L133" s="24">
        <v>0</v>
      </c>
      <c r="M133" s="24">
        <v>26.682777005755</v>
      </c>
      <c r="N133" s="7"/>
    </row>
    <row r="134" spans="1:14" s="1" customFormat="1" ht="27" customHeight="1">
      <c r="A134" s="5"/>
      <c r="B134" s="26">
        <v>138</v>
      </c>
      <c r="C134" s="21"/>
      <c r="D134" s="22" t="s">
        <v>121</v>
      </c>
      <c r="E134" s="23"/>
      <c r="F134" s="24">
        <v>117.134710225</v>
      </c>
      <c r="G134" s="24">
        <v>117.13471022499998</v>
      </c>
      <c r="H134" s="25">
        <f t="shared" si="3"/>
        <v>0</v>
      </c>
      <c r="I134" s="24">
        <v>117.13471022499998</v>
      </c>
      <c r="J134" s="24">
        <f t="shared" si="4"/>
        <v>40.99714857875</v>
      </c>
      <c r="K134" s="24">
        <f t="shared" si="5"/>
        <v>35.00000000000001</v>
      </c>
      <c r="L134" s="24">
        <v>0</v>
      </c>
      <c r="M134" s="24">
        <v>40.99714857875</v>
      </c>
      <c r="N134" s="7"/>
    </row>
    <row r="135" spans="1:14" s="1" customFormat="1" ht="27" customHeight="1">
      <c r="A135" s="5"/>
      <c r="B135" s="26">
        <v>139</v>
      </c>
      <c r="C135" s="21"/>
      <c r="D135" s="72" t="s">
        <v>122</v>
      </c>
      <c r="E135" s="23"/>
      <c r="F135" s="24">
        <v>210.15804121713177</v>
      </c>
      <c r="G135" s="24">
        <v>210.15804121713177</v>
      </c>
      <c r="H135" s="25">
        <f t="shared" si="3"/>
        <v>0</v>
      </c>
      <c r="I135" s="24">
        <v>156.54177591713176</v>
      </c>
      <c r="J135" s="24">
        <f t="shared" si="4"/>
        <v>156.54177591713176</v>
      </c>
      <c r="K135" s="24">
        <f t="shared" si="5"/>
        <v>74.4876451124682</v>
      </c>
      <c r="L135" s="24">
        <v>74.07408082209678</v>
      </c>
      <c r="M135" s="24">
        <v>82.46769509503498</v>
      </c>
      <c r="N135" s="7"/>
    </row>
    <row r="136" spans="1:14" s="1" customFormat="1" ht="27" customHeight="1">
      <c r="A136" s="5"/>
      <c r="B136" s="26">
        <v>140</v>
      </c>
      <c r="C136" s="21"/>
      <c r="D136" s="72" t="s">
        <v>123</v>
      </c>
      <c r="E136" s="23"/>
      <c r="F136" s="24">
        <v>407.78305495213175</v>
      </c>
      <c r="G136" s="24">
        <v>407.78305495213175</v>
      </c>
      <c r="H136" s="25">
        <f t="shared" si="3"/>
        <v>0</v>
      </c>
      <c r="I136" s="24">
        <v>171.00255420713177</v>
      </c>
      <c r="J136" s="24">
        <f t="shared" si="4"/>
        <v>171.00255420713177</v>
      </c>
      <c r="K136" s="24">
        <f t="shared" si="5"/>
        <v>41.9346885875886</v>
      </c>
      <c r="L136" s="24">
        <v>46.04714553599177</v>
      </c>
      <c r="M136" s="24">
        <v>124.95540867113999</v>
      </c>
      <c r="N136" s="7"/>
    </row>
    <row r="137" spans="1:14" s="1" customFormat="1" ht="27" customHeight="1">
      <c r="A137" s="5"/>
      <c r="B137" s="26">
        <v>141</v>
      </c>
      <c r="C137" s="21"/>
      <c r="D137" s="22" t="s">
        <v>124</v>
      </c>
      <c r="E137" s="23"/>
      <c r="F137" s="24">
        <v>152.0088071921318</v>
      </c>
      <c r="G137" s="24">
        <v>152.0088071921318</v>
      </c>
      <c r="H137" s="25">
        <f t="shared" si="3"/>
        <v>0</v>
      </c>
      <c r="I137" s="24">
        <v>152.0088071921318</v>
      </c>
      <c r="J137" s="24">
        <f t="shared" si="4"/>
        <v>68.40397152027</v>
      </c>
      <c r="K137" s="24">
        <f t="shared" si="5"/>
        <v>45.0000054495597</v>
      </c>
      <c r="L137" s="24">
        <v>0</v>
      </c>
      <c r="M137" s="24">
        <v>68.40397152027</v>
      </c>
      <c r="N137" s="7"/>
    </row>
    <row r="138" spans="1:14" s="1" customFormat="1" ht="27" customHeight="1">
      <c r="A138" s="5"/>
      <c r="B138" s="26">
        <v>142</v>
      </c>
      <c r="C138" s="21"/>
      <c r="D138" s="72" t="s">
        <v>263</v>
      </c>
      <c r="E138" s="23"/>
      <c r="F138" s="24">
        <v>1087.6771170000002</v>
      </c>
      <c r="G138" s="24">
        <v>1087.677117</v>
      </c>
      <c r="H138" s="25">
        <f t="shared" si="3"/>
        <v>0</v>
      </c>
      <c r="I138" s="24">
        <v>448.52394999999996</v>
      </c>
      <c r="J138" s="24">
        <f t="shared" si="4"/>
        <v>448.5239499999999</v>
      </c>
      <c r="K138" s="24">
        <f t="shared" si="5"/>
        <v>41.23686551732428</v>
      </c>
      <c r="L138" s="24">
        <v>171.15026579867506</v>
      </c>
      <c r="M138" s="24">
        <v>277.37368420132486</v>
      </c>
      <c r="N138" s="7"/>
    </row>
    <row r="139" spans="1:14" s="1" customFormat="1" ht="27" customHeight="1">
      <c r="A139" s="5"/>
      <c r="B139" s="26">
        <v>143</v>
      </c>
      <c r="C139" s="21"/>
      <c r="D139" s="22" t="s">
        <v>125</v>
      </c>
      <c r="E139" s="23"/>
      <c r="F139" s="24">
        <v>1053.1574975921317</v>
      </c>
      <c r="G139" s="24">
        <v>1053.1574975921317</v>
      </c>
      <c r="H139" s="25">
        <f t="shared" si="3"/>
        <v>0</v>
      </c>
      <c r="I139" s="24">
        <v>1053.1574975921317</v>
      </c>
      <c r="J139" s="24">
        <f t="shared" si="4"/>
        <v>441.00899476954004</v>
      </c>
      <c r="K139" s="24">
        <f t="shared" si="5"/>
        <v>41.87493283557619</v>
      </c>
      <c r="L139" s="24">
        <v>0</v>
      </c>
      <c r="M139" s="24">
        <v>441.00899476954004</v>
      </c>
      <c r="N139" s="7"/>
    </row>
    <row r="140" spans="1:14" s="1" customFormat="1" ht="27" customHeight="1">
      <c r="A140" s="5"/>
      <c r="B140" s="26">
        <v>144</v>
      </c>
      <c r="C140" s="21"/>
      <c r="D140" s="22" t="s">
        <v>126</v>
      </c>
      <c r="E140" s="23"/>
      <c r="F140" s="24">
        <v>723.2335582025</v>
      </c>
      <c r="G140" s="24">
        <v>723.233558709341</v>
      </c>
      <c r="H140" s="27">
        <f t="shared" si="3"/>
        <v>7.007983526818862E-08</v>
      </c>
      <c r="I140" s="24">
        <v>723.233558709341</v>
      </c>
      <c r="J140" s="24">
        <f t="shared" si="4"/>
        <v>233.702650025745</v>
      </c>
      <c r="K140" s="24">
        <f t="shared" si="5"/>
        <v>32.31357937023873</v>
      </c>
      <c r="L140" s="24">
        <v>0</v>
      </c>
      <c r="M140" s="24">
        <v>233.702650025745</v>
      </c>
      <c r="N140" s="7"/>
    </row>
    <row r="141" spans="1:14" s="1" customFormat="1" ht="27" customHeight="1">
      <c r="A141" s="5"/>
      <c r="B141" s="26">
        <v>146</v>
      </c>
      <c r="C141" s="21"/>
      <c r="D141" s="72" t="s">
        <v>210</v>
      </c>
      <c r="E141" s="23"/>
      <c r="F141" s="24">
        <v>13628.079847571842</v>
      </c>
      <c r="G141" s="24">
        <v>16345.625</v>
      </c>
      <c r="H141" s="25">
        <f t="shared" si="3"/>
        <v>19.940778032000978</v>
      </c>
      <c r="I141" s="24">
        <v>16345.625</v>
      </c>
      <c r="J141" s="24">
        <f t="shared" si="4"/>
        <v>16345.625</v>
      </c>
      <c r="K141" s="24">
        <f t="shared" si="5"/>
        <v>100</v>
      </c>
      <c r="L141" s="24">
        <v>1248.1556659251178</v>
      </c>
      <c r="M141" s="24">
        <v>15097.469334074882</v>
      </c>
      <c r="N141" s="7"/>
    </row>
    <row r="142" spans="1:14" s="1" customFormat="1" ht="27" customHeight="1">
      <c r="A142" s="5"/>
      <c r="B142" s="26">
        <v>147</v>
      </c>
      <c r="C142" s="21"/>
      <c r="D142" s="22" t="s">
        <v>127</v>
      </c>
      <c r="E142" s="23"/>
      <c r="F142" s="24">
        <v>2279.23395</v>
      </c>
      <c r="G142" s="24">
        <v>2279.23395</v>
      </c>
      <c r="H142" s="25">
        <f t="shared" si="3"/>
        <v>0</v>
      </c>
      <c r="I142" s="24">
        <v>2279.23395</v>
      </c>
      <c r="J142" s="24">
        <f t="shared" si="4"/>
        <v>1253.5786725</v>
      </c>
      <c r="K142" s="24">
        <f t="shared" si="5"/>
        <v>55.00000000000001</v>
      </c>
      <c r="L142" s="24">
        <v>0</v>
      </c>
      <c r="M142" s="24">
        <v>1253.5786725</v>
      </c>
      <c r="N142" s="7"/>
    </row>
    <row r="143" spans="1:14" s="1" customFormat="1" ht="27" customHeight="1">
      <c r="A143" s="5"/>
      <c r="B143" s="26">
        <v>148</v>
      </c>
      <c r="C143" s="21"/>
      <c r="D143" s="22" t="s">
        <v>270</v>
      </c>
      <c r="E143" s="23"/>
      <c r="F143" s="24">
        <v>361.2153242157364</v>
      </c>
      <c r="G143" s="24">
        <v>361.2153242157364</v>
      </c>
      <c r="H143" s="25">
        <f t="shared" si="3"/>
        <v>0</v>
      </c>
      <c r="I143" s="24">
        <v>361.2153242157364</v>
      </c>
      <c r="J143" s="24">
        <f t="shared" si="4"/>
        <v>112.69840926472</v>
      </c>
      <c r="K143" s="24">
        <f t="shared" si="5"/>
        <v>31.199786307352422</v>
      </c>
      <c r="L143" s="24">
        <v>0</v>
      </c>
      <c r="M143" s="24">
        <v>112.69840926472</v>
      </c>
      <c r="N143" s="7"/>
    </row>
    <row r="144" spans="1:14" s="1" customFormat="1" ht="27" customHeight="1">
      <c r="A144" s="5"/>
      <c r="B144" s="26">
        <v>149</v>
      </c>
      <c r="C144" s="21"/>
      <c r="D144" s="22" t="s">
        <v>271</v>
      </c>
      <c r="E144" s="23"/>
      <c r="F144" s="24">
        <v>585.4645622992635</v>
      </c>
      <c r="G144" s="24">
        <v>585.4645622992635</v>
      </c>
      <c r="H144" s="25">
        <f t="shared" si="3"/>
        <v>0</v>
      </c>
      <c r="I144" s="24">
        <v>585.4645622992635</v>
      </c>
      <c r="J144" s="24">
        <f t="shared" si="4"/>
        <v>215.69747124200492</v>
      </c>
      <c r="K144" s="24">
        <f t="shared" si="5"/>
        <v>36.84210542050706</v>
      </c>
      <c r="L144" s="24">
        <v>0</v>
      </c>
      <c r="M144" s="24">
        <v>215.69747124200492</v>
      </c>
      <c r="N144" s="7"/>
    </row>
    <row r="145" spans="1:14" s="1" customFormat="1" ht="27" customHeight="1">
      <c r="A145" s="5"/>
      <c r="B145" s="26">
        <v>150</v>
      </c>
      <c r="C145" s="21"/>
      <c r="D145" s="22" t="s">
        <v>272</v>
      </c>
      <c r="E145" s="23"/>
      <c r="F145" s="24">
        <v>619.9220551542635</v>
      </c>
      <c r="G145" s="24">
        <v>619.9220551542635</v>
      </c>
      <c r="H145" s="25">
        <f t="shared" si="3"/>
        <v>0</v>
      </c>
      <c r="I145" s="24">
        <v>619.9220551542635</v>
      </c>
      <c r="J145" s="24">
        <f t="shared" si="4"/>
        <v>255.4106613003949</v>
      </c>
      <c r="K145" s="24">
        <f t="shared" si="5"/>
        <v>41.20044756866049</v>
      </c>
      <c r="L145" s="24">
        <v>0</v>
      </c>
      <c r="M145" s="24">
        <v>255.4106613003949</v>
      </c>
      <c r="N145" s="7"/>
    </row>
    <row r="146" spans="1:14" s="1" customFormat="1" ht="27" customHeight="1">
      <c r="A146" s="5"/>
      <c r="B146" s="26">
        <v>151</v>
      </c>
      <c r="C146" s="21"/>
      <c r="D146" s="72" t="s">
        <v>128</v>
      </c>
      <c r="E146" s="23"/>
      <c r="F146" s="24">
        <v>291.8861662171318</v>
      </c>
      <c r="G146" s="24">
        <v>291.8861662171318</v>
      </c>
      <c r="H146" s="25">
        <f t="shared" si="3"/>
        <v>0</v>
      </c>
      <c r="I146" s="24">
        <v>291.8861662171318</v>
      </c>
      <c r="J146" s="24">
        <f t="shared" si="4"/>
        <v>291.88616621713174</v>
      </c>
      <c r="K146" s="24">
        <f t="shared" si="5"/>
        <v>99.99999999999997</v>
      </c>
      <c r="L146" s="24">
        <v>124.02325641322679</v>
      </c>
      <c r="M146" s="24">
        <v>167.86290980390498</v>
      </c>
      <c r="N146" s="7"/>
    </row>
    <row r="147" spans="1:14" s="1" customFormat="1" ht="27" customHeight="1">
      <c r="A147" s="5"/>
      <c r="B147" s="26">
        <v>152</v>
      </c>
      <c r="C147" s="21"/>
      <c r="D147" s="22" t="s">
        <v>211</v>
      </c>
      <c r="E147" s="23"/>
      <c r="F147" s="24">
        <v>793.625207675</v>
      </c>
      <c r="G147" s="24">
        <v>793.625207675</v>
      </c>
      <c r="H147" s="25">
        <f aca="true" t="shared" si="6" ref="H147:H210">G147/F147*100-100</f>
        <v>0</v>
      </c>
      <c r="I147" s="24">
        <v>793.625207675</v>
      </c>
      <c r="J147" s="24">
        <f t="shared" si="4"/>
        <v>501.18588958393497</v>
      </c>
      <c r="K147" s="24">
        <f t="shared" si="5"/>
        <v>63.151457985086736</v>
      </c>
      <c r="L147" s="24">
        <v>0</v>
      </c>
      <c r="M147" s="24">
        <v>501.18588958393497</v>
      </c>
      <c r="N147" s="7"/>
    </row>
    <row r="148" spans="1:14" s="1" customFormat="1" ht="27" customHeight="1">
      <c r="A148" s="5"/>
      <c r="B148" s="26">
        <v>156</v>
      </c>
      <c r="C148" s="21"/>
      <c r="D148" s="22" t="s">
        <v>129</v>
      </c>
      <c r="E148" s="23"/>
      <c r="F148" s="24">
        <v>220.98012506491804</v>
      </c>
      <c r="G148" s="24">
        <v>220.98012626139533</v>
      </c>
      <c r="H148" s="27">
        <f t="shared" si="6"/>
        <v>5.414411390347595E-07</v>
      </c>
      <c r="I148" s="24">
        <v>220.98012626139533</v>
      </c>
      <c r="J148" s="24">
        <f aca="true" t="shared" si="7" ref="J148:J211">L148+M148</f>
        <v>131.68535636895498</v>
      </c>
      <c r="K148" s="24">
        <f aca="true" t="shared" si="8" ref="K148:K211">J148/G148*100</f>
        <v>59.591492953165215</v>
      </c>
      <c r="L148" s="24">
        <v>0</v>
      </c>
      <c r="M148" s="24">
        <v>131.68535636895498</v>
      </c>
      <c r="N148" s="7"/>
    </row>
    <row r="149" spans="1:14" s="1" customFormat="1" ht="27" customHeight="1">
      <c r="A149" s="5"/>
      <c r="B149" s="26">
        <v>157</v>
      </c>
      <c r="C149" s="21"/>
      <c r="D149" s="22" t="s">
        <v>130</v>
      </c>
      <c r="E149" s="23"/>
      <c r="F149" s="24">
        <v>1989.7768480671314</v>
      </c>
      <c r="G149" s="24">
        <v>1989.7768480671314</v>
      </c>
      <c r="H149" s="25">
        <f t="shared" si="6"/>
        <v>0</v>
      </c>
      <c r="I149" s="24">
        <v>1989.7768480671314</v>
      </c>
      <c r="J149" s="24">
        <f t="shared" si="7"/>
        <v>1307.94061605895</v>
      </c>
      <c r="K149" s="24">
        <f t="shared" si="8"/>
        <v>65.7330301802176</v>
      </c>
      <c r="L149" s="24">
        <v>0</v>
      </c>
      <c r="M149" s="24">
        <v>1307.94061605895</v>
      </c>
      <c r="N149" s="7"/>
    </row>
    <row r="150" spans="1:14" s="1" customFormat="1" ht="27" customHeight="1">
      <c r="A150" s="5"/>
      <c r="B150" s="26">
        <v>158</v>
      </c>
      <c r="C150" s="21"/>
      <c r="D150" s="22" t="s">
        <v>131</v>
      </c>
      <c r="E150" s="23"/>
      <c r="F150" s="24">
        <v>172.4136525</v>
      </c>
      <c r="G150" s="24">
        <v>172.4136525</v>
      </c>
      <c r="H150" s="25">
        <f t="shared" si="6"/>
        <v>0</v>
      </c>
      <c r="I150" s="24">
        <v>172.4136525</v>
      </c>
      <c r="J150" s="24">
        <f t="shared" si="7"/>
        <v>51.724095750000004</v>
      </c>
      <c r="K150" s="24">
        <f t="shared" si="8"/>
        <v>30</v>
      </c>
      <c r="L150" s="24">
        <v>0</v>
      </c>
      <c r="M150" s="24">
        <v>51.724095750000004</v>
      </c>
      <c r="N150" s="7"/>
    </row>
    <row r="151" spans="1:14" s="1" customFormat="1" ht="27" customHeight="1">
      <c r="A151" s="5"/>
      <c r="B151" s="26">
        <v>159</v>
      </c>
      <c r="C151" s="21"/>
      <c r="D151" s="22" t="s">
        <v>195</v>
      </c>
      <c r="E151" s="23"/>
      <c r="F151" s="24">
        <v>58.79522630286821</v>
      </c>
      <c r="G151" s="24">
        <v>58.79522630286821</v>
      </c>
      <c r="H151" s="25">
        <f t="shared" si="6"/>
        <v>0</v>
      </c>
      <c r="I151" s="24">
        <v>58.79522630286821</v>
      </c>
      <c r="J151" s="24">
        <f t="shared" si="7"/>
        <v>16.332006086779987</v>
      </c>
      <c r="K151" s="24">
        <f t="shared" si="8"/>
        <v>27.77777570350684</v>
      </c>
      <c r="L151" s="24">
        <v>0</v>
      </c>
      <c r="M151" s="24">
        <v>16.332006086779987</v>
      </c>
      <c r="N151" s="7"/>
    </row>
    <row r="152" spans="1:14" s="1" customFormat="1" ht="27" customHeight="1">
      <c r="A152" s="5"/>
      <c r="B152" s="26">
        <v>160</v>
      </c>
      <c r="C152" s="21"/>
      <c r="D152" s="22" t="s">
        <v>264</v>
      </c>
      <c r="E152" s="23"/>
      <c r="F152" s="24">
        <v>14.1880025</v>
      </c>
      <c r="G152" s="24">
        <v>14.1880025</v>
      </c>
      <c r="H152" s="25">
        <f t="shared" si="6"/>
        <v>0</v>
      </c>
      <c r="I152" s="24">
        <v>14.1880025</v>
      </c>
      <c r="J152" s="24">
        <f t="shared" si="7"/>
        <v>3.9411101201400003</v>
      </c>
      <c r="K152" s="24">
        <f t="shared" si="8"/>
        <v>27.777765898617513</v>
      </c>
      <c r="L152" s="24">
        <v>0</v>
      </c>
      <c r="M152" s="24">
        <v>3.9411101201400003</v>
      </c>
      <c r="N152" s="7"/>
    </row>
    <row r="153" spans="1:14" s="1" customFormat="1" ht="27" customHeight="1">
      <c r="A153" s="5"/>
      <c r="B153" s="26">
        <v>161</v>
      </c>
      <c r="C153" s="21"/>
      <c r="D153" s="22" t="s">
        <v>212</v>
      </c>
      <c r="E153" s="23"/>
      <c r="F153" s="24">
        <v>55.2482125</v>
      </c>
      <c r="G153" s="24">
        <v>55.248212499999994</v>
      </c>
      <c r="H153" s="25">
        <f t="shared" si="6"/>
        <v>0</v>
      </c>
      <c r="I153" s="24">
        <v>55.248212499999994</v>
      </c>
      <c r="J153" s="24">
        <f t="shared" si="7"/>
        <v>23.48049031249999</v>
      </c>
      <c r="K153" s="24">
        <f t="shared" si="8"/>
        <v>42.499999999999986</v>
      </c>
      <c r="L153" s="24">
        <v>0</v>
      </c>
      <c r="M153" s="24">
        <v>23.48049031249999</v>
      </c>
      <c r="N153" s="7"/>
    </row>
    <row r="154" spans="1:14" s="1" customFormat="1" ht="27" customHeight="1">
      <c r="A154" s="5"/>
      <c r="B154" s="26">
        <v>162</v>
      </c>
      <c r="C154" s="21"/>
      <c r="D154" s="22" t="s">
        <v>132</v>
      </c>
      <c r="E154" s="23"/>
      <c r="F154" s="24">
        <v>24.779745503604648</v>
      </c>
      <c r="G154" s="24">
        <v>24.779745503604648</v>
      </c>
      <c r="H154" s="25">
        <f t="shared" si="6"/>
        <v>0</v>
      </c>
      <c r="I154" s="24">
        <v>24.779745503604648</v>
      </c>
      <c r="J154" s="24">
        <f t="shared" si="7"/>
        <v>12.38998322694</v>
      </c>
      <c r="K154" s="24">
        <f t="shared" si="8"/>
        <v>50.0004458283789</v>
      </c>
      <c r="L154" s="24">
        <v>0</v>
      </c>
      <c r="M154" s="24">
        <v>12.38998322694</v>
      </c>
      <c r="N154" s="7"/>
    </row>
    <row r="155" spans="1:14" s="1" customFormat="1" ht="27" customHeight="1">
      <c r="A155" s="5"/>
      <c r="B155" s="26">
        <v>163</v>
      </c>
      <c r="C155" s="21"/>
      <c r="D155" s="22" t="s">
        <v>133</v>
      </c>
      <c r="E155" s="23"/>
      <c r="F155" s="24">
        <v>204.55678833147286</v>
      </c>
      <c r="G155" s="24">
        <v>204.55678833147286</v>
      </c>
      <c r="H155" s="25">
        <f t="shared" si="6"/>
        <v>0</v>
      </c>
      <c r="I155" s="24">
        <v>204.55678833147286</v>
      </c>
      <c r="J155" s="24">
        <f t="shared" si="7"/>
        <v>53.83073284573498</v>
      </c>
      <c r="K155" s="24">
        <f t="shared" si="8"/>
        <v>26.315789021142276</v>
      </c>
      <c r="L155" s="24">
        <v>0</v>
      </c>
      <c r="M155" s="24">
        <v>53.83073284573498</v>
      </c>
      <c r="N155" s="7"/>
    </row>
    <row r="156" spans="1:14" s="1" customFormat="1" ht="27" customHeight="1">
      <c r="A156" s="5"/>
      <c r="B156" s="26">
        <v>164</v>
      </c>
      <c r="C156" s="21"/>
      <c r="D156" s="72" t="s">
        <v>134</v>
      </c>
      <c r="E156" s="23"/>
      <c r="F156" s="24">
        <v>883.6575640000001</v>
      </c>
      <c r="G156" s="24">
        <v>883.6575639999999</v>
      </c>
      <c r="H156" s="25">
        <f t="shared" si="6"/>
        <v>0</v>
      </c>
      <c r="I156" s="24">
        <v>483.56872164786813</v>
      </c>
      <c r="J156" s="24">
        <f t="shared" si="7"/>
        <v>483.5687216478681</v>
      </c>
      <c r="K156" s="24">
        <f t="shared" si="8"/>
        <v>54.72354239338216</v>
      </c>
      <c r="L156" s="24">
        <v>40.52270946088807</v>
      </c>
      <c r="M156" s="24">
        <v>443.04601218698</v>
      </c>
      <c r="N156" s="7"/>
    </row>
    <row r="157" spans="1:14" s="1" customFormat="1" ht="27" customHeight="1">
      <c r="A157" s="5"/>
      <c r="B157" s="26">
        <v>165</v>
      </c>
      <c r="C157" s="21"/>
      <c r="D157" s="22" t="s">
        <v>135</v>
      </c>
      <c r="E157" s="23"/>
      <c r="F157" s="24">
        <v>76.22744256352713</v>
      </c>
      <c r="G157" s="24">
        <v>76.22744256352713</v>
      </c>
      <c r="H157" s="25">
        <f t="shared" si="6"/>
        <v>0</v>
      </c>
      <c r="I157" s="24">
        <v>76.22744256352713</v>
      </c>
      <c r="J157" s="24">
        <f t="shared" si="7"/>
        <v>34.296319631135006</v>
      </c>
      <c r="K157" s="24">
        <f t="shared" si="8"/>
        <v>44.99209008954068</v>
      </c>
      <c r="L157" s="24">
        <v>0</v>
      </c>
      <c r="M157" s="24">
        <v>34.296319631135006</v>
      </c>
      <c r="N157" s="7"/>
    </row>
    <row r="158" spans="1:14" s="1" customFormat="1" ht="27" customHeight="1">
      <c r="A158" s="5"/>
      <c r="B158" s="26">
        <v>166</v>
      </c>
      <c r="C158" s="21"/>
      <c r="D158" s="22" t="s">
        <v>136</v>
      </c>
      <c r="E158" s="23"/>
      <c r="F158" s="24">
        <v>793.2772024763952</v>
      </c>
      <c r="G158" s="24">
        <v>793.2772024763952</v>
      </c>
      <c r="H158" s="25">
        <f t="shared" si="6"/>
        <v>0</v>
      </c>
      <c r="I158" s="24">
        <v>793.2772024763952</v>
      </c>
      <c r="J158" s="24">
        <f t="shared" si="7"/>
        <v>434.77485446884003</v>
      </c>
      <c r="K158" s="24">
        <f t="shared" si="8"/>
        <v>54.807430884385866</v>
      </c>
      <c r="L158" s="24">
        <v>0</v>
      </c>
      <c r="M158" s="24">
        <v>434.77485446884003</v>
      </c>
      <c r="N158" s="7"/>
    </row>
    <row r="159" spans="1:14" s="1" customFormat="1" ht="27" customHeight="1">
      <c r="A159" s="5"/>
      <c r="B159" s="26">
        <v>167</v>
      </c>
      <c r="C159" s="21"/>
      <c r="D159" s="22" t="s">
        <v>137</v>
      </c>
      <c r="E159" s="23"/>
      <c r="F159" s="24">
        <v>1884.977410124341</v>
      </c>
      <c r="G159" s="24">
        <v>1884.9774101243406</v>
      </c>
      <c r="H159" s="25">
        <f t="shared" si="6"/>
        <v>0</v>
      </c>
      <c r="I159" s="24">
        <v>1884.9774101243406</v>
      </c>
      <c r="J159" s="24">
        <f t="shared" si="7"/>
        <v>1445.149346109355</v>
      </c>
      <c r="K159" s="24">
        <f t="shared" si="8"/>
        <v>76.66666657899243</v>
      </c>
      <c r="L159" s="24">
        <v>0</v>
      </c>
      <c r="M159" s="24">
        <v>1445.149346109355</v>
      </c>
      <c r="N159" s="7"/>
    </row>
    <row r="160" spans="1:14" s="1" customFormat="1" ht="27" customHeight="1">
      <c r="A160" s="5"/>
      <c r="B160" s="26">
        <v>168</v>
      </c>
      <c r="C160" s="21"/>
      <c r="D160" s="22" t="s">
        <v>138</v>
      </c>
      <c r="E160" s="23"/>
      <c r="F160" s="24">
        <v>428.4155357692636</v>
      </c>
      <c r="G160" s="24">
        <v>428.4155357692636</v>
      </c>
      <c r="H160" s="25">
        <f t="shared" si="6"/>
        <v>0</v>
      </c>
      <c r="I160" s="24">
        <v>428.4155357692636</v>
      </c>
      <c r="J160" s="24">
        <f t="shared" si="7"/>
        <v>149.94543562872494</v>
      </c>
      <c r="K160" s="24">
        <f t="shared" si="8"/>
        <v>34.99999955871878</v>
      </c>
      <c r="L160" s="24">
        <v>0</v>
      </c>
      <c r="M160" s="24">
        <v>149.94543562872494</v>
      </c>
      <c r="N160" s="7"/>
    </row>
    <row r="161" spans="1:14" s="1" customFormat="1" ht="27" customHeight="1">
      <c r="A161" s="5"/>
      <c r="B161" s="26">
        <v>170</v>
      </c>
      <c r="C161" s="21"/>
      <c r="D161" s="22" t="s">
        <v>213</v>
      </c>
      <c r="E161" s="23"/>
      <c r="F161" s="24">
        <v>995.5139449999999</v>
      </c>
      <c r="G161" s="24">
        <v>1044.4239911278682</v>
      </c>
      <c r="H161" s="25">
        <f t="shared" si="6"/>
        <v>4.913044801986004</v>
      </c>
      <c r="I161" s="24">
        <v>1044.4239911278682</v>
      </c>
      <c r="J161" s="24">
        <f t="shared" si="7"/>
        <v>876.95223085196</v>
      </c>
      <c r="K161" s="24">
        <f t="shared" si="8"/>
        <v>83.9651557510608</v>
      </c>
      <c r="L161" s="24">
        <v>0</v>
      </c>
      <c r="M161" s="24">
        <v>876.95223085196</v>
      </c>
      <c r="N161" s="7"/>
    </row>
    <row r="162" spans="1:14" s="1" customFormat="1" ht="27" customHeight="1">
      <c r="A162" s="5"/>
      <c r="B162" s="26">
        <v>171</v>
      </c>
      <c r="C162" s="21"/>
      <c r="D162" s="72" t="s">
        <v>139</v>
      </c>
      <c r="E162" s="23"/>
      <c r="F162" s="24">
        <v>7739.1868025975</v>
      </c>
      <c r="G162" s="24">
        <v>7739.186803104341</v>
      </c>
      <c r="H162" s="27">
        <f t="shared" si="6"/>
        <v>6.549029762936698E-09</v>
      </c>
      <c r="I162" s="24">
        <v>4873.307809260737</v>
      </c>
      <c r="J162" s="24">
        <f t="shared" si="7"/>
        <v>4873.307809260737</v>
      </c>
      <c r="K162" s="24">
        <f t="shared" si="8"/>
        <v>62.969249008254415</v>
      </c>
      <c r="L162" s="24">
        <v>4873.307809260737</v>
      </c>
      <c r="M162" s="24">
        <v>0</v>
      </c>
      <c r="N162" s="7"/>
    </row>
    <row r="163" spans="1:14" s="1" customFormat="1" ht="27" customHeight="1">
      <c r="A163" s="5"/>
      <c r="B163" s="26">
        <v>176</v>
      </c>
      <c r="C163" s="21"/>
      <c r="D163" s="72" t="s">
        <v>140</v>
      </c>
      <c r="E163" s="23"/>
      <c r="F163" s="24">
        <v>784.5899999999999</v>
      </c>
      <c r="G163" s="24">
        <v>784.5899999999999</v>
      </c>
      <c r="H163" s="25">
        <f t="shared" si="6"/>
        <v>0</v>
      </c>
      <c r="I163" s="24">
        <v>784.5899999999999</v>
      </c>
      <c r="J163" s="24">
        <f t="shared" si="7"/>
        <v>417.98996956526497</v>
      </c>
      <c r="K163" s="24">
        <f t="shared" si="8"/>
        <v>53.27495501666667</v>
      </c>
      <c r="L163" s="24">
        <v>0</v>
      </c>
      <c r="M163" s="24">
        <v>417.98996956526497</v>
      </c>
      <c r="N163" s="7"/>
    </row>
    <row r="164" spans="1:14" s="1" customFormat="1" ht="27" customHeight="1">
      <c r="A164" s="5"/>
      <c r="B164" s="26">
        <v>177</v>
      </c>
      <c r="C164" s="21"/>
      <c r="D164" s="72" t="s">
        <v>141</v>
      </c>
      <c r="E164" s="23"/>
      <c r="F164" s="24">
        <v>16.153518037131782</v>
      </c>
      <c r="G164" s="24">
        <v>16.153518037131782</v>
      </c>
      <c r="H164" s="25">
        <f t="shared" si="6"/>
        <v>0</v>
      </c>
      <c r="I164" s="24">
        <v>16.153518037131782</v>
      </c>
      <c r="J164" s="24">
        <f t="shared" si="7"/>
        <v>9.692112321515</v>
      </c>
      <c r="K164" s="24">
        <f t="shared" si="8"/>
        <v>60.00000928117285</v>
      </c>
      <c r="L164" s="24">
        <v>0</v>
      </c>
      <c r="M164" s="24">
        <v>9.692112321515</v>
      </c>
      <c r="N164" s="7"/>
    </row>
    <row r="165" spans="1:14" s="1" customFormat="1" ht="27" customHeight="1">
      <c r="A165" s="5"/>
      <c r="B165" s="26">
        <v>181</v>
      </c>
      <c r="C165" s="21"/>
      <c r="D165" s="72" t="s">
        <v>214</v>
      </c>
      <c r="E165" s="23"/>
      <c r="F165" s="24">
        <v>9200.916704886395</v>
      </c>
      <c r="G165" s="24">
        <v>8428.556226803526</v>
      </c>
      <c r="H165" s="25">
        <f t="shared" si="6"/>
        <v>-8.394386155812995</v>
      </c>
      <c r="I165" s="24">
        <v>7912.033130633604</v>
      </c>
      <c r="J165" s="24">
        <f t="shared" si="7"/>
        <v>7618.661169582375</v>
      </c>
      <c r="K165" s="24">
        <f t="shared" si="8"/>
        <v>90.39105826160812</v>
      </c>
      <c r="L165" s="24">
        <v>0</v>
      </c>
      <c r="M165" s="24">
        <v>7618.661169582375</v>
      </c>
      <c r="N165" s="7"/>
    </row>
    <row r="166" spans="1:14" s="1" customFormat="1" ht="27" customHeight="1">
      <c r="A166" s="5"/>
      <c r="B166" s="26">
        <v>182</v>
      </c>
      <c r="C166" s="21"/>
      <c r="D166" s="72" t="s">
        <v>142</v>
      </c>
      <c r="E166" s="23"/>
      <c r="F166" s="24">
        <v>417.794175</v>
      </c>
      <c r="G166" s="24">
        <v>417.794175</v>
      </c>
      <c r="H166" s="25">
        <f t="shared" si="6"/>
        <v>0</v>
      </c>
      <c r="I166" s="24">
        <v>417.794175</v>
      </c>
      <c r="J166" s="24">
        <f t="shared" si="7"/>
        <v>192.95494078433</v>
      </c>
      <c r="K166" s="24">
        <f t="shared" si="8"/>
        <v>46.184210391236306</v>
      </c>
      <c r="L166" s="24">
        <v>0</v>
      </c>
      <c r="M166" s="24">
        <v>192.95494078433</v>
      </c>
      <c r="N166" s="7"/>
    </row>
    <row r="167" spans="1:14" s="1" customFormat="1" ht="27" customHeight="1">
      <c r="A167" s="5"/>
      <c r="B167" s="26">
        <v>183</v>
      </c>
      <c r="C167" s="21"/>
      <c r="D167" s="72" t="s">
        <v>143</v>
      </c>
      <c r="E167" s="23"/>
      <c r="F167" s="24">
        <v>75.2552575</v>
      </c>
      <c r="G167" s="24">
        <v>75.2552575</v>
      </c>
      <c r="H167" s="25">
        <f t="shared" si="6"/>
        <v>0</v>
      </c>
      <c r="I167" s="24">
        <v>75.2552575</v>
      </c>
      <c r="J167" s="24">
        <f t="shared" si="7"/>
        <v>37.62762875</v>
      </c>
      <c r="K167" s="24">
        <f t="shared" si="8"/>
        <v>50</v>
      </c>
      <c r="L167" s="24">
        <v>0</v>
      </c>
      <c r="M167" s="24">
        <v>37.62762875</v>
      </c>
      <c r="N167" s="7"/>
    </row>
    <row r="168" spans="1:14" s="1" customFormat="1" ht="27" customHeight="1">
      <c r="A168" s="5"/>
      <c r="B168" s="26">
        <v>185</v>
      </c>
      <c r="C168" s="21"/>
      <c r="D168" s="72" t="s">
        <v>215</v>
      </c>
      <c r="E168" s="23"/>
      <c r="F168" s="24">
        <v>396.4402505</v>
      </c>
      <c r="G168" s="24">
        <v>396.4402505</v>
      </c>
      <c r="H168" s="25">
        <f t="shared" si="6"/>
        <v>0</v>
      </c>
      <c r="I168" s="24">
        <v>95.07481184573643</v>
      </c>
      <c r="J168" s="24">
        <f t="shared" si="7"/>
        <v>95.07481184573643</v>
      </c>
      <c r="K168" s="24">
        <f t="shared" si="8"/>
        <v>23.98212888974462</v>
      </c>
      <c r="L168" s="24">
        <v>16.208365889776424</v>
      </c>
      <c r="M168" s="24">
        <v>78.86644595596</v>
      </c>
      <c r="N168" s="7"/>
    </row>
    <row r="169" spans="1:14" s="1" customFormat="1" ht="27" customHeight="1">
      <c r="A169" s="5"/>
      <c r="B169" s="26">
        <v>188</v>
      </c>
      <c r="C169" s="21"/>
      <c r="D169" s="72" t="s">
        <v>144</v>
      </c>
      <c r="E169" s="23"/>
      <c r="F169" s="24">
        <v>3713.004347498605</v>
      </c>
      <c r="G169" s="24">
        <v>3713.004347498605</v>
      </c>
      <c r="H169" s="25">
        <f t="shared" si="6"/>
        <v>0</v>
      </c>
      <c r="I169" s="24">
        <v>2218.4937119092633</v>
      </c>
      <c r="J169" s="24">
        <f t="shared" si="7"/>
        <v>2218.4937119092633</v>
      </c>
      <c r="K169" s="24">
        <f t="shared" si="8"/>
        <v>59.74928937004421</v>
      </c>
      <c r="L169" s="24">
        <v>340.60068734519325</v>
      </c>
      <c r="M169" s="24">
        <v>1877.89302456407</v>
      </c>
      <c r="N169" s="7"/>
    </row>
    <row r="170" spans="1:14" s="1" customFormat="1" ht="27" customHeight="1">
      <c r="A170" s="5"/>
      <c r="B170" s="26">
        <v>189</v>
      </c>
      <c r="C170" s="21"/>
      <c r="D170" s="72" t="s">
        <v>216</v>
      </c>
      <c r="E170" s="23"/>
      <c r="F170" s="24">
        <v>260.4708035</v>
      </c>
      <c r="G170" s="24">
        <v>209.81235126860463</v>
      </c>
      <c r="H170" s="25">
        <f t="shared" si="6"/>
        <v>-19.448802533983567</v>
      </c>
      <c r="I170" s="24">
        <v>209.81235126860463</v>
      </c>
      <c r="J170" s="24">
        <f t="shared" si="7"/>
        <v>176.08539731210496</v>
      </c>
      <c r="K170" s="24">
        <f t="shared" si="8"/>
        <v>83.925181833875</v>
      </c>
      <c r="L170" s="24">
        <v>0</v>
      </c>
      <c r="M170" s="24">
        <v>176.08539731210496</v>
      </c>
      <c r="N170" s="7"/>
    </row>
    <row r="171" spans="1:14" s="1" customFormat="1" ht="27" customHeight="1">
      <c r="A171" s="5"/>
      <c r="B171" s="26">
        <v>190</v>
      </c>
      <c r="C171" s="21"/>
      <c r="D171" s="72" t="s">
        <v>145</v>
      </c>
      <c r="E171" s="23"/>
      <c r="F171" s="24">
        <v>917.0035543549999</v>
      </c>
      <c r="G171" s="24">
        <v>917.0035543549999</v>
      </c>
      <c r="H171" s="25">
        <f t="shared" si="6"/>
        <v>0</v>
      </c>
      <c r="I171" s="24">
        <v>455.9492185286046</v>
      </c>
      <c r="J171" s="24">
        <f t="shared" si="7"/>
        <v>455.9492185286046</v>
      </c>
      <c r="K171" s="24">
        <f t="shared" si="8"/>
        <v>49.72164135713839</v>
      </c>
      <c r="L171" s="24">
        <v>13.841599911619577</v>
      </c>
      <c r="M171" s="24">
        <v>442.107618616985</v>
      </c>
      <c r="N171" s="7"/>
    </row>
    <row r="172" spans="1:14" s="1" customFormat="1" ht="27" customHeight="1">
      <c r="A172" s="5"/>
      <c r="B172" s="26">
        <v>191</v>
      </c>
      <c r="C172" s="21"/>
      <c r="D172" s="72" t="s">
        <v>217</v>
      </c>
      <c r="E172" s="23"/>
      <c r="F172" s="24">
        <v>101.15065045</v>
      </c>
      <c r="G172" s="24">
        <v>71.58073464426357</v>
      </c>
      <c r="H172" s="25">
        <f t="shared" si="6"/>
        <v>-29.233539946787786</v>
      </c>
      <c r="I172" s="24">
        <v>71.58073464426357</v>
      </c>
      <c r="J172" s="24">
        <f t="shared" si="7"/>
        <v>53.637998312234984</v>
      </c>
      <c r="K172" s="24">
        <f t="shared" si="8"/>
        <v>74.93356778021486</v>
      </c>
      <c r="L172" s="24">
        <v>0</v>
      </c>
      <c r="M172" s="24">
        <v>53.637998312234984</v>
      </c>
      <c r="N172" s="7"/>
    </row>
    <row r="173" spans="1:14" s="1" customFormat="1" ht="27" customHeight="1">
      <c r="A173" s="5"/>
      <c r="B173" s="26">
        <v>192</v>
      </c>
      <c r="C173" s="21"/>
      <c r="D173" s="72" t="s">
        <v>146</v>
      </c>
      <c r="E173" s="23"/>
      <c r="F173" s="24">
        <v>828.9566942563953</v>
      </c>
      <c r="G173" s="24">
        <v>828.9566942563953</v>
      </c>
      <c r="H173" s="25">
        <f t="shared" si="6"/>
        <v>0</v>
      </c>
      <c r="I173" s="24">
        <v>391.3664772686046</v>
      </c>
      <c r="J173" s="24">
        <f t="shared" si="7"/>
        <v>391.3664772686046</v>
      </c>
      <c r="K173" s="24">
        <f t="shared" si="8"/>
        <v>47.211932780116435</v>
      </c>
      <c r="L173" s="24">
        <v>119.8781372144646</v>
      </c>
      <c r="M173" s="24">
        <v>271.48834005414005</v>
      </c>
      <c r="N173" s="7"/>
    </row>
    <row r="174" spans="1:14" s="1" customFormat="1" ht="27" customHeight="1">
      <c r="A174" s="5"/>
      <c r="B174" s="26">
        <v>193</v>
      </c>
      <c r="C174" s="21"/>
      <c r="D174" s="72" t="s">
        <v>218</v>
      </c>
      <c r="E174" s="23"/>
      <c r="F174" s="24">
        <v>49.7771613892623</v>
      </c>
      <c r="G174" s="24">
        <v>49.77716202073643</v>
      </c>
      <c r="H174" s="27">
        <f t="shared" si="6"/>
        <v>1.2686021335639452E-06</v>
      </c>
      <c r="I174" s="24">
        <v>49.77716202073643</v>
      </c>
      <c r="J174" s="24">
        <f t="shared" si="7"/>
        <v>49.77716202073643</v>
      </c>
      <c r="K174" s="24">
        <f t="shared" si="8"/>
        <v>100</v>
      </c>
      <c r="L174" s="24">
        <v>14.93315057884644</v>
      </c>
      <c r="M174" s="24">
        <v>34.84401144188999</v>
      </c>
      <c r="N174" s="7"/>
    </row>
    <row r="175" spans="1:14" s="1" customFormat="1" ht="27" customHeight="1">
      <c r="A175" s="5"/>
      <c r="B175" s="26">
        <v>194</v>
      </c>
      <c r="C175" s="21"/>
      <c r="D175" s="72" t="s">
        <v>258</v>
      </c>
      <c r="E175" s="23"/>
      <c r="F175" s="24">
        <v>895.7402500000002</v>
      </c>
      <c r="G175" s="24">
        <v>895.74025</v>
      </c>
      <c r="H175" s="25">
        <f t="shared" si="6"/>
        <v>0</v>
      </c>
      <c r="I175" s="24">
        <v>895.74025</v>
      </c>
      <c r="J175" s="24">
        <f t="shared" si="7"/>
        <v>895.74025</v>
      </c>
      <c r="K175" s="24">
        <f t="shared" si="8"/>
        <v>100</v>
      </c>
      <c r="L175" s="24">
        <v>468.2665485482051</v>
      </c>
      <c r="M175" s="24">
        <v>427.47370145179485</v>
      </c>
      <c r="N175" s="7"/>
    </row>
    <row r="176" spans="1:14" s="1" customFormat="1" ht="27" customHeight="1">
      <c r="A176" s="5"/>
      <c r="B176" s="26">
        <v>195</v>
      </c>
      <c r="C176" s="21"/>
      <c r="D176" s="72" t="s">
        <v>219</v>
      </c>
      <c r="E176" s="23"/>
      <c r="F176" s="24">
        <v>1918.2758537171317</v>
      </c>
      <c r="G176" s="24">
        <v>1918.2758537171317</v>
      </c>
      <c r="H176" s="25">
        <f t="shared" si="6"/>
        <v>0</v>
      </c>
      <c r="I176" s="24">
        <v>1007.3937496093411</v>
      </c>
      <c r="J176" s="24">
        <f t="shared" si="7"/>
        <v>1007.393749609341</v>
      </c>
      <c r="K176" s="24">
        <f t="shared" si="8"/>
        <v>52.515583077234055</v>
      </c>
      <c r="L176" s="24">
        <v>120.72512821367097</v>
      </c>
      <c r="M176" s="24">
        <v>886.66862139567</v>
      </c>
      <c r="N176" s="7"/>
    </row>
    <row r="177" spans="1:14" s="1" customFormat="1" ht="27" customHeight="1">
      <c r="A177" s="5"/>
      <c r="B177" s="26">
        <v>197</v>
      </c>
      <c r="C177" s="21"/>
      <c r="D177" s="72" t="s">
        <v>147</v>
      </c>
      <c r="E177" s="23"/>
      <c r="F177" s="24">
        <v>208.11895750536885</v>
      </c>
      <c r="G177" s="24">
        <v>208.11895769647285</v>
      </c>
      <c r="H177" s="27">
        <f t="shared" si="6"/>
        <v>9.18244182912531E-08</v>
      </c>
      <c r="I177" s="24">
        <v>208.11895769647285</v>
      </c>
      <c r="J177" s="24">
        <f t="shared" si="7"/>
        <v>138.05350333400497</v>
      </c>
      <c r="K177" s="24">
        <f t="shared" si="8"/>
        <v>66.33393942677075</v>
      </c>
      <c r="L177" s="24">
        <v>0</v>
      </c>
      <c r="M177" s="24">
        <v>138.05350333400497</v>
      </c>
      <c r="N177" s="7"/>
    </row>
    <row r="178" spans="1:14" s="1" customFormat="1" ht="27" customHeight="1">
      <c r="A178" s="5"/>
      <c r="B178" s="26">
        <v>198</v>
      </c>
      <c r="C178" s="21"/>
      <c r="D178" s="72" t="s">
        <v>220</v>
      </c>
      <c r="E178" s="23"/>
      <c r="F178" s="24">
        <v>699.1350725</v>
      </c>
      <c r="G178" s="24">
        <v>699.1350725</v>
      </c>
      <c r="H178" s="25">
        <f t="shared" si="6"/>
        <v>0</v>
      </c>
      <c r="I178" s="24">
        <v>85.42873496639534</v>
      </c>
      <c r="J178" s="24">
        <f t="shared" si="7"/>
        <v>85.42873496639535</v>
      </c>
      <c r="K178" s="24">
        <f t="shared" si="8"/>
        <v>12.219203173560622</v>
      </c>
      <c r="L178" s="24">
        <v>-159.00168487321469</v>
      </c>
      <c r="M178" s="24">
        <v>244.43041983961004</v>
      </c>
      <c r="N178" s="7"/>
    </row>
    <row r="179" spans="1:14" s="1" customFormat="1" ht="27" customHeight="1">
      <c r="A179" s="5"/>
      <c r="B179" s="26">
        <v>199</v>
      </c>
      <c r="C179" s="21"/>
      <c r="D179" s="72" t="s">
        <v>265</v>
      </c>
      <c r="E179" s="23"/>
      <c r="F179" s="24">
        <v>202.66091751213114</v>
      </c>
      <c r="G179" s="24">
        <v>202.66091782786822</v>
      </c>
      <c r="H179" s="27">
        <f t="shared" si="6"/>
        <v>1.5579576029267628E-07</v>
      </c>
      <c r="I179" s="24">
        <v>202.66091782786822</v>
      </c>
      <c r="J179" s="24">
        <f t="shared" si="7"/>
        <v>128.214628353155</v>
      </c>
      <c r="K179" s="24">
        <f t="shared" si="8"/>
        <v>63.2655914753407</v>
      </c>
      <c r="L179" s="24">
        <v>0</v>
      </c>
      <c r="M179" s="24">
        <v>128.214628353155</v>
      </c>
      <c r="N179" s="7"/>
    </row>
    <row r="180" spans="1:14" s="1" customFormat="1" ht="54" customHeight="1">
      <c r="A180" s="5"/>
      <c r="B180" s="26">
        <v>200</v>
      </c>
      <c r="C180" s="21"/>
      <c r="D180" s="73" t="s">
        <v>221</v>
      </c>
      <c r="E180" s="23"/>
      <c r="F180" s="24">
        <v>954.166052</v>
      </c>
      <c r="G180" s="24">
        <v>976.0147263843411</v>
      </c>
      <c r="H180" s="25">
        <f t="shared" si="6"/>
        <v>2.2898188778090116</v>
      </c>
      <c r="I180" s="24">
        <v>599.0681891921316</v>
      </c>
      <c r="J180" s="24">
        <f t="shared" si="7"/>
        <v>599.0681891921317</v>
      </c>
      <c r="K180" s="24">
        <f t="shared" si="8"/>
        <v>61.37901129949006</v>
      </c>
      <c r="L180" s="24">
        <v>-237.05059686922328</v>
      </c>
      <c r="M180" s="24">
        <v>836.118786061355</v>
      </c>
      <c r="N180" s="7"/>
    </row>
    <row r="181" spans="1:14" s="1" customFormat="1" ht="27" customHeight="1">
      <c r="A181" s="5"/>
      <c r="B181" s="26">
        <v>201</v>
      </c>
      <c r="C181" s="21"/>
      <c r="D181" s="72" t="s">
        <v>148</v>
      </c>
      <c r="E181" s="23"/>
      <c r="F181" s="24">
        <v>1487.504181</v>
      </c>
      <c r="G181" s="24">
        <v>1487.504181</v>
      </c>
      <c r="H181" s="25">
        <f t="shared" si="6"/>
        <v>0</v>
      </c>
      <c r="I181" s="24">
        <v>411.6447673985271</v>
      </c>
      <c r="J181" s="24">
        <f t="shared" si="7"/>
        <v>411.64476739852716</v>
      </c>
      <c r="K181" s="24">
        <f t="shared" si="8"/>
        <v>27.673520024783528</v>
      </c>
      <c r="L181" s="24">
        <v>137.22684412808715</v>
      </c>
      <c r="M181" s="24">
        <v>274.41792327044</v>
      </c>
      <c r="N181" s="7"/>
    </row>
    <row r="182" spans="1:14" s="1" customFormat="1" ht="27" customHeight="1">
      <c r="A182" s="5"/>
      <c r="B182" s="26">
        <v>202</v>
      </c>
      <c r="C182" s="21"/>
      <c r="D182" s="72" t="s">
        <v>149</v>
      </c>
      <c r="E182" s="23"/>
      <c r="F182" s="24">
        <v>2099.7851404999997</v>
      </c>
      <c r="G182" s="24">
        <v>2099.7851404999997</v>
      </c>
      <c r="H182" s="25">
        <f t="shared" si="6"/>
        <v>0</v>
      </c>
      <c r="I182" s="24">
        <v>1113.314968789341</v>
      </c>
      <c r="J182" s="24">
        <f t="shared" si="7"/>
        <v>1113.314968789341</v>
      </c>
      <c r="K182" s="24">
        <f t="shared" si="8"/>
        <v>53.020423247887116</v>
      </c>
      <c r="L182" s="24">
        <v>-10.47412051357375</v>
      </c>
      <c r="M182" s="24">
        <v>1123.7890893029148</v>
      </c>
      <c r="N182" s="7"/>
    </row>
    <row r="183" spans="1:14" s="1" customFormat="1" ht="27" customHeight="1">
      <c r="A183" s="5"/>
      <c r="B183" s="26">
        <v>203</v>
      </c>
      <c r="C183" s="21"/>
      <c r="D183" s="72" t="s">
        <v>150</v>
      </c>
      <c r="E183" s="23"/>
      <c r="F183" s="24">
        <v>482.1294825242635</v>
      </c>
      <c r="G183" s="24">
        <v>482.12948252426355</v>
      </c>
      <c r="H183" s="25">
        <f t="shared" si="6"/>
        <v>0</v>
      </c>
      <c r="I183" s="24">
        <v>482.12948252426355</v>
      </c>
      <c r="J183" s="24">
        <f t="shared" si="7"/>
        <v>268.688617859395</v>
      </c>
      <c r="K183" s="24">
        <f t="shared" si="8"/>
        <v>55.72955556516356</v>
      </c>
      <c r="L183" s="24">
        <v>0</v>
      </c>
      <c r="M183" s="24">
        <v>268.688617859395</v>
      </c>
      <c r="N183" s="7"/>
    </row>
    <row r="184" spans="1:14" s="1" customFormat="1" ht="27" customHeight="1">
      <c r="A184" s="5"/>
      <c r="B184" s="26">
        <v>204</v>
      </c>
      <c r="C184" s="21"/>
      <c r="D184" s="72" t="s">
        <v>151</v>
      </c>
      <c r="E184" s="23"/>
      <c r="F184" s="24">
        <v>1536.3972144999998</v>
      </c>
      <c r="G184" s="24">
        <v>1536.3972144999998</v>
      </c>
      <c r="H184" s="25">
        <f t="shared" si="6"/>
        <v>0</v>
      </c>
      <c r="I184" s="24">
        <v>1195.1580879221317</v>
      </c>
      <c r="J184" s="24">
        <f t="shared" si="7"/>
        <v>1195.1580879221317</v>
      </c>
      <c r="K184" s="24">
        <f t="shared" si="8"/>
        <v>77.78965469623557</v>
      </c>
      <c r="L184" s="24">
        <v>178.1333539050167</v>
      </c>
      <c r="M184" s="24">
        <v>1017.024734017115</v>
      </c>
      <c r="N184" s="7"/>
    </row>
    <row r="185" spans="1:14" s="1" customFormat="1" ht="27" customHeight="1">
      <c r="A185" s="5"/>
      <c r="B185" s="26">
        <v>205</v>
      </c>
      <c r="C185" s="21"/>
      <c r="D185" s="72" t="s">
        <v>152</v>
      </c>
      <c r="E185" s="23"/>
      <c r="F185" s="24">
        <v>1523.4650263485269</v>
      </c>
      <c r="G185" s="24">
        <v>1523.4650263485269</v>
      </c>
      <c r="H185" s="25">
        <f t="shared" si="6"/>
        <v>0</v>
      </c>
      <c r="I185" s="24">
        <v>1523.4650263485269</v>
      </c>
      <c r="J185" s="24">
        <f t="shared" si="7"/>
        <v>1032.238567019715</v>
      </c>
      <c r="K185" s="24">
        <f t="shared" si="8"/>
        <v>67.7559739913299</v>
      </c>
      <c r="L185" s="24">
        <v>0</v>
      </c>
      <c r="M185" s="24">
        <v>1032.238567019715</v>
      </c>
      <c r="N185" s="7"/>
    </row>
    <row r="186" spans="1:14" s="1" customFormat="1" ht="27" customHeight="1">
      <c r="A186" s="5"/>
      <c r="B186" s="26">
        <v>206</v>
      </c>
      <c r="C186" s="21"/>
      <c r="D186" s="72" t="s">
        <v>251</v>
      </c>
      <c r="E186" s="23"/>
      <c r="F186" s="24">
        <v>551.0171515271317</v>
      </c>
      <c r="G186" s="24">
        <v>551.0171515271317</v>
      </c>
      <c r="H186" s="25">
        <f t="shared" si="6"/>
        <v>0</v>
      </c>
      <c r="I186" s="24">
        <v>551.0171515271317</v>
      </c>
      <c r="J186" s="24">
        <f t="shared" si="7"/>
        <v>330.6102908463349</v>
      </c>
      <c r="K186" s="24">
        <f t="shared" si="8"/>
        <v>59.999999987306374</v>
      </c>
      <c r="L186" s="24">
        <v>0</v>
      </c>
      <c r="M186" s="24">
        <v>330.6102908463349</v>
      </c>
      <c r="N186" s="7"/>
    </row>
    <row r="187" spans="1:14" s="1" customFormat="1" ht="27" customHeight="1">
      <c r="A187" s="5"/>
      <c r="B187" s="26">
        <v>207</v>
      </c>
      <c r="C187" s="21"/>
      <c r="D187" s="72" t="s">
        <v>277</v>
      </c>
      <c r="E187" s="23"/>
      <c r="F187" s="24">
        <v>986.5752418950001</v>
      </c>
      <c r="G187" s="24">
        <v>626.8515023364729</v>
      </c>
      <c r="H187" s="25">
        <f t="shared" si="6"/>
        <v>-36.461865682699965</v>
      </c>
      <c r="I187" s="24">
        <v>626.8515023364729</v>
      </c>
      <c r="J187" s="24">
        <f t="shared" si="7"/>
        <v>449.23392222187493</v>
      </c>
      <c r="K187" s="24">
        <f t="shared" si="8"/>
        <v>71.66512651679683</v>
      </c>
      <c r="L187" s="24">
        <v>0</v>
      </c>
      <c r="M187" s="24">
        <v>449.23392222187493</v>
      </c>
      <c r="N187" s="7"/>
    </row>
    <row r="188" spans="1:14" s="1" customFormat="1" ht="27" customHeight="1">
      <c r="A188" s="5"/>
      <c r="B188" s="26">
        <v>208</v>
      </c>
      <c r="C188" s="21"/>
      <c r="D188" s="72" t="s">
        <v>153</v>
      </c>
      <c r="E188" s="23"/>
      <c r="F188" s="24">
        <v>122.7986000525</v>
      </c>
      <c r="G188" s="24">
        <v>122.79860055934108</v>
      </c>
      <c r="H188" s="27">
        <f t="shared" si="6"/>
        <v>4.127417270183287E-07</v>
      </c>
      <c r="I188" s="24">
        <v>122.79860055934108</v>
      </c>
      <c r="J188" s="24">
        <f t="shared" si="7"/>
        <v>90.052310933235</v>
      </c>
      <c r="K188" s="24">
        <f t="shared" si="8"/>
        <v>73.33333647374769</v>
      </c>
      <c r="L188" s="24">
        <v>0</v>
      </c>
      <c r="M188" s="24">
        <v>90.052310933235</v>
      </c>
      <c r="N188" s="7"/>
    </row>
    <row r="189" spans="1:14" s="1" customFormat="1" ht="27" customHeight="1">
      <c r="A189" s="5"/>
      <c r="B189" s="26">
        <v>209</v>
      </c>
      <c r="C189" s="21"/>
      <c r="D189" s="72" t="s">
        <v>154</v>
      </c>
      <c r="E189" s="23"/>
      <c r="F189" s="24">
        <v>1739.0577400328682</v>
      </c>
      <c r="G189" s="24">
        <v>1739.0577400328682</v>
      </c>
      <c r="H189" s="25">
        <f t="shared" si="6"/>
        <v>0</v>
      </c>
      <c r="I189" s="24">
        <v>1739.0577400328682</v>
      </c>
      <c r="J189" s="24">
        <f t="shared" si="7"/>
        <v>1739.0577400328682</v>
      </c>
      <c r="K189" s="24">
        <f t="shared" si="8"/>
        <v>100</v>
      </c>
      <c r="L189" s="24">
        <v>1312.1747331159033</v>
      </c>
      <c r="M189" s="24">
        <v>426.8830069169649</v>
      </c>
      <c r="N189" s="7"/>
    </row>
    <row r="190" spans="1:14" s="1" customFormat="1" ht="27" customHeight="1">
      <c r="A190" s="5"/>
      <c r="B190" s="26">
        <v>210</v>
      </c>
      <c r="C190" s="21"/>
      <c r="D190" s="72" t="s">
        <v>222</v>
      </c>
      <c r="E190" s="23"/>
      <c r="F190" s="24">
        <v>2530.0281435</v>
      </c>
      <c r="G190" s="24">
        <v>1807.3224577536048</v>
      </c>
      <c r="H190" s="25">
        <f t="shared" si="6"/>
        <v>-28.5651243684039</v>
      </c>
      <c r="I190" s="24">
        <v>1807.3224577536048</v>
      </c>
      <c r="J190" s="24">
        <f t="shared" si="7"/>
        <v>1270.0277949899053</v>
      </c>
      <c r="K190" s="24">
        <f t="shared" si="8"/>
        <v>70.27123408672047</v>
      </c>
      <c r="L190" s="24">
        <v>0</v>
      </c>
      <c r="M190" s="24">
        <v>1270.0277949899053</v>
      </c>
      <c r="N190" s="7"/>
    </row>
    <row r="191" spans="1:14" s="1" customFormat="1" ht="27" customHeight="1">
      <c r="A191" s="5"/>
      <c r="B191" s="26">
        <v>211</v>
      </c>
      <c r="C191" s="21"/>
      <c r="D191" s="72" t="s">
        <v>155</v>
      </c>
      <c r="E191" s="23"/>
      <c r="F191" s="24">
        <v>2772.1787705</v>
      </c>
      <c r="G191" s="24">
        <v>2772.1787705</v>
      </c>
      <c r="H191" s="25">
        <f t="shared" si="6"/>
        <v>0</v>
      </c>
      <c r="I191" s="24">
        <v>2208.213412615736</v>
      </c>
      <c r="J191" s="24">
        <f t="shared" si="7"/>
        <v>2208.213412615736</v>
      </c>
      <c r="K191" s="24">
        <f t="shared" si="8"/>
        <v>79.6562413692193</v>
      </c>
      <c r="L191" s="24">
        <v>568.1510575425963</v>
      </c>
      <c r="M191" s="24">
        <v>1640.06235507314</v>
      </c>
      <c r="N191" s="7"/>
    </row>
    <row r="192" spans="1:14" s="1" customFormat="1" ht="27" customHeight="1">
      <c r="A192" s="5"/>
      <c r="B192" s="26">
        <v>212</v>
      </c>
      <c r="C192" s="21"/>
      <c r="D192" s="72" t="s">
        <v>253</v>
      </c>
      <c r="E192" s="23"/>
      <c r="F192" s="24">
        <v>448.3539555</v>
      </c>
      <c r="G192" s="24">
        <v>448.3539555</v>
      </c>
      <c r="H192" s="25">
        <f t="shared" si="6"/>
        <v>0</v>
      </c>
      <c r="I192" s="24">
        <v>448.3539555</v>
      </c>
      <c r="J192" s="24">
        <f t="shared" si="7"/>
        <v>448.3539555</v>
      </c>
      <c r="K192" s="24">
        <f t="shared" si="8"/>
        <v>100</v>
      </c>
      <c r="L192" s="24">
        <v>86.37714164730991</v>
      </c>
      <c r="M192" s="24">
        <v>361.97681385269004</v>
      </c>
      <c r="N192" s="7"/>
    </row>
    <row r="193" spans="1:14" s="1" customFormat="1" ht="27" customHeight="1">
      <c r="A193" s="5"/>
      <c r="B193" s="26">
        <v>213</v>
      </c>
      <c r="C193" s="21"/>
      <c r="D193" s="72" t="s">
        <v>223</v>
      </c>
      <c r="E193" s="23"/>
      <c r="F193" s="24">
        <v>1528.4326974671317</v>
      </c>
      <c r="G193" s="24">
        <v>1528.4326974671317</v>
      </c>
      <c r="H193" s="25">
        <f t="shared" si="6"/>
        <v>0</v>
      </c>
      <c r="I193" s="24">
        <v>1528.4326974671317</v>
      </c>
      <c r="J193" s="24">
        <f t="shared" si="7"/>
        <v>1528.432697467132</v>
      </c>
      <c r="K193" s="24">
        <f t="shared" si="8"/>
        <v>100.00000000000003</v>
      </c>
      <c r="L193" s="24">
        <v>1251.9200780376968</v>
      </c>
      <c r="M193" s="24">
        <v>276.512619429435</v>
      </c>
      <c r="N193" s="7"/>
    </row>
    <row r="194" spans="1:14" s="1" customFormat="1" ht="27" customHeight="1">
      <c r="A194" s="5"/>
      <c r="B194" s="26">
        <v>214</v>
      </c>
      <c r="C194" s="21"/>
      <c r="D194" s="72" t="s">
        <v>156</v>
      </c>
      <c r="E194" s="23"/>
      <c r="F194" s="24">
        <v>3152.3705412171316</v>
      </c>
      <c r="G194" s="24">
        <v>3152.3705412171316</v>
      </c>
      <c r="H194" s="25">
        <f t="shared" si="6"/>
        <v>0</v>
      </c>
      <c r="I194" s="24">
        <v>3152.3705412171316</v>
      </c>
      <c r="J194" s="24">
        <f t="shared" si="7"/>
        <v>3152.370541217131</v>
      </c>
      <c r="K194" s="24">
        <f t="shared" si="8"/>
        <v>99.99999999999999</v>
      </c>
      <c r="L194" s="24">
        <v>2242.8765497362865</v>
      </c>
      <c r="M194" s="24">
        <v>909.4939914808449</v>
      </c>
      <c r="N194" s="7"/>
    </row>
    <row r="195" spans="1:14" s="1" customFormat="1" ht="27" customHeight="1">
      <c r="A195" s="5"/>
      <c r="B195" s="26">
        <v>215</v>
      </c>
      <c r="C195" s="21"/>
      <c r="D195" s="72" t="s">
        <v>157</v>
      </c>
      <c r="E195" s="23"/>
      <c r="F195" s="24">
        <v>666.8884235</v>
      </c>
      <c r="G195" s="24">
        <v>666.8884235</v>
      </c>
      <c r="H195" s="25">
        <f t="shared" si="6"/>
        <v>0</v>
      </c>
      <c r="I195" s="24">
        <v>469.907624044341</v>
      </c>
      <c r="J195" s="24">
        <f t="shared" si="7"/>
        <v>469.907624044341</v>
      </c>
      <c r="K195" s="24">
        <f t="shared" si="8"/>
        <v>70.46270522708225</v>
      </c>
      <c r="L195" s="24">
        <v>70.27566639341109</v>
      </c>
      <c r="M195" s="24">
        <v>399.6319576509299</v>
      </c>
      <c r="N195" s="7"/>
    </row>
    <row r="196" spans="1:14" s="1" customFormat="1" ht="27" customHeight="1">
      <c r="A196" s="5"/>
      <c r="B196" s="26">
        <v>216</v>
      </c>
      <c r="C196" s="21"/>
      <c r="D196" s="72" t="s">
        <v>158</v>
      </c>
      <c r="E196" s="23"/>
      <c r="F196" s="24">
        <v>1968.8109165</v>
      </c>
      <c r="G196" s="24">
        <v>1968.8109165</v>
      </c>
      <c r="H196" s="25">
        <f t="shared" si="6"/>
        <v>0</v>
      </c>
      <c r="I196" s="24">
        <v>1968.7961927664724</v>
      </c>
      <c r="J196" s="24">
        <f t="shared" si="7"/>
        <v>1968.7961927664724</v>
      </c>
      <c r="K196" s="24">
        <f t="shared" si="8"/>
        <v>99.99925215096054</v>
      </c>
      <c r="L196" s="24">
        <v>1798.6254219387674</v>
      </c>
      <c r="M196" s="24">
        <v>170.17077082770498</v>
      </c>
      <c r="N196" s="7"/>
    </row>
    <row r="197" spans="1:14" s="1" customFormat="1" ht="27" customHeight="1">
      <c r="A197" s="5"/>
      <c r="B197" s="26">
        <v>217</v>
      </c>
      <c r="C197" s="21"/>
      <c r="D197" s="72" t="s">
        <v>159</v>
      </c>
      <c r="E197" s="23"/>
      <c r="F197" s="24">
        <v>2075.7243805000003</v>
      </c>
      <c r="G197" s="24">
        <v>2075.7243805</v>
      </c>
      <c r="H197" s="25">
        <f t="shared" si="6"/>
        <v>0</v>
      </c>
      <c r="I197" s="24">
        <v>1960.8384886914725</v>
      </c>
      <c r="J197" s="24">
        <f t="shared" si="7"/>
        <v>1960.8384885003688</v>
      </c>
      <c r="K197" s="24">
        <f t="shared" si="8"/>
        <v>94.46526267750647</v>
      </c>
      <c r="L197" s="24">
        <v>1960.8384885003688</v>
      </c>
      <c r="M197" s="24">
        <v>0</v>
      </c>
      <c r="N197" s="7"/>
    </row>
    <row r="198" spans="1:14" s="1" customFormat="1" ht="27" customHeight="1">
      <c r="A198" s="5"/>
      <c r="B198" s="26">
        <v>218</v>
      </c>
      <c r="C198" s="21"/>
      <c r="D198" s="72" t="s">
        <v>266</v>
      </c>
      <c r="E198" s="23"/>
      <c r="F198" s="24">
        <v>512.1689622671317</v>
      </c>
      <c r="G198" s="24">
        <v>512.1689622671317</v>
      </c>
      <c r="H198" s="25">
        <f t="shared" si="6"/>
        <v>0</v>
      </c>
      <c r="I198" s="24">
        <v>512.1689622671317</v>
      </c>
      <c r="J198" s="24">
        <f t="shared" si="7"/>
        <v>373.8430777625</v>
      </c>
      <c r="K198" s="24">
        <f t="shared" si="8"/>
        <v>72.99213839660882</v>
      </c>
      <c r="L198" s="24">
        <v>0</v>
      </c>
      <c r="M198" s="24">
        <v>373.8430777625</v>
      </c>
      <c r="N198" s="7"/>
    </row>
    <row r="199" spans="1:14" s="1" customFormat="1" ht="27" customHeight="1">
      <c r="A199" s="5"/>
      <c r="B199" s="26">
        <v>219</v>
      </c>
      <c r="C199" s="21"/>
      <c r="D199" s="72" t="s">
        <v>224</v>
      </c>
      <c r="E199" s="23"/>
      <c r="F199" s="24">
        <v>1655.2887525</v>
      </c>
      <c r="G199" s="24">
        <v>556.2984883471316</v>
      </c>
      <c r="H199" s="25">
        <f t="shared" si="6"/>
        <v>-66.39266185389418</v>
      </c>
      <c r="I199" s="24">
        <v>556.2984883471316</v>
      </c>
      <c r="J199" s="24">
        <f t="shared" si="7"/>
        <v>472.85371295822</v>
      </c>
      <c r="K199" s="24">
        <f t="shared" si="8"/>
        <v>84.99999961588213</v>
      </c>
      <c r="L199" s="24">
        <v>0</v>
      </c>
      <c r="M199" s="24">
        <v>472.85371295822</v>
      </c>
      <c r="N199" s="7"/>
    </row>
    <row r="200" spans="1:14" s="1" customFormat="1" ht="27" customHeight="1">
      <c r="A200" s="5"/>
      <c r="B200" s="26">
        <v>222</v>
      </c>
      <c r="C200" s="21"/>
      <c r="D200" s="72" t="s">
        <v>225</v>
      </c>
      <c r="E200" s="23"/>
      <c r="F200" s="24">
        <v>13850.824947500001</v>
      </c>
      <c r="G200" s="24">
        <v>13850.824947499998</v>
      </c>
      <c r="H200" s="25">
        <f t="shared" si="6"/>
        <v>0</v>
      </c>
      <c r="I200" s="24">
        <v>12831.72616222434</v>
      </c>
      <c r="J200" s="24">
        <f t="shared" si="7"/>
        <v>12831.72616222434</v>
      </c>
      <c r="K200" s="24">
        <f t="shared" si="8"/>
        <v>92.64232427210338</v>
      </c>
      <c r="L200" s="24">
        <v>468.796034716381</v>
      </c>
      <c r="M200" s="24">
        <v>12362.93012750796</v>
      </c>
      <c r="N200" s="7"/>
    </row>
    <row r="201" spans="1:14" s="1" customFormat="1" ht="27" customHeight="1">
      <c r="A201" s="5"/>
      <c r="B201" s="26">
        <v>223</v>
      </c>
      <c r="C201" s="21"/>
      <c r="D201" s="72" t="s">
        <v>267</v>
      </c>
      <c r="E201" s="23"/>
      <c r="F201" s="24">
        <v>103.1608096882377</v>
      </c>
      <c r="G201" s="24">
        <v>56.63375890639535</v>
      </c>
      <c r="H201" s="25">
        <f t="shared" si="6"/>
        <v>-45.101478868236654</v>
      </c>
      <c r="I201" s="24">
        <v>56.63375890639535</v>
      </c>
      <c r="J201" s="24">
        <f t="shared" si="7"/>
        <v>46.216976811874986</v>
      </c>
      <c r="K201" s="24">
        <f t="shared" si="8"/>
        <v>81.60676194610834</v>
      </c>
      <c r="L201" s="24">
        <v>0</v>
      </c>
      <c r="M201" s="24">
        <v>46.216976811874986</v>
      </c>
      <c r="N201" s="7"/>
    </row>
    <row r="202" spans="1:14" s="1" customFormat="1" ht="27" customHeight="1">
      <c r="A202" s="5"/>
      <c r="B202" s="26">
        <v>225</v>
      </c>
      <c r="C202" s="21"/>
      <c r="D202" s="72" t="s">
        <v>273</v>
      </c>
      <c r="E202" s="23"/>
      <c r="F202" s="24">
        <v>16.201273302131145</v>
      </c>
      <c r="G202" s="24">
        <v>16.201273617868218</v>
      </c>
      <c r="H202" s="27">
        <f t="shared" si="6"/>
        <v>1.9488410885060148E-06</v>
      </c>
      <c r="I202" s="24">
        <v>16.201273617868218</v>
      </c>
      <c r="J202" s="24">
        <f t="shared" si="7"/>
        <v>12.15095552967</v>
      </c>
      <c r="K202" s="24">
        <f t="shared" si="8"/>
        <v>75.0000019521233</v>
      </c>
      <c r="L202" s="24">
        <v>0</v>
      </c>
      <c r="M202" s="24">
        <v>12.15095552967</v>
      </c>
      <c r="N202" s="7"/>
    </row>
    <row r="203" spans="1:14" s="1" customFormat="1" ht="27" customHeight="1">
      <c r="A203" s="5"/>
      <c r="B203" s="26">
        <v>226</v>
      </c>
      <c r="C203" s="21"/>
      <c r="D203" s="72" t="s">
        <v>160</v>
      </c>
      <c r="E203" s="23"/>
      <c r="F203" s="24">
        <v>331.69117616</v>
      </c>
      <c r="G203" s="24">
        <v>331.69117616</v>
      </c>
      <c r="H203" s="25">
        <f t="shared" si="6"/>
        <v>0</v>
      </c>
      <c r="I203" s="24">
        <v>330.704685</v>
      </c>
      <c r="J203" s="24">
        <f t="shared" si="7"/>
        <v>330.70468500000004</v>
      </c>
      <c r="K203" s="24">
        <f t="shared" si="8"/>
        <v>99.7025874575801</v>
      </c>
      <c r="L203" s="24">
        <v>330.70468500000004</v>
      </c>
      <c r="M203" s="24">
        <v>0</v>
      </c>
      <c r="N203" s="7"/>
    </row>
    <row r="204" spans="1:14" s="1" customFormat="1" ht="27" customHeight="1">
      <c r="A204" s="5"/>
      <c r="B204" s="26">
        <v>227</v>
      </c>
      <c r="C204" s="21"/>
      <c r="D204" s="72" t="s">
        <v>161</v>
      </c>
      <c r="E204" s="23"/>
      <c r="F204" s="24">
        <v>1393.2930329525002</v>
      </c>
      <c r="G204" s="24">
        <v>1393.2930334593411</v>
      </c>
      <c r="H204" s="27">
        <f t="shared" si="6"/>
        <v>3.637718748450425E-08</v>
      </c>
      <c r="I204" s="24">
        <v>1393.178077846473</v>
      </c>
      <c r="J204" s="24">
        <f t="shared" si="7"/>
        <v>1313.9065430912647</v>
      </c>
      <c r="K204" s="24">
        <f t="shared" si="8"/>
        <v>94.30224019917968</v>
      </c>
      <c r="L204" s="24">
        <v>0</v>
      </c>
      <c r="M204" s="24">
        <v>1313.9065430912647</v>
      </c>
      <c r="N204" s="7"/>
    </row>
    <row r="205" spans="1:14" s="1" customFormat="1" ht="27" customHeight="1">
      <c r="A205" s="5"/>
      <c r="B205" s="26">
        <v>228</v>
      </c>
      <c r="C205" s="21"/>
      <c r="D205" s="72" t="s">
        <v>226</v>
      </c>
      <c r="E205" s="23"/>
      <c r="F205" s="24">
        <v>291.8689441392623</v>
      </c>
      <c r="G205" s="24">
        <v>262.1267465843411</v>
      </c>
      <c r="H205" s="25">
        <f t="shared" si="6"/>
        <v>-10.190257700295106</v>
      </c>
      <c r="I205" s="24">
        <v>262.1267587485271</v>
      </c>
      <c r="J205" s="24">
        <f t="shared" si="7"/>
        <v>228.36540606840992</v>
      </c>
      <c r="K205" s="24">
        <f t="shared" si="8"/>
        <v>87.12022296241783</v>
      </c>
      <c r="L205" s="24">
        <v>0</v>
      </c>
      <c r="M205" s="24">
        <v>228.36540606840992</v>
      </c>
      <c r="N205" s="7"/>
    </row>
    <row r="206" spans="1:14" s="1" customFormat="1" ht="27" customHeight="1">
      <c r="A206" s="5"/>
      <c r="B206" s="26">
        <v>229</v>
      </c>
      <c r="C206" s="21"/>
      <c r="D206" s="72" t="s">
        <v>162</v>
      </c>
      <c r="E206" s="23"/>
      <c r="F206" s="24">
        <v>2936.4375526744184</v>
      </c>
      <c r="G206" s="24">
        <v>2936.438323072868</v>
      </c>
      <c r="H206" s="27">
        <f t="shared" si="6"/>
        <v>2.6235819291287044E-05</v>
      </c>
      <c r="I206" s="24">
        <v>2936.438323072868</v>
      </c>
      <c r="J206" s="24">
        <f t="shared" si="7"/>
        <v>2936.437403114754</v>
      </c>
      <c r="K206" s="24">
        <f t="shared" si="8"/>
        <v>99.99996867095396</v>
      </c>
      <c r="L206" s="24">
        <v>2936.437403114754</v>
      </c>
      <c r="M206" s="24">
        <v>0</v>
      </c>
      <c r="N206" s="7"/>
    </row>
    <row r="207" spans="1:14" s="1" customFormat="1" ht="27" customHeight="1">
      <c r="A207" s="5"/>
      <c r="B207" s="26">
        <v>231</v>
      </c>
      <c r="C207" s="21"/>
      <c r="D207" s="72" t="s">
        <v>268</v>
      </c>
      <c r="E207" s="23"/>
      <c r="F207" s="24">
        <v>564.8394185136822</v>
      </c>
      <c r="G207" s="24">
        <v>570.48741938</v>
      </c>
      <c r="H207" s="25">
        <f t="shared" si="6"/>
        <v>0.9999303662587806</v>
      </c>
      <c r="I207" s="24">
        <v>70.54771749999999</v>
      </c>
      <c r="J207" s="24">
        <f t="shared" si="7"/>
        <v>70.54771749999999</v>
      </c>
      <c r="K207" s="24">
        <f t="shared" si="8"/>
        <v>12.366217922328689</v>
      </c>
      <c r="L207" s="24">
        <v>15.988137158465</v>
      </c>
      <c r="M207" s="24">
        <v>54.55958034153499</v>
      </c>
      <c r="N207" s="7"/>
    </row>
    <row r="208" spans="1:14" s="1" customFormat="1" ht="27" customHeight="1">
      <c r="A208" s="5"/>
      <c r="B208" s="26">
        <v>233</v>
      </c>
      <c r="C208" s="21"/>
      <c r="D208" s="72" t="s">
        <v>227</v>
      </c>
      <c r="E208" s="23"/>
      <c r="F208" s="24">
        <v>112.1502356792623</v>
      </c>
      <c r="G208" s="24">
        <v>112.15023631073643</v>
      </c>
      <c r="H208" s="27">
        <f t="shared" si="6"/>
        <v>5.630609081208604E-07</v>
      </c>
      <c r="I208" s="24">
        <v>112.15023631073643</v>
      </c>
      <c r="J208" s="24">
        <f t="shared" si="7"/>
        <v>72.8976534702</v>
      </c>
      <c r="K208" s="24">
        <f t="shared" si="8"/>
        <v>64.99999988249809</v>
      </c>
      <c r="L208" s="24">
        <v>0</v>
      </c>
      <c r="M208" s="24">
        <v>72.8976534702</v>
      </c>
      <c r="N208" s="7"/>
    </row>
    <row r="209" spans="1:14" s="1" customFormat="1" ht="27" customHeight="1">
      <c r="A209" s="5"/>
      <c r="B209" s="26">
        <v>235</v>
      </c>
      <c r="C209" s="21"/>
      <c r="D209" s="72" t="s">
        <v>163</v>
      </c>
      <c r="E209" s="23"/>
      <c r="F209" s="24">
        <v>1318.046287848527</v>
      </c>
      <c r="G209" s="24">
        <v>1318.046287848527</v>
      </c>
      <c r="H209" s="25">
        <f t="shared" si="6"/>
        <v>0</v>
      </c>
      <c r="I209" s="24">
        <v>1192.1645506664727</v>
      </c>
      <c r="J209" s="24">
        <f t="shared" si="7"/>
        <v>1192.1645506664727</v>
      </c>
      <c r="K209" s="24">
        <f t="shared" si="8"/>
        <v>90.44936901362291</v>
      </c>
      <c r="L209" s="24">
        <v>1192.1645506664727</v>
      </c>
      <c r="M209" s="24">
        <v>0</v>
      </c>
      <c r="N209" s="7"/>
    </row>
    <row r="210" spans="1:14" s="1" customFormat="1" ht="27" customHeight="1">
      <c r="A210" s="5"/>
      <c r="B210" s="26">
        <v>236</v>
      </c>
      <c r="C210" s="21"/>
      <c r="D210" s="22" t="s">
        <v>228</v>
      </c>
      <c r="E210" s="23"/>
      <c r="F210" s="24">
        <v>1265.324377095</v>
      </c>
      <c r="G210" s="24">
        <v>1201.73035</v>
      </c>
      <c r="H210" s="25">
        <f t="shared" si="6"/>
        <v>-5.025907051676555</v>
      </c>
      <c r="I210" s="24">
        <v>1201.7234062771317</v>
      </c>
      <c r="J210" s="24">
        <f t="shared" si="7"/>
        <v>1021.4648998677349</v>
      </c>
      <c r="K210" s="24">
        <f t="shared" si="8"/>
        <v>84.99950923830248</v>
      </c>
      <c r="L210" s="24">
        <v>0</v>
      </c>
      <c r="M210" s="24">
        <v>1021.4648998677349</v>
      </c>
      <c r="N210" s="7"/>
    </row>
    <row r="211" spans="1:14" s="1" customFormat="1" ht="27" customHeight="1">
      <c r="A211" s="5"/>
      <c r="B211" s="26">
        <v>242</v>
      </c>
      <c r="C211" s="21"/>
      <c r="D211" s="72" t="s">
        <v>274</v>
      </c>
      <c r="E211" s="23"/>
      <c r="F211" s="24">
        <v>698.8735425</v>
      </c>
      <c r="G211" s="24">
        <v>698.8735425</v>
      </c>
      <c r="H211" s="25">
        <f aca="true" t="shared" si="9" ref="H211:H235">G211/F211*100-100</f>
        <v>0</v>
      </c>
      <c r="I211" s="24">
        <v>188.51889189639533</v>
      </c>
      <c r="J211" s="24">
        <f t="shared" si="7"/>
        <v>188.51889189639533</v>
      </c>
      <c r="K211" s="24">
        <f t="shared" si="8"/>
        <v>26.974678598080615</v>
      </c>
      <c r="L211" s="24">
        <v>41.89308807203535</v>
      </c>
      <c r="M211" s="24">
        <v>146.62580382436</v>
      </c>
      <c r="N211" s="7"/>
    </row>
    <row r="212" spans="1:14" s="1" customFormat="1" ht="27" customHeight="1">
      <c r="A212" s="5"/>
      <c r="B212" s="26">
        <v>243</v>
      </c>
      <c r="C212" s="21"/>
      <c r="D212" s="72" t="s">
        <v>275</v>
      </c>
      <c r="E212" s="23"/>
      <c r="F212" s="24">
        <v>1718.8339778942634</v>
      </c>
      <c r="G212" s="24">
        <v>1718.8339778942634</v>
      </c>
      <c r="H212" s="25">
        <f t="shared" si="9"/>
        <v>0</v>
      </c>
      <c r="I212" s="24">
        <v>68.28063151713178</v>
      </c>
      <c r="J212" s="24">
        <f aca="true" t="shared" si="10" ref="J212:J236">L212+M212</f>
        <v>68.28063151713178</v>
      </c>
      <c r="K212" s="24">
        <f aca="true" t="shared" si="11" ref="K212:K236">J212/G212*100</f>
        <v>3.97249719258995</v>
      </c>
      <c r="L212" s="24">
        <v>15.173475422341786</v>
      </c>
      <c r="M212" s="24">
        <v>53.10715609479</v>
      </c>
      <c r="N212" s="7"/>
    </row>
    <row r="213" spans="1:14" s="1" customFormat="1" ht="27" customHeight="1">
      <c r="A213" s="5"/>
      <c r="B213" s="26">
        <v>244</v>
      </c>
      <c r="C213" s="21"/>
      <c r="D213" s="72" t="s">
        <v>164</v>
      </c>
      <c r="E213" s="23"/>
      <c r="F213" s="24">
        <v>1227.0333775000001</v>
      </c>
      <c r="G213" s="24">
        <v>1227.0333775</v>
      </c>
      <c r="H213" s="25">
        <f t="shared" si="9"/>
        <v>0</v>
      </c>
      <c r="I213" s="24">
        <v>324.59659913852715</v>
      </c>
      <c r="J213" s="24">
        <f t="shared" si="10"/>
        <v>324.5965991385271</v>
      </c>
      <c r="K213" s="24">
        <f t="shared" si="11"/>
        <v>26.45377094793227</v>
      </c>
      <c r="L213" s="24">
        <v>25.808634543802107</v>
      </c>
      <c r="M213" s="24">
        <v>298.787964594725</v>
      </c>
      <c r="N213" s="7"/>
    </row>
    <row r="214" spans="1:14" s="1" customFormat="1" ht="27" customHeight="1">
      <c r="A214" s="5"/>
      <c r="B214" s="26">
        <v>245</v>
      </c>
      <c r="C214" s="21"/>
      <c r="D214" s="72" t="s">
        <v>165</v>
      </c>
      <c r="E214" s="23"/>
      <c r="F214" s="24">
        <v>1221.08357</v>
      </c>
      <c r="G214" s="24">
        <v>1221.0835699999998</v>
      </c>
      <c r="H214" s="25">
        <f t="shared" si="9"/>
        <v>0</v>
      </c>
      <c r="I214" s="24">
        <v>1221.0835699999998</v>
      </c>
      <c r="J214" s="24">
        <f t="shared" si="10"/>
        <v>1221.08357</v>
      </c>
      <c r="K214" s="24">
        <f t="shared" si="11"/>
        <v>100.00000000000003</v>
      </c>
      <c r="L214" s="24">
        <v>865.085347508345</v>
      </c>
      <c r="M214" s="24">
        <v>355.998222491655</v>
      </c>
      <c r="N214" s="7"/>
    </row>
    <row r="215" spans="1:14" s="1" customFormat="1" ht="27" customHeight="1">
      <c r="A215" s="5"/>
      <c r="B215" s="26">
        <v>247</v>
      </c>
      <c r="C215" s="21"/>
      <c r="D215" s="72" t="s">
        <v>229</v>
      </c>
      <c r="E215" s="23"/>
      <c r="F215" s="24">
        <v>271.6119815</v>
      </c>
      <c r="G215" s="24">
        <v>243.22690100352713</v>
      </c>
      <c r="H215" s="25">
        <f t="shared" si="9"/>
        <v>-10.450599542668883</v>
      </c>
      <c r="I215" s="24">
        <v>218.39827675934106</v>
      </c>
      <c r="J215" s="24">
        <f t="shared" si="10"/>
        <v>218.39827675934106</v>
      </c>
      <c r="K215" s="24">
        <f t="shared" si="11"/>
        <v>89.79199087693593</v>
      </c>
      <c r="L215" s="24">
        <v>57.15499423794105</v>
      </c>
      <c r="M215" s="24">
        <v>161.2432825214</v>
      </c>
      <c r="N215" s="7"/>
    </row>
    <row r="216" spans="1:14" s="1" customFormat="1" ht="27" customHeight="1">
      <c r="A216" s="5"/>
      <c r="B216" s="26">
        <v>248</v>
      </c>
      <c r="C216" s="21"/>
      <c r="D216" s="72" t="s">
        <v>280</v>
      </c>
      <c r="E216" s="23"/>
      <c r="F216" s="24">
        <v>1030.0882110000002</v>
      </c>
      <c r="G216" s="24">
        <v>1004.6224206086046</v>
      </c>
      <c r="H216" s="25">
        <f t="shared" si="9"/>
        <v>-2.4721951110064424</v>
      </c>
      <c r="I216" s="24">
        <v>763.327676889341</v>
      </c>
      <c r="J216" s="24">
        <f t="shared" si="10"/>
        <v>730.540864497385</v>
      </c>
      <c r="K216" s="24">
        <f t="shared" si="11"/>
        <v>72.71795348294339</v>
      </c>
      <c r="L216" s="24">
        <v>0</v>
      </c>
      <c r="M216" s="24">
        <v>730.540864497385</v>
      </c>
      <c r="N216" s="7"/>
    </row>
    <row r="217" spans="1:14" s="1" customFormat="1" ht="27" customHeight="1">
      <c r="A217" s="5"/>
      <c r="B217" s="26">
        <v>249</v>
      </c>
      <c r="C217" s="21"/>
      <c r="D217" s="72" t="s">
        <v>254</v>
      </c>
      <c r="E217" s="23"/>
      <c r="F217" s="24">
        <v>691.9691505</v>
      </c>
      <c r="G217" s="24">
        <v>759.4961965</v>
      </c>
      <c r="H217" s="25">
        <f t="shared" si="9"/>
        <v>9.758678685488604</v>
      </c>
      <c r="I217" s="24">
        <v>759.4961965</v>
      </c>
      <c r="J217" s="24">
        <f t="shared" si="10"/>
        <v>759.4961965</v>
      </c>
      <c r="K217" s="24">
        <f t="shared" si="11"/>
        <v>100</v>
      </c>
      <c r="L217" s="24">
        <v>759.4961965</v>
      </c>
      <c r="M217" s="24">
        <v>0</v>
      </c>
      <c r="N217" s="7"/>
    </row>
    <row r="218" spans="1:14" s="1" customFormat="1" ht="27" customHeight="1">
      <c r="A218" s="5"/>
      <c r="B218" s="26">
        <v>250</v>
      </c>
      <c r="C218" s="21"/>
      <c r="D218" s="72" t="s">
        <v>281</v>
      </c>
      <c r="E218" s="23"/>
      <c r="F218" s="24">
        <v>1030.1274405</v>
      </c>
      <c r="G218" s="24">
        <v>585.9769127471317</v>
      </c>
      <c r="H218" s="25">
        <f t="shared" si="9"/>
        <v>-43.116075767993124</v>
      </c>
      <c r="I218" s="24">
        <v>585.9769127471317</v>
      </c>
      <c r="J218" s="24">
        <f t="shared" si="10"/>
        <v>511.2139592897351</v>
      </c>
      <c r="K218" s="24">
        <f t="shared" si="11"/>
        <v>87.24131414889732</v>
      </c>
      <c r="L218" s="24">
        <v>0</v>
      </c>
      <c r="M218" s="24">
        <v>511.2139592897351</v>
      </c>
      <c r="N218" s="7"/>
    </row>
    <row r="219" spans="1:14" s="1" customFormat="1" ht="27" customHeight="1">
      <c r="A219" s="5"/>
      <c r="B219" s="26">
        <v>251</v>
      </c>
      <c r="C219" s="21"/>
      <c r="D219" s="72" t="s">
        <v>230</v>
      </c>
      <c r="E219" s="23"/>
      <c r="F219" s="24">
        <v>600.2115332853689</v>
      </c>
      <c r="G219" s="24">
        <v>600.2115334764728</v>
      </c>
      <c r="H219" s="27">
        <f t="shared" si="9"/>
        <v>3.183941998941009E-08</v>
      </c>
      <c r="I219" s="24">
        <v>600.2115334764728</v>
      </c>
      <c r="J219" s="24">
        <f t="shared" si="10"/>
        <v>600.2115334764728</v>
      </c>
      <c r="K219" s="24">
        <f t="shared" si="11"/>
        <v>100</v>
      </c>
      <c r="L219" s="24">
        <v>522.3136445222929</v>
      </c>
      <c r="M219" s="24">
        <v>77.89788895417999</v>
      </c>
      <c r="N219" s="7"/>
    </row>
    <row r="220" spans="1:14" s="1" customFormat="1" ht="54" customHeight="1">
      <c r="A220" s="5"/>
      <c r="B220" s="26">
        <v>252</v>
      </c>
      <c r="C220" s="21"/>
      <c r="D220" s="73" t="s">
        <v>278</v>
      </c>
      <c r="E220" s="23"/>
      <c r="F220" s="64">
        <v>103.5346925475</v>
      </c>
      <c r="G220" s="64">
        <v>103.53469305434109</v>
      </c>
      <c r="H220" s="65">
        <f t="shared" si="9"/>
        <v>4.895374559055199E-07</v>
      </c>
      <c r="I220" s="64">
        <v>103.53469305434109</v>
      </c>
      <c r="J220" s="64">
        <f t="shared" si="10"/>
        <v>76.28871866341001</v>
      </c>
      <c r="K220" s="64">
        <f t="shared" si="11"/>
        <v>73.68420807831941</v>
      </c>
      <c r="L220" s="64">
        <v>0</v>
      </c>
      <c r="M220" s="64">
        <v>76.28871866341001</v>
      </c>
      <c r="N220" s="7"/>
    </row>
    <row r="221" spans="1:14" s="1" customFormat="1" ht="27" customHeight="1">
      <c r="A221" s="5"/>
      <c r="B221" s="26">
        <v>253</v>
      </c>
      <c r="C221" s="21"/>
      <c r="D221" s="72" t="s">
        <v>231</v>
      </c>
      <c r="E221" s="23"/>
      <c r="F221" s="24">
        <v>1069.8178617829456</v>
      </c>
      <c r="G221" s="24">
        <v>1069.818476074341</v>
      </c>
      <c r="H221" s="27">
        <f t="shared" si="9"/>
        <v>5.742018500143331E-05</v>
      </c>
      <c r="I221" s="24">
        <v>1069.818476074341</v>
      </c>
      <c r="J221" s="24">
        <f t="shared" si="10"/>
        <v>1069.818476074341</v>
      </c>
      <c r="K221" s="24">
        <f t="shared" si="11"/>
        <v>100</v>
      </c>
      <c r="L221" s="24">
        <v>1010.0058810426261</v>
      </c>
      <c r="M221" s="24">
        <v>59.812595031715</v>
      </c>
      <c r="N221" s="7"/>
    </row>
    <row r="222" spans="1:14" s="1" customFormat="1" ht="27" customHeight="1">
      <c r="A222" s="5"/>
      <c r="B222" s="26">
        <v>258</v>
      </c>
      <c r="C222" s="21"/>
      <c r="D222" s="72" t="s">
        <v>232</v>
      </c>
      <c r="E222" s="23"/>
      <c r="F222" s="24">
        <v>5631.447031</v>
      </c>
      <c r="G222" s="24">
        <v>5631.447031</v>
      </c>
      <c r="H222" s="25">
        <f t="shared" si="9"/>
        <v>0</v>
      </c>
      <c r="I222" s="24">
        <v>5631.447031</v>
      </c>
      <c r="J222" s="24">
        <f t="shared" si="10"/>
        <v>5631.447031</v>
      </c>
      <c r="K222" s="24">
        <f t="shared" si="11"/>
        <v>100</v>
      </c>
      <c r="L222" s="24">
        <v>5631.447031</v>
      </c>
      <c r="M222" s="24">
        <v>0</v>
      </c>
      <c r="N222" s="7"/>
    </row>
    <row r="223" spans="1:14" s="1" customFormat="1" ht="27" customHeight="1">
      <c r="A223" s="5"/>
      <c r="B223" s="26">
        <v>259</v>
      </c>
      <c r="C223" s="21"/>
      <c r="D223" s="72" t="s">
        <v>233</v>
      </c>
      <c r="E223" s="23"/>
      <c r="F223" s="24">
        <v>1126.526483145</v>
      </c>
      <c r="G223" s="24">
        <v>1222.3968165392635</v>
      </c>
      <c r="H223" s="25">
        <f t="shared" si="9"/>
        <v>8.510260063004992</v>
      </c>
      <c r="I223" s="24">
        <v>1222.3968165392635</v>
      </c>
      <c r="J223" s="24">
        <f t="shared" si="10"/>
        <v>1222.3968165392635</v>
      </c>
      <c r="K223" s="24">
        <f t="shared" si="11"/>
        <v>100</v>
      </c>
      <c r="L223" s="24">
        <v>1222.3968165392635</v>
      </c>
      <c r="M223" s="24">
        <v>0</v>
      </c>
      <c r="N223" s="7"/>
    </row>
    <row r="224" spans="1:14" s="1" customFormat="1" ht="27" customHeight="1">
      <c r="A224" s="5"/>
      <c r="B224" s="26">
        <v>260</v>
      </c>
      <c r="C224" s="21"/>
      <c r="D224" s="72" t="s">
        <v>234</v>
      </c>
      <c r="E224" s="23"/>
      <c r="F224" s="24">
        <v>490.9616121542635</v>
      </c>
      <c r="G224" s="24">
        <v>490.9616121542635</v>
      </c>
      <c r="H224" s="25">
        <f t="shared" si="9"/>
        <v>0</v>
      </c>
      <c r="I224" s="24">
        <v>490.9616121542635</v>
      </c>
      <c r="J224" s="24">
        <f t="shared" si="10"/>
        <v>490.9616121542635</v>
      </c>
      <c r="K224" s="24">
        <f t="shared" si="11"/>
        <v>100</v>
      </c>
      <c r="L224" s="24">
        <v>483.1725947984985</v>
      </c>
      <c r="M224" s="24">
        <v>7.789017355765001</v>
      </c>
      <c r="N224" s="7"/>
    </row>
    <row r="225" spans="1:14" s="1" customFormat="1" ht="27" customHeight="1">
      <c r="A225" s="5"/>
      <c r="B225" s="26">
        <v>261</v>
      </c>
      <c r="C225" s="21"/>
      <c r="D225" s="72" t="s">
        <v>166</v>
      </c>
      <c r="E225" s="23"/>
      <c r="F225" s="24">
        <v>6607.0335405292635</v>
      </c>
      <c r="G225" s="24">
        <v>6607.0335405292635</v>
      </c>
      <c r="H225" s="25">
        <f t="shared" si="9"/>
        <v>0</v>
      </c>
      <c r="I225" s="24">
        <v>4183.807200897131</v>
      </c>
      <c r="J225" s="24">
        <f t="shared" si="10"/>
        <v>4183.807200897131</v>
      </c>
      <c r="K225" s="24">
        <f t="shared" si="11"/>
        <v>63.323535066570635</v>
      </c>
      <c r="L225" s="24">
        <v>4183.807200897131</v>
      </c>
      <c r="M225" s="24">
        <v>0</v>
      </c>
      <c r="N225" s="7"/>
    </row>
    <row r="226" spans="1:14" s="1" customFormat="1" ht="27" customHeight="1">
      <c r="A226" s="5"/>
      <c r="B226" s="26">
        <v>262</v>
      </c>
      <c r="C226" s="21"/>
      <c r="D226" s="72" t="s">
        <v>252</v>
      </c>
      <c r="E226" s="23"/>
      <c r="F226" s="24">
        <v>529.022884</v>
      </c>
      <c r="G226" s="24">
        <v>529.022884</v>
      </c>
      <c r="H226" s="25">
        <f t="shared" si="9"/>
        <v>0</v>
      </c>
      <c r="I226" s="24">
        <v>529.022884</v>
      </c>
      <c r="J226" s="24">
        <f t="shared" si="10"/>
        <v>529.022884</v>
      </c>
      <c r="K226" s="24">
        <f t="shared" si="11"/>
        <v>100</v>
      </c>
      <c r="L226" s="24">
        <v>340.013911909385</v>
      </c>
      <c r="M226" s="24">
        <v>189.008972090615</v>
      </c>
      <c r="N226" s="7"/>
    </row>
    <row r="227" spans="1:14" s="3" customFormat="1" ht="27" customHeight="1">
      <c r="A227" s="8"/>
      <c r="B227" s="26">
        <v>264</v>
      </c>
      <c r="C227" s="21"/>
      <c r="D227" s="72" t="s">
        <v>167</v>
      </c>
      <c r="E227" s="23"/>
      <c r="F227" s="24">
        <v>9625.6267533575</v>
      </c>
      <c r="G227" s="24">
        <v>9625.62675386434</v>
      </c>
      <c r="H227" s="27">
        <f t="shared" si="9"/>
        <v>5.2655479976237984E-09</v>
      </c>
      <c r="I227" s="24">
        <v>5750.79997380934</v>
      </c>
      <c r="J227" s="24">
        <f t="shared" si="10"/>
        <v>5750.79997380934</v>
      </c>
      <c r="K227" s="24">
        <f t="shared" si="11"/>
        <v>59.744680745080856</v>
      </c>
      <c r="L227" s="24">
        <v>5750.79997380934</v>
      </c>
      <c r="M227" s="24">
        <v>0</v>
      </c>
      <c r="N227" s="7"/>
    </row>
    <row r="228" spans="1:14" s="1" customFormat="1" ht="27" customHeight="1">
      <c r="A228" s="5"/>
      <c r="B228" s="26">
        <v>267</v>
      </c>
      <c r="C228" s="21"/>
      <c r="D228" s="22" t="s">
        <v>235</v>
      </c>
      <c r="E228" s="23"/>
      <c r="F228" s="24">
        <v>195.755205</v>
      </c>
      <c r="G228" s="24">
        <v>425.8623755</v>
      </c>
      <c r="H228" s="25">
        <f t="shared" si="9"/>
        <v>117.54843019372078</v>
      </c>
      <c r="I228" s="24">
        <v>425.8623755</v>
      </c>
      <c r="J228" s="24">
        <f t="shared" si="10"/>
        <v>425.8623755</v>
      </c>
      <c r="K228" s="24">
        <f t="shared" si="11"/>
        <v>100</v>
      </c>
      <c r="L228" s="24">
        <v>425.8623755</v>
      </c>
      <c r="M228" s="24">
        <v>0</v>
      </c>
      <c r="N228" s="15"/>
    </row>
    <row r="229" spans="1:14" s="1" customFormat="1" ht="27" customHeight="1">
      <c r="A229" s="5"/>
      <c r="B229" s="26">
        <v>268</v>
      </c>
      <c r="C229" s="21"/>
      <c r="D229" s="22" t="s">
        <v>236</v>
      </c>
      <c r="E229" s="23"/>
      <c r="F229" s="24">
        <v>269.82363935999996</v>
      </c>
      <c r="G229" s="24">
        <v>269.82363935999996</v>
      </c>
      <c r="H229" s="25">
        <f t="shared" si="9"/>
        <v>0</v>
      </c>
      <c r="I229" s="24">
        <v>269.82363935999996</v>
      </c>
      <c r="J229" s="24">
        <f t="shared" si="10"/>
        <v>269.82363935999996</v>
      </c>
      <c r="K229" s="24">
        <f t="shared" si="11"/>
        <v>100</v>
      </c>
      <c r="L229" s="24">
        <v>269.82363935999996</v>
      </c>
      <c r="M229" s="24">
        <v>0</v>
      </c>
      <c r="N229" s="7"/>
    </row>
    <row r="230" spans="1:14" s="1" customFormat="1" ht="27" customHeight="1">
      <c r="A230" s="5"/>
      <c r="B230" s="26">
        <v>273</v>
      </c>
      <c r="C230" s="21"/>
      <c r="D230" s="22" t="s">
        <v>237</v>
      </c>
      <c r="E230" s="23"/>
      <c r="F230" s="24">
        <v>1349.318921075</v>
      </c>
      <c r="G230" s="24">
        <v>1349.318921075</v>
      </c>
      <c r="H230" s="25">
        <f t="shared" si="9"/>
        <v>0</v>
      </c>
      <c r="I230" s="24">
        <v>1349.318921075</v>
      </c>
      <c r="J230" s="24">
        <f t="shared" si="10"/>
        <v>1349.318921075</v>
      </c>
      <c r="K230" s="24">
        <f t="shared" si="11"/>
        <v>100</v>
      </c>
      <c r="L230" s="24">
        <v>1349.318921075</v>
      </c>
      <c r="M230" s="24">
        <v>0</v>
      </c>
      <c r="N230" s="7"/>
    </row>
    <row r="231" spans="1:14" s="1" customFormat="1" ht="27" customHeight="1">
      <c r="A231" s="5"/>
      <c r="B231" s="26">
        <v>274</v>
      </c>
      <c r="C231" s="21"/>
      <c r="D231" s="22" t="s">
        <v>238</v>
      </c>
      <c r="E231" s="23"/>
      <c r="F231" s="24">
        <v>3798.3254103496306</v>
      </c>
      <c r="G231" s="24">
        <v>4344.328051355</v>
      </c>
      <c r="H231" s="25">
        <f t="shared" si="9"/>
        <v>14.3748252721483</v>
      </c>
      <c r="I231" s="24">
        <v>4344.328051355</v>
      </c>
      <c r="J231" s="24">
        <f t="shared" si="10"/>
        <v>4344.328051355</v>
      </c>
      <c r="K231" s="24">
        <f t="shared" si="11"/>
        <v>100</v>
      </c>
      <c r="L231" s="24">
        <v>4332.846716845035</v>
      </c>
      <c r="M231" s="24">
        <v>11.481334509964999</v>
      </c>
      <c r="N231" s="7"/>
    </row>
    <row r="232" spans="1:14" s="1" customFormat="1" ht="27" customHeight="1">
      <c r="A232" s="5"/>
      <c r="B232" s="26">
        <v>284</v>
      </c>
      <c r="C232" s="21"/>
      <c r="D232" s="22" t="s">
        <v>239</v>
      </c>
      <c r="E232" s="23"/>
      <c r="F232" s="24">
        <v>1792.6576068717625</v>
      </c>
      <c r="G232" s="24">
        <v>1792.657606996395</v>
      </c>
      <c r="H232" s="27">
        <f t="shared" si="9"/>
        <v>6.9523906631729915E-09</v>
      </c>
      <c r="I232" s="24">
        <v>1792.657606996395</v>
      </c>
      <c r="J232" s="24">
        <f t="shared" si="10"/>
        <v>1792.657606996395</v>
      </c>
      <c r="K232" s="24">
        <f t="shared" si="11"/>
        <v>100</v>
      </c>
      <c r="L232" s="24">
        <v>1792.657606996395</v>
      </c>
      <c r="M232" s="24">
        <v>0</v>
      </c>
      <c r="N232" s="7"/>
    </row>
    <row r="233" spans="1:14" s="1" customFormat="1" ht="27" customHeight="1">
      <c r="A233" s="5"/>
      <c r="B233" s="26">
        <v>293</v>
      </c>
      <c r="C233" s="21"/>
      <c r="D233" s="22" t="s">
        <v>240</v>
      </c>
      <c r="E233" s="23"/>
      <c r="F233" s="24">
        <v>1352.5547009999998</v>
      </c>
      <c r="G233" s="24">
        <v>1482.8751</v>
      </c>
      <c r="H233" s="25">
        <f t="shared" si="9"/>
        <v>9.635129647891418</v>
      </c>
      <c r="I233" s="24">
        <v>1482.8751</v>
      </c>
      <c r="J233" s="24">
        <f t="shared" si="10"/>
        <v>1482.8751</v>
      </c>
      <c r="K233" s="24">
        <f t="shared" si="11"/>
        <v>100</v>
      </c>
      <c r="L233" s="24">
        <v>1482.8751</v>
      </c>
      <c r="M233" s="24">
        <v>0</v>
      </c>
      <c r="N233" s="7"/>
    </row>
    <row r="234" spans="1:14" s="1" customFormat="1" ht="54" customHeight="1">
      <c r="A234" s="5"/>
      <c r="B234" s="26">
        <v>294</v>
      </c>
      <c r="C234" s="21"/>
      <c r="D234" s="63" t="s">
        <v>241</v>
      </c>
      <c r="E234" s="23"/>
      <c r="F234" s="24">
        <v>945.1301904999999</v>
      </c>
      <c r="G234" s="24">
        <v>1167.0907015</v>
      </c>
      <c r="H234" s="25">
        <f t="shared" si="9"/>
        <v>23.484649335196536</v>
      </c>
      <c r="I234" s="24">
        <v>1167.0907015</v>
      </c>
      <c r="J234" s="24">
        <f t="shared" si="10"/>
        <v>1167.0907015</v>
      </c>
      <c r="K234" s="24">
        <f t="shared" si="11"/>
        <v>100</v>
      </c>
      <c r="L234" s="24">
        <v>1123.09504530416</v>
      </c>
      <c r="M234" s="24">
        <v>43.99565619584</v>
      </c>
      <c r="N234" s="7"/>
    </row>
    <row r="235" spans="1:14" s="1" customFormat="1" ht="54" customHeight="1">
      <c r="A235" s="5"/>
      <c r="B235" s="26">
        <v>295</v>
      </c>
      <c r="C235" s="21"/>
      <c r="D235" s="63" t="s">
        <v>255</v>
      </c>
      <c r="E235" s="23"/>
      <c r="F235" s="24">
        <v>317.7720265</v>
      </c>
      <c r="G235" s="24">
        <v>317.7720265</v>
      </c>
      <c r="H235" s="25">
        <f t="shared" si="9"/>
        <v>0</v>
      </c>
      <c r="I235" s="24">
        <v>317.7720265</v>
      </c>
      <c r="J235" s="24">
        <f t="shared" si="10"/>
        <v>317.7720265</v>
      </c>
      <c r="K235" s="24">
        <f t="shared" si="11"/>
        <v>100</v>
      </c>
      <c r="L235" s="24">
        <v>317.7720265</v>
      </c>
      <c r="M235" s="24">
        <v>0</v>
      </c>
      <c r="N235" s="7"/>
    </row>
    <row r="236" spans="1:14" s="1" customFormat="1" ht="27" customHeight="1">
      <c r="A236" s="5"/>
      <c r="B236" s="26">
        <v>305</v>
      </c>
      <c r="C236" s="21"/>
      <c r="D236" s="22" t="s">
        <v>242</v>
      </c>
      <c r="E236" s="23"/>
      <c r="F236" s="24">
        <v>0</v>
      </c>
      <c r="G236" s="24">
        <v>161.75630499999997</v>
      </c>
      <c r="H236" s="28"/>
      <c r="I236" s="24">
        <v>161.75630499999997</v>
      </c>
      <c r="J236" s="24">
        <f t="shared" si="10"/>
        <v>161.75630499999997</v>
      </c>
      <c r="K236" s="24">
        <f t="shared" si="11"/>
        <v>100</v>
      </c>
      <c r="L236" s="24">
        <v>161.75630499999997</v>
      </c>
      <c r="M236" s="24">
        <v>0</v>
      </c>
      <c r="N236" s="7"/>
    </row>
    <row r="237" spans="1:14" s="1" customFormat="1" ht="27" customHeight="1">
      <c r="A237" s="5"/>
      <c r="B237" s="26"/>
      <c r="C237" s="21"/>
      <c r="D237" s="22"/>
      <c r="E237" s="23"/>
      <c r="F237" s="24"/>
      <c r="G237" s="24"/>
      <c r="H237" s="25"/>
      <c r="I237" s="24"/>
      <c r="J237" s="24"/>
      <c r="K237" s="24"/>
      <c r="L237" s="24"/>
      <c r="M237" s="24"/>
      <c r="N237" s="7"/>
    </row>
    <row r="238" spans="1:14" s="4" customFormat="1" ht="27" customHeight="1">
      <c r="A238" s="5"/>
      <c r="B238" s="29"/>
      <c r="C238" s="10"/>
      <c r="D238" s="18" t="s">
        <v>169</v>
      </c>
      <c r="E238" s="19"/>
      <c r="F238" s="13">
        <f>SUM(F240:F268)</f>
        <v>123240.21115011751</v>
      </c>
      <c r="G238" s="13">
        <f>SUM(G240:G268)</f>
        <v>123240.21115233598</v>
      </c>
      <c r="H238" s="14"/>
      <c r="I238" s="13">
        <f>SUM(I240:I268)</f>
        <v>122356.24438080878</v>
      </c>
      <c r="J238" s="13">
        <f>SUM(J240:J268)</f>
        <v>83338.39366436265</v>
      </c>
      <c r="K238" s="13">
        <f>J238/G238*100</f>
        <v>67.62272872232336</v>
      </c>
      <c r="L238" s="13">
        <f>SUM(L240:L268)</f>
        <v>7315.9589233995</v>
      </c>
      <c r="M238" s="13">
        <f>SUM(M240:M268)</f>
        <v>76022.43474096314</v>
      </c>
      <c r="N238" s="7"/>
    </row>
    <row r="239" spans="1:14" s="4" customFormat="1" ht="27" customHeight="1">
      <c r="A239" s="5"/>
      <c r="B239" s="29"/>
      <c r="C239" s="10"/>
      <c r="D239" s="18"/>
      <c r="E239" s="19"/>
      <c r="F239" s="13"/>
      <c r="G239" s="13"/>
      <c r="H239" s="14"/>
      <c r="I239" s="13"/>
      <c r="J239" s="13"/>
      <c r="K239" s="13"/>
      <c r="L239" s="13"/>
      <c r="M239" s="13"/>
      <c r="N239" s="7"/>
    </row>
    <row r="240" spans="1:14" s="1" customFormat="1" ht="27" customHeight="1">
      <c r="A240" s="5"/>
      <c r="B240" s="26">
        <v>1</v>
      </c>
      <c r="C240" s="21"/>
      <c r="D240" s="30" t="s">
        <v>170</v>
      </c>
      <c r="E240" s="23"/>
      <c r="F240" s="24">
        <v>4714.33978</v>
      </c>
      <c r="G240" s="24">
        <v>4714.339779999999</v>
      </c>
      <c r="H240" s="25"/>
      <c r="I240" s="24">
        <v>4714.339779999999</v>
      </c>
      <c r="J240" s="24">
        <f aca="true" t="shared" si="12" ref="J240:J268">L240+M240</f>
        <v>574.084503</v>
      </c>
      <c r="K240" s="24">
        <f aca="true" t="shared" si="13" ref="K240:K268">J240/G240*100</f>
        <v>12.177410407189617</v>
      </c>
      <c r="L240" s="24">
        <v>0</v>
      </c>
      <c r="M240" s="24">
        <v>574.084503</v>
      </c>
      <c r="N240" s="7"/>
    </row>
    <row r="241" spans="1:14" s="1" customFormat="1" ht="27" customHeight="1">
      <c r="A241" s="5"/>
      <c r="B241" s="26">
        <v>2</v>
      </c>
      <c r="C241" s="21"/>
      <c r="D241" s="30" t="s">
        <v>171</v>
      </c>
      <c r="E241" s="23"/>
      <c r="F241" s="24">
        <v>3371.64476</v>
      </c>
      <c r="G241" s="24">
        <v>3371.6447599999997</v>
      </c>
      <c r="H241" s="25"/>
      <c r="I241" s="24">
        <v>3371.6447599999997</v>
      </c>
      <c r="J241" s="24">
        <f t="shared" si="12"/>
        <v>428.90919999999994</v>
      </c>
      <c r="K241" s="24">
        <f t="shared" si="13"/>
        <v>12.721067328575861</v>
      </c>
      <c r="L241" s="24">
        <v>0</v>
      </c>
      <c r="M241" s="24">
        <v>428.90919999999994</v>
      </c>
      <c r="N241" s="7"/>
    </row>
    <row r="242" spans="1:14" s="1" customFormat="1" ht="27" customHeight="1">
      <c r="A242" s="5"/>
      <c r="B242" s="26">
        <v>3</v>
      </c>
      <c r="C242" s="21"/>
      <c r="D242" s="30" t="s">
        <v>172</v>
      </c>
      <c r="E242" s="23"/>
      <c r="F242" s="24">
        <v>4801.5600349999995</v>
      </c>
      <c r="G242" s="24">
        <v>4801.5600349999995</v>
      </c>
      <c r="H242" s="25"/>
      <c r="I242" s="24">
        <v>4801.5600349999995</v>
      </c>
      <c r="J242" s="24">
        <f t="shared" si="12"/>
        <v>174.2966685</v>
      </c>
      <c r="K242" s="24">
        <f t="shared" si="13"/>
        <v>3.6300008170157145</v>
      </c>
      <c r="L242" s="24">
        <v>0</v>
      </c>
      <c r="M242" s="24">
        <v>174.2966685</v>
      </c>
      <c r="N242" s="7"/>
    </row>
    <row r="243" spans="1:14" s="1" customFormat="1" ht="27" customHeight="1">
      <c r="A243" s="5"/>
      <c r="B243" s="26">
        <v>4</v>
      </c>
      <c r="C243" s="21"/>
      <c r="D243" s="30" t="s">
        <v>173</v>
      </c>
      <c r="E243" s="23"/>
      <c r="F243" s="24">
        <v>1957.8150052371318</v>
      </c>
      <c r="G243" s="24">
        <v>1957.8150052371318</v>
      </c>
      <c r="H243" s="25"/>
      <c r="I243" s="24">
        <v>1957.8150052371318</v>
      </c>
      <c r="J243" s="24">
        <f t="shared" si="12"/>
        <v>1175.2438338675</v>
      </c>
      <c r="K243" s="24">
        <f t="shared" si="13"/>
        <v>60.028339282503026</v>
      </c>
      <c r="L243" s="24">
        <v>0</v>
      </c>
      <c r="M243" s="24">
        <v>1175.2438338675</v>
      </c>
      <c r="N243" s="7"/>
    </row>
    <row r="244" spans="1:14" s="1" customFormat="1" ht="27" customHeight="1">
      <c r="A244" s="5"/>
      <c r="B244" s="26">
        <v>5</v>
      </c>
      <c r="C244" s="21"/>
      <c r="D244" s="30" t="s">
        <v>174</v>
      </c>
      <c r="E244" s="23"/>
      <c r="F244" s="24">
        <v>2290.8979528257364</v>
      </c>
      <c r="G244" s="24">
        <v>2290.8979528257364</v>
      </c>
      <c r="H244" s="25"/>
      <c r="I244" s="24">
        <v>2273.7418199999997</v>
      </c>
      <c r="J244" s="24">
        <f t="shared" si="12"/>
        <v>0</v>
      </c>
      <c r="K244" s="24">
        <f t="shared" si="13"/>
        <v>0</v>
      </c>
      <c r="L244" s="24">
        <v>0</v>
      </c>
      <c r="M244" s="24">
        <v>0</v>
      </c>
      <c r="N244" s="7"/>
    </row>
    <row r="245" spans="1:14" s="1" customFormat="1" ht="27" customHeight="1">
      <c r="A245" s="5"/>
      <c r="B245" s="26">
        <v>6</v>
      </c>
      <c r="C245" s="21"/>
      <c r="D245" s="30" t="s">
        <v>175</v>
      </c>
      <c r="E245" s="23"/>
      <c r="F245" s="24">
        <v>2670.5482125000003</v>
      </c>
      <c r="G245" s="24">
        <v>2670.5482125</v>
      </c>
      <c r="H245" s="25"/>
      <c r="I245" s="24">
        <v>2670.5482125</v>
      </c>
      <c r="J245" s="24">
        <f t="shared" si="12"/>
        <v>914.5050275</v>
      </c>
      <c r="K245" s="24">
        <f t="shared" si="13"/>
        <v>34.24409352429918</v>
      </c>
      <c r="L245" s="24">
        <v>0</v>
      </c>
      <c r="M245" s="24">
        <v>914.5050275</v>
      </c>
      <c r="N245" s="7"/>
    </row>
    <row r="246" spans="1:14" s="1" customFormat="1" ht="27" customHeight="1">
      <c r="A246" s="5"/>
      <c r="B246" s="26">
        <v>7</v>
      </c>
      <c r="C246" s="21"/>
      <c r="D246" s="30" t="s">
        <v>176</v>
      </c>
      <c r="E246" s="23"/>
      <c r="F246" s="24">
        <v>3383.67514</v>
      </c>
      <c r="G246" s="24">
        <v>3383.67514</v>
      </c>
      <c r="H246" s="24"/>
      <c r="I246" s="24">
        <v>3170.658955</v>
      </c>
      <c r="J246" s="24">
        <f t="shared" si="12"/>
        <v>1504.8436199999999</v>
      </c>
      <c r="K246" s="24">
        <f t="shared" si="13"/>
        <v>44.473643530684804</v>
      </c>
      <c r="L246" s="24">
        <v>0</v>
      </c>
      <c r="M246" s="24">
        <v>1504.8436199999999</v>
      </c>
      <c r="N246" s="7"/>
    </row>
    <row r="247" spans="1:14" s="1" customFormat="1" ht="27" customHeight="1">
      <c r="A247" s="5"/>
      <c r="B247" s="26">
        <v>8</v>
      </c>
      <c r="C247" s="21"/>
      <c r="D247" s="30" t="s">
        <v>246</v>
      </c>
      <c r="E247" s="23"/>
      <c r="F247" s="24">
        <v>2112.11628</v>
      </c>
      <c r="G247" s="24">
        <v>2112.11628</v>
      </c>
      <c r="H247" s="24"/>
      <c r="I247" s="24">
        <v>2112.11628</v>
      </c>
      <c r="J247" s="24">
        <f t="shared" si="12"/>
        <v>1342.250419</v>
      </c>
      <c r="K247" s="24">
        <f t="shared" si="13"/>
        <v>63.550024764735014</v>
      </c>
      <c r="L247" s="24">
        <v>0</v>
      </c>
      <c r="M247" s="24">
        <v>1342.250419</v>
      </c>
      <c r="N247" s="7"/>
    </row>
    <row r="248" spans="1:14" s="1" customFormat="1" ht="27" customHeight="1">
      <c r="A248" s="5"/>
      <c r="B248" s="20">
        <v>9</v>
      </c>
      <c r="C248" s="21"/>
      <c r="D248" s="30" t="s">
        <v>177</v>
      </c>
      <c r="E248" s="23"/>
      <c r="F248" s="24">
        <v>3111.5531749999996</v>
      </c>
      <c r="G248" s="24">
        <v>3111.5531749999996</v>
      </c>
      <c r="H248" s="24"/>
      <c r="I248" s="24">
        <v>3111.5531749999996</v>
      </c>
      <c r="J248" s="24">
        <f t="shared" si="12"/>
        <v>2752.1978784999997</v>
      </c>
      <c r="K248" s="24">
        <f t="shared" si="13"/>
        <v>88.45093507039294</v>
      </c>
      <c r="L248" s="24">
        <v>0</v>
      </c>
      <c r="M248" s="24">
        <v>2752.1978784999997</v>
      </c>
      <c r="N248" s="7"/>
    </row>
    <row r="249" spans="1:14" s="1" customFormat="1" ht="27" customHeight="1">
      <c r="A249" s="5"/>
      <c r="B249" s="20">
        <v>10</v>
      </c>
      <c r="C249" s="21"/>
      <c r="D249" s="30" t="s">
        <v>178</v>
      </c>
      <c r="E249" s="23"/>
      <c r="F249" s="24">
        <v>4644.118975</v>
      </c>
      <c r="G249" s="24">
        <v>4644.118974999999</v>
      </c>
      <c r="H249" s="24"/>
      <c r="I249" s="24">
        <v>4644.118974999999</v>
      </c>
      <c r="J249" s="24">
        <f t="shared" si="12"/>
        <v>1199.2458149999998</v>
      </c>
      <c r="K249" s="24">
        <f t="shared" si="13"/>
        <v>25.822891735886245</v>
      </c>
      <c r="L249" s="24">
        <v>0</v>
      </c>
      <c r="M249" s="24">
        <v>1199.2458149999998</v>
      </c>
      <c r="N249" s="7"/>
    </row>
    <row r="250" spans="1:14" s="1" customFormat="1" ht="27" customHeight="1">
      <c r="A250" s="5"/>
      <c r="B250" s="20">
        <v>11</v>
      </c>
      <c r="C250" s="21"/>
      <c r="D250" s="30" t="s">
        <v>179</v>
      </c>
      <c r="E250" s="23"/>
      <c r="F250" s="24">
        <v>2236.86609</v>
      </c>
      <c r="G250" s="24">
        <v>2236.86609</v>
      </c>
      <c r="H250" s="24"/>
      <c r="I250" s="24">
        <v>2236.86609</v>
      </c>
      <c r="J250" s="24">
        <f t="shared" si="12"/>
        <v>1831.75612</v>
      </c>
      <c r="K250" s="24">
        <f t="shared" si="13"/>
        <v>81.88939553373086</v>
      </c>
      <c r="L250" s="24">
        <v>0</v>
      </c>
      <c r="M250" s="24">
        <v>1831.75612</v>
      </c>
      <c r="N250" s="7"/>
    </row>
    <row r="251" spans="1:14" s="1" customFormat="1" ht="27" customHeight="1">
      <c r="A251" s="5"/>
      <c r="B251" s="20">
        <v>12</v>
      </c>
      <c r="C251" s="21"/>
      <c r="D251" s="30" t="s">
        <v>180</v>
      </c>
      <c r="E251" s="23"/>
      <c r="F251" s="24">
        <v>3971.9868749999996</v>
      </c>
      <c r="G251" s="24">
        <v>3971.9868749999996</v>
      </c>
      <c r="H251" s="24"/>
      <c r="I251" s="24">
        <v>3971.9868749999996</v>
      </c>
      <c r="J251" s="24">
        <f t="shared" si="12"/>
        <v>2111.5932199999997</v>
      </c>
      <c r="K251" s="24">
        <f t="shared" si="13"/>
        <v>53.16213991769547</v>
      </c>
      <c r="L251" s="24">
        <v>0</v>
      </c>
      <c r="M251" s="24">
        <v>2111.5932199999997</v>
      </c>
      <c r="N251" s="7"/>
    </row>
    <row r="252" spans="1:14" s="1" customFormat="1" ht="27" customHeight="1">
      <c r="A252" s="5"/>
      <c r="B252" s="20">
        <v>13</v>
      </c>
      <c r="C252" s="21"/>
      <c r="D252" s="30" t="s">
        <v>247</v>
      </c>
      <c r="E252" s="23"/>
      <c r="F252" s="24">
        <v>3962.8725544999998</v>
      </c>
      <c r="G252" s="24">
        <v>3962.8725544999998</v>
      </c>
      <c r="H252" s="24"/>
      <c r="I252" s="24">
        <v>3962.8725544999998</v>
      </c>
      <c r="J252" s="24">
        <f t="shared" si="12"/>
        <v>257.5416675</v>
      </c>
      <c r="K252" s="24">
        <f t="shared" si="13"/>
        <v>6.498863235143689</v>
      </c>
      <c r="L252" s="24">
        <v>0</v>
      </c>
      <c r="M252" s="24">
        <v>257.5416675</v>
      </c>
      <c r="N252" s="7"/>
    </row>
    <row r="253" spans="1:14" s="1" customFormat="1" ht="27" customHeight="1">
      <c r="A253" s="5"/>
      <c r="B253" s="20">
        <v>15</v>
      </c>
      <c r="C253" s="21"/>
      <c r="D253" s="30" t="s">
        <v>181</v>
      </c>
      <c r="E253" s="23"/>
      <c r="F253" s="24">
        <v>7054.024767608526</v>
      </c>
      <c r="G253" s="24">
        <v>7054.024767608526</v>
      </c>
      <c r="H253" s="24"/>
      <c r="I253" s="24">
        <v>7054.024767608526</v>
      </c>
      <c r="J253" s="24">
        <f t="shared" si="12"/>
        <v>6800.456761180999</v>
      </c>
      <c r="K253" s="24">
        <f t="shared" si="13"/>
        <v>96.40534283928389</v>
      </c>
      <c r="L253" s="24">
        <v>0</v>
      </c>
      <c r="M253" s="24">
        <v>6800.456761180999</v>
      </c>
      <c r="N253" s="7"/>
    </row>
    <row r="254" spans="1:14" s="1" customFormat="1" ht="27" customHeight="1">
      <c r="A254" s="5"/>
      <c r="B254" s="20">
        <v>16</v>
      </c>
      <c r="C254" s="21"/>
      <c r="D254" s="30" t="s">
        <v>182</v>
      </c>
      <c r="E254" s="23"/>
      <c r="F254" s="24">
        <v>2222.1182044814723</v>
      </c>
      <c r="G254" s="24">
        <v>2222.1182044814727</v>
      </c>
      <c r="H254" s="24"/>
      <c r="I254" s="24">
        <v>2222.1182044814727</v>
      </c>
      <c r="J254" s="24">
        <f t="shared" si="12"/>
        <v>1663.1519004035</v>
      </c>
      <c r="K254" s="24">
        <f t="shared" si="13"/>
        <v>74.84533887753255</v>
      </c>
      <c r="L254" s="24">
        <v>0</v>
      </c>
      <c r="M254" s="24">
        <v>1663.1519004035</v>
      </c>
      <c r="N254" s="7"/>
    </row>
    <row r="255" spans="1:14" s="1" customFormat="1" ht="27" customHeight="1">
      <c r="A255" s="5"/>
      <c r="B255" s="20">
        <v>17</v>
      </c>
      <c r="C255" s="21"/>
      <c r="D255" s="30" t="s">
        <v>183</v>
      </c>
      <c r="E255" s="23"/>
      <c r="F255" s="24">
        <v>4437.572571851473</v>
      </c>
      <c r="G255" s="24">
        <v>4437.572571851473</v>
      </c>
      <c r="H255" s="24"/>
      <c r="I255" s="24">
        <v>4437.572571851473</v>
      </c>
      <c r="J255" s="24">
        <f t="shared" si="12"/>
        <v>4216.8981211445</v>
      </c>
      <c r="K255" s="24">
        <f t="shared" si="13"/>
        <v>95.02713595926832</v>
      </c>
      <c r="L255" s="24">
        <v>0</v>
      </c>
      <c r="M255" s="24">
        <v>4216.8981211445</v>
      </c>
      <c r="N255" s="7"/>
    </row>
    <row r="256" spans="1:14" s="1" customFormat="1" ht="27" customHeight="1">
      <c r="A256" s="5"/>
      <c r="B256" s="20">
        <v>18</v>
      </c>
      <c r="C256" s="21"/>
      <c r="D256" s="30" t="s">
        <v>184</v>
      </c>
      <c r="E256" s="23"/>
      <c r="F256" s="24">
        <v>3490.1921640536043</v>
      </c>
      <c r="G256" s="24">
        <v>3490.1921640536043</v>
      </c>
      <c r="H256" s="24"/>
      <c r="I256" s="24">
        <v>3490.1921640536043</v>
      </c>
      <c r="J256" s="24">
        <f t="shared" si="12"/>
        <v>2389.8919874635</v>
      </c>
      <c r="K256" s="24">
        <f t="shared" si="13"/>
        <v>68.47451014524697</v>
      </c>
      <c r="L256" s="24">
        <v>0</v>
      </c>
      <c r="M256" s="24">
        <v>2389.8919874635</v>
      </c>
      <c r="N256" s="7"/>
    </row>
    <row r="257" spans="1:14" s="1" customFormat="1" ht="27" customHeight="1">
      <c r="A257" s="5"/>
      <c r="B257" s="20">
        <v>19</v>
      </c>
      <c r="C257" s="21"/>
      <c r="D257" s="30" t="s">
        <v>185</v>
      </c>
      <c r="E257" s="23"/>
      <c r="F257" s="24">
        <v>7589.702661575658</v>
      </c>
      <c r="G257" s="24">
        <v>7589.702662589341</v>
      </c>
      <c r="H257" s="24"/>
      <c r="I257" s="24">
        <v>7564.218302554263</v>
      </c>
      <c r="J257" s="24">
        <f t="shared" si="12"/>
        <v>5653.329298406</v>
      </c>
      <c r="K257" s="24">
        <f t="shared" si="13"/>
        <v>74.48683498856965</v>
      </c>
      <c r="L257" s="24">
        <v>0</v>
      </c>
      <c r="M257" s="24">
        <v>5653.329298406</v>
      </c>
      <c r="N257" s="7"/>
    </row>
    <row r="258" spans="1:14" s="1" customFormat="1" ht="27" customHeight="1">
      <c r="A258" s="5"/>
      <c r="B258" s="20">
        <v>20</v>
      </c>
      <c r="C258" s="21"/>
      <c r="D258" s="30" t="s">
        <v>186</v>
      </c>
      <c r="E258" s="23"/>
      <c r="F258" s="24">
        <v>7473.7872047175</v>
      </c>
      <c r="G258" s="24">
        <v>7473.787205224341</v>
      </c>
      <c r="H258" s="24"/>
      <c r="I258" s="24">
        <v>7473.787205224341</v>
      </c>
      <c r="J258" s="24">
        <f t="shared" si="12"/>
        <v>4725.3971637879995</v>
      </c>
      <c r="K258" s="24">
        <f t="shared" si="13"/>
        <v>63.22627382921531</v>
      </c>
      <c r="L258" s="24">
        <v>0</v>
      </c>
      <c r="M258" s="24">
        <v>4725.3971637879995</v>
      </c>
      <c r="N258" s="7"/>
    </row>
    <row r="259" spans="1:14" s="1" customFormat="1" ht="27" customHeight="1">
      <c r="A259" s="5"/>
      <c r="B259" s="20">
        <v>21</v>
      </c>
      <c r="C259" s="21"/>
      <c r="D259" s="30" t="s">
        <v>187</v>
      </c>
      <c r="E259" s="23"/>
      <c r="F259" s="24">
        <v>6316.4516376</v>
      </c>
      <c r="G259" s="24">
        <v>6316.4516376</v>
      </c>
      <c r="H259" s="24"/>
      <c r="I259" s="24">
        <v>5728.0091376</v>
      </c>
      <c r="J259" s="24">
        <f t="shared" si="12"/>
        <v>5240.48452635</v>
      </c>
      <c r="K259" s="24">
        <f t="shared" si="13"/>
        <v>82.96563999880755</v>
      </c>
      <c r="L259" s="24">
        <v>0</v>
      </c>
      <c r="M259" s="24">
        <v>5240.48452635</v>
      </c>
      <c r="N259" s="7"/>
    </row>
    <row r="260" spans="1:14" s="1" customFormat="1" ht="27" customHeight="1">
      <c r="A260" s="5"/>
      <c r="B260" s="20">
        <v>24</v>
      </c>
      <c r="C260" s="21"/>
      <c r="D260" s="30" t="s">
        <v>188</v>
      </c>
      <c r="E260" s="23"/>
      <c r="F260" s="24">
        <v>3496.1066908525004</v>
      </c>
      <c r="G260" s="24">
        <v>3496.106691359341</v>
      </c>
      <c r="H260" s="24"/>
      <c r="I260" s="24">
        <v>3496.106691359341</v>
      </c>
      <c r="J260" s="24">
        <f t="shared" si="12"/>
        <v>3071.0809105929998</v>
      </c>
      <c r="K260" s="24">
        <f t="shared" si="13"/>
        <v>87.8428830042059</v>
      </c>
      <c r="L260" s="24">
        <v>0</v>
      </c>
      <c r="M260" s="24">
        <v>3071.0809105929998</v>
      </c>
      <c r="N260" s="7"/>
    </row>
    <row r="261" spans="1:14" s="1" customFormat="1" ht="27" customHeight="1">
      <c r="A261" s="5"/>
      <c r="B261" s="20">
        <v>25</v>
      </c>
      <c r="C261" s="21"/>
      <c r="D261" s="30" t="s">
        <v>189</v>
      </c>
      <c r="E261" s="23"/>
      <c r="F261" s="24">
        <v>3856.984902391395</v>
      </c>
      <c r="G261" s="24">
        <v>3856.984902391395</v>
      </c>
      <c r="H261" s="24"/>
      <c r="I261" s="24">
        <v>3817.117308725</v>
      </c>
      <c r="J261" s="24">
        <f t="shared" si="12"/>
        <v>2977.4168833054996</v>
      </c>
      <c r="K261" s="24">
        <f t="shared" si="13"/>
        <v>77.19545081598457</v>
      </c>
      <c r="L261" s="24">
        <v>0</v>
      </c>
      <c r="M261" s="24">
        <v>2977.4168833054996</v>
      </c>
      <c r="N261" s="7"/>
    </row>
    <row r="262" spans="1:14" s="1" customFormat="1" ht="27" customHeight="1">
      <c r="A262" s="5"/>
      <c r="B262" s="20">
        <v>26</v>
      </c>
      <c r="C262" s="21"/>
      <c r="D262" s="30" t="s">
        <v>190</v>
      </c>
      <c r="E262" s="23"/>
      <c r="F262" s="24">
        <v>3474.943970631395</v>
      </c>
      <c r="G262" s="24">
        <v>3474.943970631395</v>
      </c>
      <c r="H262" s="24"/>
      <c r="I262" s="24">
        <v>3474.943970631395</v>
      </c>
      <c r="J262" s="24">
        <f t="shared" si="12"/>
        <v>2624.3352076749998</v>
      </c>
      <c r="K262" s="24">
        <f t="shared" si="13"/>
        <v>75.52165530882387</v>
      </c>
      <c r="L262" s="24">
        <v>0</v>
      </c>
      <c r="M262" s="24">
        <v>2624.3352076749998</v>
      </c>
      <c r="N262" s="7"/>
    </row>
    <row r="263" spans="1:14" s="1" customFormat="1" ht="27" customHeight="1">
      <c r="A263" s="5"/>
      <c r="B263" s="20">
        <v>28</v>
      </c>
      <c r="C263" s="21"/>
      <c r="D263" s="30" t="s">
        <v>248</v>
      </c>
      <c r="E263" s="23"/>
      <c r="F263" s="24">
        <v>6151.635418737868</v>
      </c>
      <c r="G263" s="24">
        <v>6151.635418422132</v>
      </c>
      <c r="H263" s="24"/>
      <c r="I263" s="24">
        <v>6151.635418422132</v>
      </c>
      <c r="J263" s="24">
        <f t="shared" si="12"/>
        <v>6151.635418422132</v>
      </c>
      <c r="K263" s="24">
        <f t="shared" si="13"/>
        <v>100</v>
      </c>
      <c r="L263" s="24">
        <v>0</v>
      </c>
      <c r="M263" s="24">
        <v>6151.635418422132</v>
      </c>
      <c r="N263" s="7"/>
    </row>
    <row r="264" spans="1:14" s="1" customFormat="1" ht="27" customHeight="1">
      <c r="A264" s="5"/>
      <c r="B264" s="20">
        <v>29</v>
      </c>
      <c r="C264" s="21"/>
      <c r="D264" s="30" t="s">
        <v>276</v>
      </c>
      <c r="E264" s="23"/>
      <c r="F264" s="24">
        <v>6297.459329</v>
      </c>
      <c r="G264" s="24">
        <v>6297.459329</v>
      </c>
      <c r="H264" s="24"/>
      <c r="I264" s="24">
        <v>6297.459329</v>
      </c>
      <c r="J264" s="24">
        <f t="shared" si="12"/>
        <v>5632.8462165</v>
      </c>
      <c r="K264" s="24">
        <f t="shared" si="13"/>
        <v>89.44632941987516</v>
      </c>
      <c r="L264" s="24">
        <v>0</v>
      </c>
      <c r="M264" s="24">
        <v>5632.8462165</v>
      </c>
      <c r="N264" s="7"/>
    </row>
    <row r="265" spans="1:14" s="1" customFormat="1" ht="27" customHeight="1">
      <c r="A265" s="5"/>
      <c r="B265" s="20">
        <v>31</v>
      </c>
      <c r="C265" s="21"/>
      <c r="D265" s="30" t="s">
        <v>191</v>
      </c>
      <c r="E265" s="23"/>
      <c r="F265" s="24">
        <v>2093.721633339341</v>
      </c>
      <c r="G265" s="24">
        <v>2093.7216333393408</v>
      </c>
      <c r="H265" s="24"/>
      <c r="I265" s="24">
        <v>2093.7216333393408</v>
      </c>
      <c r="J265" s="24">
        <f t="shared" si="12"/>
        <v>2071.1160257525</v>
      </c>
      <c r="K265" s="24">
        <f t="shared" si="13"/>
        <v>98.92031456202768</v>
      </c>
      <c r="L265" s="24">
        <v>0</v>
      </c>
      <c r="M265" s="24">
        <v>2071.1160257525</v>
      </c>
      <c r="N265" s="31" t="s">
        <v>0</v>
      </c>
    </row>
    <row r="266" spans="1:14" s="1" customFormat="1" ht="27" customHeight="1">
      <c r="A266" s="5" t="s">
        <v>0</v>
      </c>
      <c r="B266" s="20">
        <v>33</v>
      </c>
      <c r="C266" s="21"/>
      <c r="D266" s="30" t="s">
        <v>192</v>
      </c>
      <c r="E266" s="23"/>
      <c r="F266" s="24">
        <v>2113.9287482825002</v>
      </c>
      <c r="G266" s="24">
        <v>2113.9287487893407</v>
      </c>
      <c r="H266" s="24"/>
      <c r="I266" s="24">
        <v>2113.9287487893407</v>
      </c>
      <c r="J266" s="24">
        <f t="shared" si="12"/>
        <v>2051.9483351344998</v>
      </c>
      <c r="K266" s="24">
        <f t="shared" si="13"/>
        <v>97.06799892426187</v>
      </c>
      <c r="L266" s="24">
        <v>0</v>
      </c>
      <c r="M266" s="24">
        <v>2051.9483351344998</v>
      </c>
      <c r="N266" s="6"/>
    </row>
    <row r="267" spans="1:14" ht="27" customHeight="1">
      <c r="A267" s="6"/>
      <c r="B267" s="20">
        <v>34</v>
      </c>
      <c r="C267" s="21"/>
      <c r="D267" s="30" t="s">
        <v>249</v>
      </c>
      <c r="E267" s="23"/>
      <c r="F267" s="24">
        <v>6581.415225436394</v>
      </c>
      <c r="G267" s="24">
        <v>6581.415225436394</v>
      </c>
      <c r="H267" s="24"/>
      <c r="I267" s="24">
        <v>6581.415225436394</v>
      </c>
      <c r="J267" s="24">
        <f t="shared" si="12"/>
        <v>6485.9780119765</v>
      </c>
      <c r="K267" s="24">
        <f t="shared" si="13"/>
        <v>98.54989830924144</v>
      </c>
      <c r="L267" s="24">
        <v>0</v>
      </c>
      <c r="M267" s="24">
        <v>6485.9780119765</v>
      </c>
      <c r="N267" s="6"/>
    </row>
    <row r="268" spans="1:14" ht="27" customHeight="1">
      <c r="A268" s="6"/>
      <c r="B268" s="20">
        <v>40</v>
      </c>
      <c r="C268" s="21"/>
      <c r="D268" s="30" t="s">
        <v>193</v>
      </c>
      <c r="E268" s="23"/>
      <c r="F268" s="24">
        <v>7360.171184495</v>
      </c>
      <c r="G268" s="24">
        <v>7360.171184495</v>
      </c>
      <c r="H268" s="24"/>
      <c r="I268" s="24">
        <v>7360.171184495</v>
      </c>
      <c r="J268" s="24">
        <f t="shared" si="12"/>
        <v>7315.9589233995</v>
      </c>
      <c r="K268" s="24">
        <f t="shared" si="13"/>
        <v>99.39930390221579</v>
      </c>
      <c r="L268" s="24">
        <v>7315.9589233995</v>
      </c>
      <c r="M268" s="24">
        <v>0</v>
      </c>
      <c r="N268" s="6"/>
    </row>
    <row r="269" spans="1:14" ht="27" customHeight="1">
      <c r="A269" s="6"/>
      <c r="B269" s="20"/>
      <c r="C269" s="21"/>
      <c r="D269" s="30"/>
      <c r="E269" s="23"/>
      <c r="F269" s="24"/>
      <c r="G269" s="24"/>
      <c r="H269" s="24"/>
      <c r="I269" s="24"/>
      <c r="J269" s="24"/>
      <c r="K269" s="24"/>
      <c r="L269" s="24"/>
      <c r="M269" s="24"/>
      <c r="N269" s="6"/>
    </row>
    <row r="270" spans="1:14" ht="27" customHeight="1">
      <c r="A270" s="6"/>
      <c r="B270" s="20"/>
      <c r="C270" s="21"/>
      <c r="D270" s="30"/>
      <c r="E270" s="23"/>
      <c r="F270" s="24"/>
      <c r="G270" s="24"/>
      <c r="H270" s="24"/>
      <c r="I270" s="24"/>
      <c r="J270" s="24"/>
      <c r="K270" s="24"/>
      <c r="L270" s="24"/>
      <c r="M270" s="24"/>
      <c r="N270" s="6"/>
    </row>
    <row r="271" spans="1:14" ht="27" customHeight="1">
      <c r="A271" s="6"/>
      <c r="B271" s="20"/>
      <c r="C271" s="21"/>
      <c r="D271" s="30"/>
      <c r="E271" s="23"/>
      <c r="F271" s="24"/>
      <c r="G271" s="24"/>
      <c r="H271" s="24"/>
      <c r="I271" s="24"/>
      <c r="J271" s="24"/>
      <c r="K271" s="24"/>
      <c r="L271" s="24"/>
      <c r="M271" s="24"/>
      <c r="N271" s="6"/>
    </row>
    <row r="272" spans="1:14" ht="27" customHeight="1">
      <c r="A272" s="6"/>
      <c r="B272" s="20"/>
      <c r="C272" s="21"/>
      <c r="D272" s="30"/>
      <c r="E272" s="23"/>
      <c r="F272" s="24"/>
      <c r="G272" s="24"/>
      <c r="H272" s="24"/>
      <c r="I272" s="24"/>
      <c r="J272" s="24"/>
      <c r="K272" s="24"/>
      <c r="L272" s="24"/>
      <c r="M272" s="24"/>
      <c r="N272" s="6"/>
    </row>
    <row r="273" spans="1:14" ht="27" customHeight="1">
      <c r="A273" s="6"/>
      <c r="B273" s="20"/>
      <c r="C273" s="21"/>
      <c r="D273" s="30"/>
      <c r="E273" s="23"/>
      <c r="F273" s="24"/>
      <c r="G273" s="24"/>
      <c r="H273" s="24"/>
      <c r="I273" s="24"/>
      <c r="J273" s="24"/>
      <c r="K273" s="24"/>
      <c r="L273" s="24"/>
      <c r="M273" s="24"/>
      <c r="N273" s="6"/>
    </row>
    <row r="274" spans="1:14" ht="27" customHeight="1">
      <c r="A274" s="6"/>
      <c r="B274" s="20"/>
      <c r="C274" s="21"/>
      <c r="D274" s="30"/>
      <c r="E274" s="23"/>
      <c r="F274" s="24"/>
      <c r="G274" s="24"/>
      <c r="H274" s="24"/>
      <c r="I274" s="24"/>
      <c r="J274" s="24"/>
      <c r="K274" s="24"/>
      <c r="L274" s="24"/>
      <c r="M274" s="24"/>
      <c r="N274" s="6"/>
    </row>
    <row r="275" spans="1:14" ht="27" customHeight="1">
      <c r="A275" s="6"/>
      <c r="B275" s="20"/>
      <c r="C275" s="21"/>
      <c r="D275" s="30"/>
      <c r="E275" s="23"/>
      <c r="F275" s="24"/>
      <c r="G275" s="24"/>
      <c r="H275" s="24"/>
      <c r="I275" s="24"/>
      <c r="J275" s="24"/>
      <c r="K275" s="24"/>
      <c r="L275" s="24"/>
      <c r="M275" s="24"/>
      <c r="N275" s="6"/>
    </row>
    <row r="276" spans="1:14" ht="27" customHeight="1">
      <c r="A276" s="6"/>
      <c r="B276" s="20"/>
      <c r="C276" s="21"/>
      <c r="D276" s="30"/>
      <c r="E276" s="23"/>
      <c r="F276" s="24"/>
      <c r="G276" s="24"/>
      <c r="H276" s="24"/>
      <c r="I276" s="24"/>
      <c r="J276" s="24"/>
      <c r="K276" s="24"/>
      <c r="L276" s="24"/>
      <c r="M276" s="24"/>
      <c r="N276" s="6"/>
    </row>
    <row r="277" spans="1:14" ht="27" customHeight="1">
      <c r="A277" s="6"/>
      <c r="B277" s="20"/>
      <c r="C277" s="21"/>
      <c r="D277" s="30"/>
      <c r="E277" s="23"/>
      <c r="F277" s="24"/>
      <c r="G277" s="24"/>
      <c r="H277" s="24"/>
      <c r="I277" s="24"/>
      <c r="J277" s="24"/>
      <c r="K277" s="24"/>
      <c r="L277" s="24"/>
      <c r="M277" s="24"/>
      <c r="N277" s="6"/>
    </row>
    <row r="278" spans="1:14" ht="27" customHeight="1">
      <c r="A278" s="6"/>
      <c r="B278" s="20"/>
      <c r="C278" s="21"/>
      <c r="D278" s="30"/>
      <c r="E278" s="23"/>
      <c r="F278" s="24"/>
      <c r="G278" s="24"/>
      <c r="H278" s="24"/>
      <c r="I278" s="24"/>
      <c r="J278" s="24"/>
      <c r="K278" s="24"/>
      <c r="L278" s="24"/>
      <c r="M278" s="24"/>
      <c r="N278" s="6"/>
    </row>
    <row r="279" spans="1:14" ht="27" customHeight="1">
      <c r="A279" s="6"/>
      <c r="B279" s="20"/>
      <c r="C279" s="21"/>
      <c r="D279" s="30"/>
      <c r="E279" s="23"/>
      <c r="F279" s="24"/>
      <c r="G279" s="24"/>
      <c r="H279" s="24"/>
      <c r="I279" s="24"/>
      <c r="J279" s="24"/>
      <c r="K279" s="24"/>
      <c r="L279" s="24"/>
      <c r="M279" s="24"/>
      <c r="N279" s="6"/>
    </row>
    <row r="280" spans="1:14" ht="27" customHeight="1">
      <c r="A280" s="6"/>
      <c r="B280" s="20"/>
      <c r="C280" s="21"/>
      <c r="D280" s="30"/>
      <c r="E280" s="23"/>
      <c r="F280" s="24"/>
      <c r="G280" s="24"/>
      <c r="H280" s="24"/>
      <c r="I280" s="24"/>
      <c r="J280" s="24"/>
      <c r="K280" s="24"/>
      <c r="L280" s="24"/>
      <c r="M280" s="24"/>
      <c r="N280" s="6"/>
    </row>
    <row r="281" spans="1:14" ht="27" customHeight="1">
      <c r="A281" s="6"/>
      <c r="B281" s="20"/>
      <c r="C281" s="21"/>
      <c r="D281" s="30"/>
      <c r="E281" s="23"/>
      <c r="F281" s="24"/>
      <c r="G281" s="24"/>
      <c r="H281" s="24"/>
      <c r="I281" s="24"/>
      <c r="J281" s="24"/>
      <c r="K281" s="24"/>
      <c r="L281" s="24"/>
      <c r="M281" s="24"/>
      <c r="N281" s="6"/>
    </row>
    <row r="282" spans="1:14" ht="27" customHeight="1">
      <c r="A282" s="6"/>
      <c r="B282" s="20"/>
      <c r="C282" s="21"/>
      <c r="D282" s="30"/>
      <c r="E282" s="23"/>
      <c r="F282" s="24"/>
      <c r="G282" s="24"/>
      <c r="H282" s="24"/>
      <c r="I282" s="24"/>
      <c r="J282" s="24"/>
      <c r="K282" s="24"/>
      <c r="L282" s="24"/>
      <c r="M282" s="24"/>
      <c r="N282" s="6"/>
    </row>
    <row r="283" spans="1:14" ht="27" customHeight="1">
      <c r="A283" s="6"/>
      <c r="B283" s="20"/>
      <c r="C283" s="21"/>
      <c r="D283" s="30"/>
      <c r="E283" s="23"/>
      <c r="F283" s="24"/>
      <c r="G283" s="24"/>
      <c r="H283" s="24"/>
      <c r="I283" s="24"/>
      <c r="J283" s="24"/>
      <c r="K283" s="24"/>
      <c r="L283" s="24"/>
      <c r="M283" s="24"/>
      <c r="N283" s="6"/>
    </row>
    <row r="284" spans="1:14" ht="27" customHeight="1">
      <c r="A284" s="6"/>
      <c r="B284" s="20"/>
      <c r="C284" s="21"/>
      <c r="D284" s="30"/>
      <c r="E284" s="23"/>
      <c r="F284" s="24"/>
      <c r="G284" s="24"/>
      <c r="H284" s="24"/>
      <c r="I284" s="24"/>
      <c r="J284" s="24"/>
      <c r="K284" s="24"/>
      <c r="L284" s="24"/>
      <c r="M284" s="24"/>
      <c r="N284" s="6"/>
    </row>
    <row r="285" spans="1:14" ht="27" customHeight="1">
      <c r="A285" s="6"/>
      <c r="B285" s="20"/>
      <c r="C285" s="21"/>
      <c r="D285" s="30"/>
      <c r="E285" s="23"/>
      <c r="F285" s="24"/>
      <c r="G285" s="24"/>
      <c r="H285" s="24"/>
      <c r="I285" s="24"/>
      <c r="J285" s="24"/>
      <c r="K285" s="24"/>
      <c r="L285" s="24"/>
      <c r="M285" s="24"/>
      <c r="N285" s="6"/>
    </row>
    <row r="286" spans="1:14" ht="27" customHeight="1">
      <c r="A286" s="6"/>
      <c r="B286" s="20"/>
      <c r="C286" s="21"/>
      <c r="D286" s="30"/>
      <c r="E286" s="23"/>
      <c r="F286" s="24"/>
      <c r="G286" s="24"/>
      <c r="H286" s="24"/>
      <c r="I286" s="24"/>
      <c r="J286" s="24"/>
      <c r="K286" s="24"/>
      <c r="L286" s="24"/>
      <c r="M286" s="24"/>
      <c r="N286" s="6"/>
    </row>
    <row r="287" spans="1:14" ht="27" customHeight="1">
      <c r="A287" s="6"/>
      <c r="B287" s="20"/>
      <c r="C287" s="21"/>
      <c r="D287" s="30"/>
      <c r="E287" s="23"/>
      <c r="F287" s="24"/>
      <c r="G287" s="24"/>
      <c r="H287" s="24"/>
      <c r="I287" s="24"/>
      <c r="J287" s="24"/>
      <c r="K287" s="24"/>
      <c r="L287" s="24"/>
      <c r="M287" s="24"/>
      <c r="N287" s="6"/>
    </row>
    <row r="288" spans="1:14" ht="27" customHeight="1">
      <c r="A288" s="6"/>
      <c r="B288" s="20"/>
      <c r="C288" s="21"/>
      <c r="D288" s="30"/>
      <c r="E288" s="23"/>
      <c r="F288" s="24"/>
      <c r="G288" s="24"/>
      <c r="H288" s="24"/>
      <c r="I288" s="24"/>
      <c r="J288" s="24"/>
      <c r="K288" s="24"/>
      <c r="L288" s="24"/>
      <c r="M288" s="24"/>
      <c r="N288" s="6"/>
    </row>
    <row r="289" spans="1:14" ht="27" customHeight="1">
      <c r="A289" s="6"/>
      <c r="B289" s="20"/>
      <c r="C289" s="21"/>
      <c r="D289" s="30"/>
      <c r="E289" s="23"/>
      <c r="F289" s="24"/>
      <c r="G289" s="24"/>
      <c r="H289" s="24"/>
      <c r="I289" s="24"/>
      <c r="J289" s="24"/>
      <c r="K289" s="24"/>
      <c r="L289" s="24"/>
      <c r="M289" s="24"/>
      <c r="N289" s="6"/>
    </row>
    <row r="290" spans="1:14" ht="27" customHeight="1">
      <c r="A290" s="6"/>
      <c r="B290" s="20"/>
      <c r="C290" s="21"/>
      <c r="D290" s="30"/>
      <c r="E290" s="23"/>
      <c r="F290" s="24"/>
      <c r="G290" s="24"/>
      <c r="H290" s="24"/>
      <c r="I290" s="24"/>
      <c r="J290" s="24"/>
      <c r="K290" s="24"/>
      <c r="L290" s="24"/>
      <c r="M290" s="24"/>
      <c r="N290" s="6"/>
    </row>
    <row r="291" spans="1:14" ht="27" customHeight="1">
      <c r="A291" s="6"/>
      <c r="B291" s="20"/>
      <c r="C291" s="21"/>
      <c r="D291" s="30"/>
      <c r="E291" s="23"/>
      <c r="F291" s="24"/>
      <c r="G291" s="24"/>
      <c r="H291" s="24"/>
      <c r="I291" s="24"/>
      <c r="J291" s="24"/>
      <c r="K291" s="24"/>
      <c r="L291" s="24"/>
      <c r="M291" s="24"/>
      <c r="N291" s="6"/>
    </row>
    <row r="292" spans="1:14" ht="27" customHeight="1">
      <c r="A292" s="6"/>
      <c r="B292" s="20"/>
      <c r="C292" s="21"/>
      <c r="D292" s="30"/>
      <c r="E292" s="23"/>
      <c r="F292" s="24"/>
      <c r="G292" s="24"/>
      <c r="H292" s="24"/>
      <c r="I292" s="24"/>
      <c r="J292" s="24"/>
      <c r="K292" s="24"/>
      <c r="L292" s="24"/>
      <c r="M292" s="24"/>
      <c r="N292" s="6"/>
    </row>
    <row r="293" spans="1:14" ht="27" customHeight="1">
      <c r="A293" s="6"/>
      <c r="B293" s="20"/>
      <c r="C293" s="21"/>
      <c r="D293" s="30"/>
      <c r="E293" s="23"/>
      <c r="F293" s="68"/>
      <c r="G293" s="68"/>
      <c r="H293" s="68"/>
      <c r="I293" s="68"/>
      <c r="J293" s="68"/>
      <c r="K293" s="68"/>
      <c r="L293" s="68"/>
      <c r="M293" s="66"/>
      <c r="N293" s="6"/>
    </row>
    <row r="294" spans="1:14" ht="27" customHeight="1">
      <c r="A294" s="6"/>
      <c r="B294" s="20"/>
      <c r="C294" s="21"/>
      <c r="D294" s="30" t="s">
        <v>200</v>
      </c>
      <c r="E294" s="23"/>
      <c r="F294" s="68"/>
      <c r="G294" s="68"/>
      <c r="H294" s="67"/>
      <c r="I294" s="68"/>
      <c r="J294" s="68"/>
      <c r="K294" s="68"/>
      <c r="L294" s="68"/>
      <c r="M294" s="66"/>
      <c r="N294" s="6"/>
    </row>
    <row r="295" spans="1:14" ht="27" customHeight="1">
      <c r="A295" s="6"/>
      <c r="B295" s="26"/>
      <c r="C295" s="21"/>
      <c r="D295" s="30" t="s">
        <v>194</v>
      </c>
      <c r="E295" s="23"/>
      <c r="F295" s="68"/>
      <c r="G295" s="68"/>
      <c r="H295" s="67"/>
      <c r="I295" s="68"/>
      <c r="J295" s="68"/>
      <c r="K295" s="68"/>
      <c r="L295" s="68"/>
      <c r="M295" s="66"/>
      <c r="N295" s="6"/>
    </row>
    <row r="296" spans="1:14" ht="27" customHeight="1">
      <c r="A296" s="6"/>
      <c r="B296" s="20"/>
      <c r="C296" s="21"/>
      <c r="D296" s="30" t="s">
        <v>201</v>
      </c>
      <c r="E296" s="23"/>
      <c r="F296" s="68"/>
      <c r="G296" s="68"/>
      <c r="H296" s="67"/>
      <c r="I296" s="68"/>
      <c r="J296" s="68"/>
      <c r="K296" s="68"/>
      <c r="L296" s="68"/>
      <c r="M296" s="66"/>
      <c r="N296" s="6"/>
    </row>
    <row r="297" spans="1:14" ht="27" customHeight="1">
      <c r="A297" s="6"/>
      <c r="B297" s="32"/>
      <c r="C297" s="21"/>
      <c r="D297" s="30" t="s">
        <v>199</v>
      </c>
      <c r="E297" s="23"/>
      <c r="F297" s="68"/>
      <c r="G297" s="68"/>
      <c r="H297" s="67"/>
      <c r="I297" s="68"/>
      <c r="J297" s="68"/>
      <c r="K297" s="68"/>
      <c r="L297" s="68"/>
      <c r="M297" s="66"/>
      <c r="N297" s="6"/>
    </row>
    <row r="298" spans="1:14" ht="27" customHeight="1">
      <c r="A298" s="6"/>
      <c r="B298" s="32"/>
      <c r="C298" s="21"/>
      <c r="D298" s="30" t="s">
        <v>197</v>
      </c>
      <c r="E298" s="23"/>
      <c r="F298" s="68"/>
      <c r="G298" s="68"/>
      <c r="H298" s="67"/>
      <c r="I298" s="68"/>
      <c r="J298" s="68"/>
      <c r="K298" s="68"/>
      <c r="L298" s="68"/>
      <c r="M298" s="66"/>
      <c r="N298" s="6"/>
    </row>
    <row r="299" spans="1:14" ht="27" customHeight="1">
      <c r="A299" s="6"/>
      <c r="B299" s="32"/>
      <c r="C299" s="21"/>
      <c r="D299" s="30" t="s">
        <v>284</v>
      </c>
      <c r="E299" s="23"/>
      <c r="F299" s="68"/>
      <c r="G299" s="68"/>
      <c r="H299" s="67"/>
      <c r="I299" s="68"/>
      <c r="J299" s="68"/>
      <c r="K299" s="68"/>
      <c r="L299" s="68"/>
      <c r="M299" s="66"/>
      <c r="N299" s="6"/>
    </row>
    <row r="300" spans="1:14" ht="27" customHeight="1">
      <c r="A300" s="6"/>
      <c r="B300" s="33"/>
      <c r="C300" s="21"/>
      <c r="D300" s="34" t="s">
        <v>196</v>
      </c>
      <c r="E300" s="35"/>
      <c r="F300" s="70"/>
      <c r="G300" s="70"/>
      <c r="H300" s="70"/>
      <c r="I300" s="70"/>
      <c r="J300" s="70"/>
      <c r="K300" s="70"/>
      <c r="L300" s="70"/>
      <c r="M300" s="69"/>
      <c r="N300" s="6"/>
    </row>
    <row r="301" spans="1:14" ht="27" customHeight="1">
      <c r="A301" s="6"/>
      <c r="B301" s="36"/>
      <c r="C301" s="37"/>
      <c r="D301" s="38"/>
      <c r="E301" s="38"/>
      <c r="F301" s="75"/>
      <c r="G301" s="75"/>
      <c r="H301" s="75"/>
      <c r="I301" s="75"/>
      <c r="J301" s="75"/>
      <c r="K301" s="75"/>
      <c r="L301" s="75"/>
      <c r="M301" s="74"/>
      <c r="N301" s="6"/>
    </row>
    <row r="302" spans="1:14" ht="25.5">
      <c r="A302" s="6"/>
      <c r="B302" s="31"/>
      <c r="C302" s="31"/>
      <c r="D302" s="31"/>
      <c r="E302" s="31"/>
      <c r="F302" s="39"/>
      <c r="G302" s="39"/>
      <c r="H302" s="40"/>
      <c r="I302" s="40"/>
      <c r="J302" s="40"/>
      <c r="K302" s="40"/>
      <c r="L302" s="40"/>
      <c r="M302" s="40"/>
      <c r="N302" s="6"/>
    </row>
  </sheetData>
  <sheetProtection/>
  <protectedRanges>
    <protectedRange sqref="M19:M237 M240:M299" name="avance_1_1"/>
  </protectedRanges>
  <mergeCells count="2">
    <mergeCell ref="K10:K12"/>
    <mergeCell ref="M10:M12"/>
  </mergeCells>
  <printOptions horizontalCentered="1"/>
  <pageMargins left="0.31496062992125984" right="0.3937007874015748" top="0.984251968503937" bottom="0.7874015748031497" header="0.5905511811023623" footer="0.3937007874015748"/>
  <pageSetup horizontalDpi="600" verticalDpi="600" orientation="landscape" scale="38" r:id="rId3"/>
  <ignoredErrors>
    <ignoredError sqref="H15 H17" formula="1"/>
    <ignoredError sqref="I13 L13:M13 F13:G1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COMPROMISOS DE PROYECTOS DE INVERSIÓN FINANCIADA DIRECTA Y CONDICIONADA RESPECTO A SU COSTO TOTAL ADJUDICADOS, EN CONSTRUCCIÓN Y EN OPERACIÓN M$2013</dc:title>
  <dc:subject/>
  <dc:creator>SHCP</dc:creator>
  <cp:keywords/>
  <dc:description/>
  <cp:lastModifiedBy>Maria Felix Roldan Hernandez</cp:lastModifiedBy>
  <cp:lastPrinted>2014-04-01T17:21:51Z</cp:lastPrinted>
  <dcterms:created xsi:type="dcterms:W3CDTF">1998-09-04T17:09:23Z</dcterms:created>
  <dcterms:modified xsi:type="dcterms:W3CDTF">2014-04-01T17:22:18Z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