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<sst xmlns="http://schemas.openxmlformats.org/spreadsheetml/2006/main" count="67" uniqueCount="64">
  <si>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SUBGERENTE DE COSTOS INSTITUCIONALES</t>
  </si>
  <si>
    <t>GERENTE DE CONTABILIDAD</t>
  </si>
  <si>
    <t>L.C. HUMBERTO HERNÁNDEZ RUÍZ</t>
  </si>
  <si>
    <t>C. FRANCISCO J. TORRES SUÁREZ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</si>
  <si>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</si>
  <si>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</si>
  <si>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</si>
  <si>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</si>
  <si>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</si>
  <si>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</si>
  <si>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</si>
  <si>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</si>
  <si>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</si>
  <si>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</si>
  <si>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</si>
  <si>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</si>
  <si>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</si>
  <si>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</si>
  <si>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</si>
  <si>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</si>
  <si>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</si>
  <si>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</si>
  <si>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</si>
  <si>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</si>
  <si>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</si>
  <si>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</si>
  <si>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</si>
  <si>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</si>
  <si>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</si>
  <si>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</si>
  <si>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</si>
  <si>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</si>
  <si>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</si>
  <si>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</si>
  <si>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</si>
  <si>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</si>
  <si>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</si>
  <si>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</si>
  <si>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</si>
  <si>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</si>
  <si>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</si>
  <si>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</si>
  <si>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</si>
  <si>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</si>
  <si>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</si>
  <si>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</si>
  <si>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</si>
  <si>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</si>
  <si>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</si>
  <si>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</si>
  <si>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</si>
  <si>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</si>
  <si>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</si>
  <si>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</si>
  <si>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</si>
  <si>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</si>
  <si>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</si>
  <si>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</si>
  <si>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</si>
  <si>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</si>
  <si>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</si>
  <si>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</si>
  <si>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</si>
  <si>
    <t xml:space="preserve">                                                   PETRÓLEOS MEXICANOS (CONSOLIDADO)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</si>
</sst>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0.16.16.10\Subgerencia\Cuenta%20P&#250;blica\2013\01.01%20y%2001.04%20m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57409231671</v>
          </cell>
          <cell r="E18">
            <v>107869199636</v>
          </cell>
          <cell r="I18">
            <v>152687554709</v>
          </cell>
          <cell r="J18">
            <v>121314374761</v>
          </cell>
        </row>
        <row r="19">
          <cell r="D19">
            <v>116007502673</v>
          </cell>
          <cell r="E19">
            <v>130259624932</v>
          </cell>
          <cell r="I19">
            <v>0</v>
          </cell>
          <cell r="J19">
            <v>0</v>
          </cell>
        </row>
        <row r="20">
          <cell r="D20">
            <v>7017221974</v>
          </cell>
          <cell r="E20">
            <v>8460045753</v>
          </cell>
          <cell r="I20">
            <v>77083751082</v>
          </cell>
          <cell r="J20">
            <v>93324002475</v>
          </cell>
        </row>
        <row r="21">
          <cell r="D21">
            <v>22504550647</v>
          </cell>
          <cell r="E21">
            <v>26569350453</v>
          </cell>
          <cell r="I21">
            <v>0</v>
          </cell>
          <cell r="J21">
            <v>0</v>
          </cell>
        </row>
        <row r="22">
          <cell r="D22">
            <v>6495410883</v>
          </cell>
          <cell r="E22">
            <v>6329849212</v>
          </cell>
          <cell r="I22">
            <v>0</v>
          </cell>
          <cell r="J22">
            <v>0</v>
          </cell>
        </row>
        <row r="23">
          <cell r="D23">
            <v>-1779841635</v>
          </cell>
          <cell r="E23">
            <v>-1952424643</v>
          </cell>
          <cell r="I23">
            <v>0</v>
          </cell>
          <cell r="J23">
            <v>0</v>
          </cell>
        </row>
        <row r="24">
          <cell r="D24">
            <v>13901035</v>
          </cell>
          <cell r="E24">
            <v>13547032</v>
          </cell>
          <cell r="I24">
            <v>0</v>
          </cell>
          <cell r="J24">
            <v>0</v>
          </cell>
        </row>
        <row r="25">
          <cell r="I25">
            <v>6323718202</v>
          </cell>
          <cell r="J25">
            <v>6759151643</v>
          </cell>
        </row>
        <row r="31">
          <cell r="D31">
            <v>61493701496</v>
          </cell>
          <cell r="E31">
            <v>51914286741</v>
          </cell>
          <cell r="I31">
            <v>0</v>
          </cell>
          <cell r="J31">
            <v>0</v>
          </cell>
        </row>
        <row r="32">
          <cell r="D32">
            <v>6875536948</v>
          </cell>
          <cell r="E32">
            <v>1308000000</v>
          </cell>
          <cell r="I32">
            <v>0</v>
          </cell>
          <cell r="J32">
            <v>0</v>
          </cell>
        </row>
        <row r="33">
          <cell r="D33">
            <v>2566455953899</v>
          </cell>
          <cell r="E33">
            <v>2356299428749</v>
          </cell>
          <cell r="I33">
            <v>745690891077</v>
          </cell>
          <cell r="J33">
            <v>659727690849</v>
          </cell>
        </row>
        <row r="34">
          <cell r="D34">
            <v>63598665247</v>
          </cell>
          <cell r="E34">
            <v>61952792347</v>
          </cell>
          <cell r="I34">
            <v>10061051417</v>
          </cell>
          <cell r="J34">
            <v>9991327873</v>
          </cell>
        </row>
        <row r="35">
          <cell r="D35">
            <v>2124386943</v>
          </cell>
          <cell r="E35">
            <v>1424549108</v>
          </cell>
          <cell r="I35">
            <v>0</v>
          </cell>
          <cell r="J35">
            <v>0</v>
          </cell>
        </row>
        <row r="36">
          <cell r="D36">
            <v>-1282228672187</v>
          </cell>
          <cell r="E36">
            <v>-1181590590177</v>
          </cell>
          <cell r="I36">
            <v>533183791181</v>
          </cell>
          <cell r="J36">
            <v>473712081208</v>
          </cell>
        </row>
        <row r="37">
          <cell r="D37">
            <v>5638114587</v>
          </cell>
          <cell r="E37">
            <v>4752372631</v>
          </cell>
        </row>
        <row r="38">
          <cell r="D38">
            <v>0</v>
          </cell>
          <cell r="E38">
            <v>0</v>
          </cell>
        </row>
        <row r="39">
          <cell r="D39">
            <v>10571558801</v>
          </cell>
          <cell r="E39">
            <v>6044637182</v>
          </cell>
        </row>
        <row r="46">
          <cell r="I46">
            <v>278923516350</v>
          </cell>
          <cell r="J46">
            <v>277340416350</v>
          </cell>
        </row>
        <row r="47">
          <cell r="I47">
            <v>18097291646</v>
          </cell>
          <cell r="J47">
            <v>4394304865</v>
          </cell>
        </row>
        <row r="48">
          <cell r="I48">
            <v>0</v>
          </cell>
          <cell r="J48">
            <v>0</v>
          </cell>
        </row>
        <row r="52">
          <cell r="I52">
            <v>-110664749178</v>
          </cell>
          <cell r="J52">
            <v>36906413906</v>
          </cell>
        </row>
        <row r="53">
          <cell r="I53">
            <v>-86786393000</v>
          </cell>
          <cell r="J53">
            <v>-122316306494</v>
          </cell>
        </row>
        <row r="54">
          <cell r="I54">
            <v>0</v>
          </cell>
          <cell r="J54">
            <v>0</v>
          </cell>
        </row>
        <row r="55">
          <cell r="I55">
            <v>17596799496</v>
          </cell>
          <cell r="J55">
            <v>18501211520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1" sqref="C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62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61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60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59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58</v>
      </c>
      <c r="C7" s="74" t="s">
        <v>63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170857795819</v>
      </c>
      <c r="E14" s="35">
        <f>E16+E26</f>
        <v>233400349845</v>
      </c>
      <c r="F14" s="3"/>
      <c r="G14" s="65" t="s">
        <v>53</v>
      </c>
      <c r="H14" s="65"/>
      <c r="I14" s="35">
        <f>I16+I27</f>
        <v>176877813693</v>
      </c>
      <c r="J14" s="35">
        <f>J16+J27</f>
        <v>16675684834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70219713809</v>
      </c>
      <c r="E16" s="35">
        <f>SUM(E18:E24)</f>
        <v>338498682</v>
      </c>
      <c r="F16" s="3"/>
      <c r="G16" s="65" t="s">
        <v>51</v>
      </c>
      <c r="H16" s="65"/>
      <c r="I16" s="35">
        <f>SUM(I18:I25)</f>
        <v>31373179948</v>
      </c>
      <c r="J16" s="35">
        <f>SUM(J18:J25)</f>
        <v>16675684834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50459967965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31373179948</v>
      </c>
      <c r="J18" s="31">
        <f>IF(I18&gt;0,0,'[1]ESF'!J18-'[1]ESF'!I18)</f>
        <v>0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14252122259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1442823779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16240251393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4064799806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165561671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172583008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354003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435433441</v>
      </c>
      <c r="K25" s="30"/>
    </row>
    <row r="26" spans="1:11" ht="13.5">
      <c r="A26" s="36"/>
      <c r="B26" s="65" t="s">
        <v>35</v>
      </c>
      <c r="C26" s="65"/>
      <c r="D26" s="35">
        <f>SUM(D28:D36)</f>
        <v>100638082010</v>
      </c>
      <c r="E26" s="35">
        <f>SUM(E28:E36)</f>
        <v>233061851163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7" t="s">
        <v>34</v>
      </c>
      <c r="H27" s="67"/>
      <c r="I27" s="35">
        <f>SUM(I29:I34)</f>
        <v>145504633745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9579414755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5567536948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210156525150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1645872900</v>
      </c>
      <c r="F31" s="3"/>
      <c r="G31" s="66" t="s">
        <v>27</v>
      </c>
      <c r="H31" s="66"/>
      <c r="I31" s="31">
        <f>IF('[1]ESF'!I33&gt;'[1]ESF'!J33,'[1]ESF'!I33-'[1]ESF'!J33,0)</f>
        <v>85963200228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699837835</v>
      </c>
      <c r="F32" s="3"/>
      <c r="G32" s="66" t="s">
        <v>25</v>
      </c>
      <c r="H32" s="66"/>
      <c r="I32" s="31">
        <f>IF('[1]ESF'!I34&gt;'[1]ESF'!J34,'[1]ESF'!I34-'[1]ESF'!J34,0)</f>
        <v>69723544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100638082010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885741956</v>
      </c>
      <c r="F34" s="3"/>
      <c r="G34" s="66" t="s">
        <v>21</v>
      </c>
      <c r="H34" s="66"/>
      <c r="I34" s="31">
        <f>IF('[1]ESF'!I36&gt;'[1]ESF'!J36,'[1]ESF'!I36-'[1]ESF'!J36,0)</f>
        <v>59471709973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4526921619</v>
      </c>
      <c r="F36" s="3"/>
      <c r="G36" s="65" t="s">
        <v>18</v>
      </c>
      <c r="H36" s="65"/>
      <c r="I36" s="35">
        <f>I38+I44+I52</f>
        <v>50816000275</v>
      </c>
      <c r="J36" s="35">
        <f>J38+J44+J52</f>
        <v>148475575108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15286086781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1583100000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13702986781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35529913494</v>
      </c>
      <c r="J44" s="35">
        <f>SUM(J46:J50)</f>
        <v>148475575108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147571163084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35529913494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904412024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8" t="s">
        <v>5</v>
      </c>
      <c r="H55" s="68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0" t="s">
        <v>4</v>
      </c>
      <c r="C59" s="70"/>
      <c r="D59" s="70"/>
      <c r="E59" s="70"/>
      <c r="F59" s="70"/>
      <c r="G59" s="70"/>
      <c r="H59" s="70"/>
      <c r="I59" s="70"/>
      <c r="J59" s="70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1" t="s">
        <v>3</v>
      </c>
      <c r="D62" s="71"/>
      <c r="E62" s="5"/>
      <c r="F62" s="5"/>
      <c r="G62" s="71" t="s">
        <v>2</v>
      </c>
      <c r="H62" s="71"/>
      <c r="I62" s="6"/>
      <c r="J62" s="5"/>
    </row>
    <row r="63" spans="2:10" ht="13.5" customHeight="1">
      <c r="B63" s="8"/>
      <c r="C63" s="69" t="s">
        <v>1</v>
      </c>
      <c r="D63" s="69"/>
      <c r="E63" s="7"/>
      <c r="F63" s="7"/>
      <c r="G63" s="69" t="s">
        <v>0</v>
      </c>
      <c r="H63" s="69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33:C33"/>
    <mergeCell ref="C3:I3"/>
    <mergeCell ref="C4:I4"/>
    <mergeCell ref="C5:I5"/>
    <mergeCell ref="C6:I6"/>
    <mergeCell ref="G11:H11"/>
    <mergeCell ref="B11:C11"/>
    <mergeCell ref="C7:I7"/>
    <mergeCell ref="G33:H33"/>
    <mergeCell ref="G24:H24"/>
    <mergeCell ref="G22:H22"/>
    <mergeCell ref="G23:H23"/>
    <mergeCell ref="G21:H21"/>
    <mergeCell ref="G30:H30"/>
    <mergeCell ref="G31:H31"/>
    <mergeCell ref="G32:H32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8:H38"/>
    <mergeCell ref="G40:H40"/>
    <mergeCell ref="G29:H29"/>
    <mergeCell ref="G25:H25"/>
    <mergeCell ref="B20:C20"/>
    <mergeCell ref="G20:H20"/>
    <mergeCell ref="B32:C32"/>
    <mergeCell ref="B21:C21"/>
    <mergeCell ref="B22:C22"/>
    <mergeCell ref="B23:C23"/>
    <mergeCell ref="G27:H27"/>
    <mergeCell ref="B30:C30"/>
    <mergeCell ref="B31:C31"/>
    <mergeCell ref="B24:C24"/>
    <mergeCell ref="B26:C26"/>
    <mergeCell ref="B28:C28"/>
    <mergeCell ref="B29:C29"/>
    <mergeCell ref="G14:H14"/>
    <mergeCell ref="G16:H16"/>
    <mergeCell ref="G18:H18"/>
    <mergeCell ref="G19:H19"/>
    <mergeCell ref="B14:C14"/>
    <mergeCell ref="B16:C16"/>
    <mergeCell ref="B18:C18"/>
    <mergeCell ref="B19:C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Gallardo Quiroz Victoria Abril</dc:creator>
  <cp:keywords/>
  <dc:description/>
  <cp:lastModifiedBy>teresita_quezada</cp:lastModifiedBy>
  <dcterms:created xsi:type="dcterms:W3CDTF">2014-03-12T19:47:31Z</dcterms:created>
  <dcterms:modified xsi:type="dcterms:W3CDTF">2014-04-01T02:05:30Z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