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<sst xmlns="http://schemas.openxmlformats.org/spreadsheetml/2006/main" count="67" uniqueCount="64">
  <si>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Recursos Financieros</t>
  </si>
  <si>
    <t xml:space="preserve">Dir Ejecutivo de Admón y Finanzas </t>
  </si>
  <si>
    <t>C.P. SALVADOR DOMINGUEZ DÍAZ</t>
  </si>
  <si>
    <t xml:space="preserve">M.A. RAÚL GONZÁLEZ VALADEZ 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</si>
  <si>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</si>
  <si>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</si>
  <si>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</si>
  <si>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</si>
  <si>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</si>
  <si>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</si>
  <si>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</si>
  <si>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</si>
  <si>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</si>
  <si>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</si>
  <si>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</si>
  <si>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</si>
  <si>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</si>
  <si>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</si>
  <si>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</si>
  <si>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</si>
  <si>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</si>
  <si>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</si>
  <si>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</si>
  <si>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</si>
  <si>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</si>
  <si>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</si>
  <si>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</si>
  <si>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</si>
  <si>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</si>
  <si>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</si>
  <si>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</si>
  <si>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</si>
  <si>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</si>
  <si>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</si>
  <si>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</si>
  <si>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</si>
  <si>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</si>
  <si>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</si>
  <si>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</si>
  <si>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</si>
  <si>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</si>
  <si>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</si>
  <si>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</si>
  <si>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</si>
  <si>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</si>
  <si>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</si>
  <si>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</si>
  <si>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</si>
  <si>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</si>
  <si>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</si>
  <si>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</si>
  <si>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</si>
  <si>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</si>
  <si>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</si>
  <si>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</si>
  <si>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</si>
  <si>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</si>
  <si>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</si>
  <si>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CONSEJO DE PROMOCIÓN TURÍSTICA DE MÉXICO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</si>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</sst>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6" fillId="33" borderId="0" xfId="52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wrapText="1"/>
    </xf>
    <xf numFmtId="0" fontId="6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2" fillId="33" borderId="15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2" fillId="33" borderId="15" xfId="0" applyFont="1" applyFill="1" applyBorder="1" applyAlignment="1">
      <alignment/>
    </xf>
    <xf numFmtId="0" fontId="8" fillId="34" borderId="16" xfId="52" applyFont="1" applyFill="1" applyBorder="1" applyAlignment="1">
      <alignment horizontal="center" vertical="center"/>
      <protection/>
    </xf>
    <xf numFmtId="164" fontId="8" fillId="34" borderId="11" xfId="47" applyNumberFormat="1" applyFont="1" applyFill="1" applyBorder="1" applyAlignment="1">
      <alignment horizontal="center" vertical="center"/>
    </xf>
    <xf numFmtId="0" fontId="8" fillId="34" borderId="11" xfId="52" applyFont="1" applyFill="1" applyBorder="1" applyAlignment="1">
      <alignment horizontal="center" vertical="center"/>
      <protection/>
    </xf>
    <xf numFmtId="0" fontId="9" fillId="34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2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8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3J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35455368</v>
          </cell>
          <cell r="E18">
            <v>27679138</v>
          </cell>
          <cell r="I18">
            <v>173322093</v>
          </cell>
          <cell r="J18">
            <v>320571472</v>
          </cell>
        </row>
        <row r="19">
          <cell r="D19">
            <v>9934177</v>
          </cell>
          <cell r="E19">
            <v>9606542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888842095</v>
          </cell>
          <cell r="E24">
            <v>734456882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64578624</v>
          </cell>
          <cell r="E33">
            <v>64578624</v>
          </cell>
          <cell r="I33">
            <v>0</v>
          </cell>
          <cell r="J33">
            <v>0</v>
          </cell>
        </row>
        <row r="34">
          <cell r="D34">
            <v>45911150</v>
          </cell>
          <cell r="E34">
            <v>43808610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-61737049</v>
          </cell>
          <cell r="E36">
            <v>-58369813</v>
          </cell>
          <cell r="I36">
            <v>18451911</v>
          </cell>
          <cell r="J36">
            <v>20734110</v>
          </cell>
        </row>
        <row r="37">
          <cell r="D37">
            <v>2666297</v>
          </cell>
          <cell r="E37">
            <v>3148118</v>
          </cell>
        </row>
        <row r="38">
          <cell r="D38">
            <v>0</v>
          </cell>
          <cell r="E38">
            <v>0</v>
          </cell>
        </row>
        <row r="39">
          <cell r="D39">
            <v>111205288</v>
          </cell>
          <cell r="E39">
            <v>0</v>
          </cell>
        </row>
        <row r="46">
          <cell r="I46">
            <v>428016836</v>
          </cell>
          <cell r="J46">
            <v>834902564</v>
          </cell>
        </row>
        <row r="47">
          <cell r="I47">
            <v>1118648</v>
          </cell>
          <cell r="J47">
            <v>1118648</v>
          </cell>
        </row>
        <row r="48">
          <cell r="I48">
            <v>34792743</v>
          </cell>
          <cell r="J48">
            <v>34792743</v>
          </cell>
        </row>
        <row r="52">
          <cell r="I52">
            <v>158834987</v>
          </cell>
          <cell r="J52">
            <v>-10292143</v>
          </cell>
        </row>
        <row r="53">
          <cell r="I53">
            <v>283444520</v>
          </cell>
          <cell r="J53">
            <v>-375793505</v>
          </cell>
        </row>
        <row r="54">
          <cell r="I54">
            <v>-1125788</v>
          </cell>
          <cell r="J54">
            <v>-1125788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85" zoomScaleNormal="85" zoomScalePageLayoutView="80" workbookViewId="0" topLeftCell="A1">
      <selection activeCell="C62" sqref="C62:D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3" t="s">
        <v>63</v>
      </c>
      <c r="D3" s="73"/>
      <c r="E3" s="73"/>
      <c r="F3" s="73"/>
      <c r="G3" s="73"/>
      <c r="H3" s="73"/>
      <c r="I3" s="73"/>
      <c r="J3" s="56"/>
      <c r="K3" s="56"/>
    </row>
    <row r="4" spans="1:11" ht="13.5" customHeight="1">
      <c r="A4" s="58"/>
      <c r="C4" s="73" t="s">
        <v>62</v>
      </c>
      <c r="D4" s="73"/>
      <c r="E4" s="73"/>
      <c r="F4" s="73"/>
      <c r="G4" s="73"/>
      <c r="H4" s="73"/>
      <c r="I4" s="73"/>
      <c r="J4" s="58"/>
      <c r="K4" s="58"/>
    </row>
    <row r="5" spans="1:11" ht="13.5" customHeight="1">
      <c r="A5" s="55"/>
      <c r="C5" s="73" t="s">
        <v>61</v>
      </c>
      <c r="D5" s="73"/>
      <c r="E5" s="73"/>
      <c r="F5" s="73"/>
      <c r="G5" s="73"/>
      <c r="H5" s="73"/>
      <c r="I5" s="73"/>
      <c r="J5" s="58"/>
      <c r="K5" s="58"/>
    </row>
    <row r="6" spans="1:11" ht="13.5" customHeight="1">
      <c r="A6" s="55"/>
      <c r="C6" s="73" t="s">
        <v>60</v>
      </c>
      <c r="D6" s="73"/>
      <c r="E6" s="73"/>
      <c r="F6" s="73"/>
      <c r="G6" s="73"/>
      <c r="H6" s="73"/>
      <c r="I6" s="73"/>
      <c r="J6" s="58"/>
      <c r="K6" s="58"/>
    </row>
    <row r="7" spans="1:10" ht="19.5" customHeight="1">
      <c r="A7" s="55"/>
      <c r="B7" s="57" t="s">
        <v>59</v>
      </c>
      <c r="C7" s="72" t="s">
        <v>58</v>
      </c>
      <c r="D7" s="72"/>
      <c r="E7" s="72"/>
      <c r="F7" s="72"/>
      <c r="G7" s="72"/>
      <c r="H7" s="72"/>
      <c r="I7" s="72"/>
      <c r="J7" s="72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1" t="s">
        <v>57</v>
      </c>
      <c r="C11" s="71"/>
      <c r="D11" s="47" t="s">
        <v>56</v>
      </c>
      <c r="E11" s="47" t="s">
        <v>55</v>
      </c>
      <c r="F11" s="48"/>
      <c r="G11" s="71" t="s">
        <v>57</v>
      </c>
      <c r="H11" s="71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3849057</v>
      </c>
      <c r="E14" s="35">
        <f>E16+E26</f>
        <v>275796906</v>
      </c>
      <c r="F14" s="3"/>
      <c r="G14" s="65" t="s">
        <v>53</v>
      </c>
      <c r="H14" s="65"/>
      <c r="I14" s="35">
        <f>I16+I27</f>
        <v>0</v>
      </c>
      <c r="J14" s="35">
        <f>J16+J27</f>
        <v>149531578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0</v>
      </c>
      <c r="E16" s="35">
        <f>SUM(E18:E24)</f>
        <v>162489078</v>
      </c>
      <c r="F16" s="3"/>
      <c r="G16" s="65" t="s">
        <v>51</v>
      </c>
      <c r="H16" s="65"/>
      <c r="I16" s="35">
        <f>SUM(I18:I25)</f>
        <v>0</v>
      </c>
      <c r="J16" s="35">
        <f>SUM(J18:J25)</f>
        <v>147249379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4" t="s">
        <v>50</v>
      </c>
      <c r="C18" s="64"/>
      <c r="D18" s="31">
        <f>IF('[1]ESF'!D18&lt;'[1]ESF'!E18,'[1]ESF'!E18-'[1]ESF'!D18,0)</f>
        <v>0</v>
      </c>
      <c r="E18" s="31">
        <f>IF(D18&gt;0,0,'[1]ESF'!D18-'[1]ESF'!E18)</f>
        <v>7776230</v>
      </c>
      <c r="F18" s="3"/>
      <c r="G18" s="64" t="s">
        <v>49</v>
      </c>
      <c r="H18" s="64"/>
      <c r="I18" s="31">
        <f>IF('[1]ESF'!I18&gt;'[1]ESF'!J18,'[1]ESF'!I18-'[1]ESF'!J18,0)</f>
        <v>0</v>
      </c>
      <c r="J18" s="31">
        <f>IF(I18&gt;0,0,'[1]ESF'!J18-'[1]ESF'!I18)</f>
        <v>147249379</v>
      </c>
      <c r="K18" s="30"/>
    </row>
    <row r="19" spans="1:11" ht="12">
      <c r="A19" s="32"/>
      <c r="B19" s="64" t="s">
        <v>48</v>
      </c>
      <c r="C19" s="64"/>
      <c r="D19" s="31">
        <f>IF('[1]ESF'!D19&lt;'[1]ESF'!E19,'[1]ESF'!E19-'[1]ESF'!D19,0)</f>
        <v>0</v>
      </c>
      <c r="E19" s="31">
        <f>IF(D19&gt;0,0,'[1]ESF'!D19-'[1]ESF'!E19)</f>
        <v>327635</v>
      </c>
      <c r="F19" s="3"/>
      <c r="G19" s="64" t="s">
        <v>47</v>
      </c>
      <c r="H19" s="64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4" t="s">
        <v>46</v>
      </c>
      <c r="C20" s="64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4" t="s">
        <v>45</v>
      </c>
      <c r="H20" s="64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4" t="s">
        <v>44</v>
      </c>
      <c r="C21" s="64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4" t="s">
        <v>43</v>
      </c>
      <c r="H21" s="64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4" t="s">
        <v>42</v>
      </c>
      <c r="C22" s="64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4" t="s">
        <v>41</v>
      </c>
      <c r="H22" s="64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4" t="s">
        <v>40</v>
      </c>
      <c r="C23" s="64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4" t="s">
        <v>39</v>
      </c>
      <c r="H23" s="64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4" t="s">
        <v>38</v>
      </c>
      <c r="C24" s="64"/>
      <c r="D24" s="31">
        <f>IF('[1]ESF'!D24&lt;'[1]ESF'!E24,'[1]ESF'!E24-'[1]ESF'!D24,0)</f>
        <v>0</v>
      </c>
      <c r="E24" s="31">
        <f>IF(D24&gt;0,0,'[1]ESF'!D24-'[1]ESF'!E24)</f>
        <v>154385213</v>
      </c>
      <c r="F24" s="3"/>
      <c r="G24" s="64" t="s">
        <v>37</v>
      </c>
      <c r="H24" s="64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4" t="s">
        <v>36</v>
      </c>
      <c r="H25" s="64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3849057</v>
      </c>
      <c r="E26" s="35">
        <f>SUM(E28:E36)</f>
        <v>113307828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6" t="s">
        <v>34</v>
      </c>
      <c r="H27" s="66"/>
      <c r="I27" s="35">
        <f>SUM(I29:I34)</f>
        <v>0</v>
      </c>
      <c r="J27" s="35">
        <f>SUM(J29:J34)</f>
        <v>2282199</v>
      </c>
      <c r="K27" s="30"/>
    </row>
    <row r="28" spans="1:11" ht="13.5">
      <c r="A28" s="32"/>
      <c r="B28" s="64" t="s">
        <v>33</v>
      </c>
      <c r="C28" s="64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4" t="s">
        <v>32</v>
      </c>
      <c r="C29" s="64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4" t="s">
        <v>31</v>
      </c>
      <c r="H29" s="64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4" t="s">
        <v>30</v>
      </c>
      <c r="C30" s="64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4" t="s">
        <v>29</v>
      </c>
      <c r="H30" s="64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4" t="s">
        <v>28</v>
      </c>
      <c r="C31" s="64"/>
      <c r="D31" s="31">
        <f>IF('[1]ESF'!D34&lt;'[1]ESF'!E34,'[1]ESF'!E34-'[1]ESF'!D34,0)</f>
        <v>0</v>
      </c>
      <c r="E31" s="31">
        <f>IF(D31&gt;0,0,'[1]ESF'!D34-'[1]ESF'!E34)</f>
        <v>2102540</v>
      </c>
      <c r="F31" s="3"/>
      <c r="G31" s="64" t="s">
        <v>27</v>
      </c>
      <c r="H31" s="64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4" t="s">
        <v>26</v>
      </c>
      <c r="C32" s="64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4" t="s">
        <v>25</v>
      </c>
      <c r="H32" s="64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4" t="s">
        <v>24</v>
      </c>
      <c r="C33" s="64"/>
      <c r="D33" s="31">
        <f>IF('[1]ESF'!D36&lt;'[1]ESF'!E36,'[1]ESF'!E36-'[1]ESF'!D36,0)</f>
        <v>3367236</v>
      </c>
      <c r="E33" s="31">
        <f>IF(D33&gt;0,0,'[1]ESF'!D36-'[1]ESF'!E36)</f>
        <v>0</v>
      </c>
      <c r="F33" s="3"/>
      <c r="G33" s="64" t="s">
        <v>23</v>
      </c>
      <c r="H33" s="64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4" t="s">
        <v>22</v>
      </c>
      <c r="C34" s="64"/>
      <c r="D34" s="31">
        <f>IF('[1]ESF'!D37&lt;'[1]ESF'!E37,'[1]ESF'!E37-'[1]ESF'!D37,0)</f>
        <v>481821</v>
      </c>
      <c r="E34" s="31">
        <f>IF(D34&gt;0,0,'[1]ESF'!D37-'[1]ESF'!E37)</f>
        <v>0</v>
      </c>
      <c r="F34" s="3"/>
      <c r="G34" s="64" t="s">
        <v>21</v>
      </c>
      <c r="H34" s="64"/>
      <c r="I34" s="31">
        <f>IF('[1]ESF'!I36&gt;'[1]ESF'!J36,'[1]ESF'!I36-'[1]ESF'!J36,0)</f>
        <v>0</v>
      </c>
      <c r="J34" s="31">
        <f>IF(I34&gt;0,0,'[1]ESF'!J36-'[1]ESF'!I36)</f>
        <v>2282199</v>
      </c>
      <c r="K34" s="30"/>
    </row>
    <row r="35" spans="1:11" ht="25.5" customHeight="1">
      <c r="A35" s="32"/>
      <c r="B35" s="64" t="s">
        <v>20</v>
      </c>
      <c r="C35" s="64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4" t="s">
        <v>19</v>
      </c>
      <c r="C36" s="64"/>
      <c r="D36" s="31">
        <f>IF('[1]ESF'!D39&lt;'[1]ESF'!E39,'[1]ESF'!E39-'[1]ESF'!D39,0)</f>
        <v>0</v>
      </c>
      <c r="E36" s="31">
        <f>IF(D36&gt;0,0,'[1]ESF'!D39-'[1]ESF'!E39)</f>
        <v>111205288</v>
      </c>
      <c r="F36" s="3"/>
      <c r="G36" s="65" t="s">
        <v>18</v>
      </c>
      <c r="H36" s="65"/>
      <c r="I36" s="35">
        <f>I38+I44+I52</f>
        <v>828365155</v>
      </c>
      <c r="J36" s="35">
        <f>J38+J44+J52</f>
        <v>406885728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0</v>
      </c>
      <c r="J38" s="35">
        <f>SUM(J40:J42)</f>
        <v>406885728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4" t="s">
        <v>16</v>
      </c>
      <c r="H40" s="64"/>
      <c r="I40" s="31">
        <f>IF('[1]ESF'!I46&gt;'[1]ESF'!J46,'[1]ESF'!I46-'[1]ESF'!J46,0)</f>
        <v>0</v>
      </c>
      <c r="J40" s="31">
        <f>IF(I40&gt;0,0,'[1]ESF'!J46-'[1]ESF'!I46)</f>
        <v>406885728</v>
      </c>
      <c r="K40" s="30"/>
    </row>
    <row r="41" spans="1:11" ht="13.5">
      <c r="A41" s="36"/>
      <c r="B41" s="19"/>
      <c r="C41" s="19"/>
      <c r="D41" s="19"/>
      <c r="E41" s="19"/>
      <c r="F41" s="3"/>
      <c r="G41" s="64" t="s">
        <v>15</v>
      </c>
      <c r="H41" s="64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4" t="s">
        <v>14</v>
      </c>
      <c r="H42" s="64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828365155</v>
      </c>
      <c r="J44" s="35">
        <f>SUM(J46:J50)</f>
        <v>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4" t="s">
        <v>12</v>
      </c>
      <c r="H46" s="64"/>
      <c r="I46" s="31">
        <f>IF('[1]ESF'!I52&gt;'[1]ESF'!J52,'[1]ESF'!I52-'[1]ESF'!J52,0)</f>
        <v>169127130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4" t="s">
        <v>11</v>
      </c>
      <c r="H47" s="64"/>
      <c r="I47" s="31">
        <f>IF('[1]ESF'!I53&gt;'[1]ESF'!J53,'[1]ESF'!I53-'[1]ESF'!J53,0)</f>
        <v>659238025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4" t="s">
        <v>10</v>
      </c>
      <c r="H48" s="64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4" t="s">
        <v>9</v>
      </c>
      <c r="H49" s="64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4" t="s">
        <v>8</v>
      </c>
      <c r="H50" s="64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4" t="s">
        <v>6</v>
      </c>
      <c r="H54" s="64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1:H11"/>
    <mergeCell ref="C3:I3"/>
    <mergeCell ref="C4:I4"/>
    <mergeCell ref="C5:I5"/>
    <mergeCell ref="C6:I6"/>
    <mergeCell ref="G23:H23"/>
    <mergeCell ref="G21:H21"/>
    <mergeCell ref="G20:H20"/>
    <mergeCell ref="G22:H22"/>
    <mergeCell ref="B14:C14"/>
    <mergeCell ref="B11:C11"/>
    <mergeCell ref="B21:C21"/>
    <mergeCell ref="C7:J7"/>
    <mergeCell ref="G25:H25"/>
    <mergeCell ref="B24:C24"/>
    <mergeCell ref="G14:H14"/>
    <mergeCell ref="G16:H16"/>
    <mergeCell ref="G18:H18"/>
    <mergeCell ref="G19:H19"/>
    <mergeCell ref="G24:H24"/>
    <mergeCell ref="G50:H50"/>
    <mergeCell ref="G52:H52"/>
    <mergeCell ref="G44:H44"/>
    <mergeCell ref="B22:C22"/>
    <mergeCell ref="B16:C16"/>
    <mergeCell ref="B18:C18"/>
    <mergeCell ref="B19:C19"/>
    <mergeCell ref="B23:C23"/>
    <mergeCell ref="B20:C20"/>
    <mergeCell ref="C63:D63"/>
    <mergeCell ref="G63:H63"/>
    <mergeCell ref="B59:J59"/>
    <mergeCell ref="C62:D62"/>
    <mergeCell ref="G62:H62"/>
    <mergeCell ref="G55:H55"/>
    <mergeCell ref="G29:H29"/>
    <mergeCell ref="G38:H38"/>
    <mergeCell ref="G40:H40"/>
    <mergeCell ref="G49:H49"/>
    <mergeCell ref="G54:H54"/>
    <mergeCell ref="G32:H32"/>
    <mergeCell ref="G46:H46"/>
    <mergeCell ref="G47:H47"/>
    <mergeCell ref="G48:H48"/>
    <mergeCell ref="G42:H42"/>
    <mergeCell ref="G41:H41"/>
    <mergeCell ref="B26:C26"/>
    <mergeCell ref="B28:C28"/>
    <mergeCell ref="B29:C29"/>
    <mergeCell ref="G33:H33"/>
    <mergeCell ref="B32:C32"/>
    <mergeCell ref="B33:C33"/>
    <mergeCell ref="G36:H36"/>
    <mergeCell ref="G30:H30"/>
    <mergeCell ref="G27:H27"/>
    <mergeCell ref="G31:H31"/>
    <mergeCell ref="B30:C30"/>
    <mergeCell ref="B31:C31"/>
    <mergeCell ref="B34:C34"/>
    <mergeCell ref="B35:C35"/>
    <mergeCell ref="B36:C36"/>
    <mergeCell ref="G34:H34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cp:lastPrinted>2014-03-24T23:50:24Z</cp:lastPrinted>
  <dcterms:created xsi:type="dcterms:W3CDTF">2014-03-20T01:03:57Z</dcterms:created>
  <dcterms:modified xsi:type="dcterms:W3CDTF">2014-03-24T23:50:28Z</dcterms:modified>
  <cp:category/>
  <cp:version/>
  <cp:contentType/>
  <cp:contentStatus/>
</cp:coreProperties>
</file>