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30" windowWidth="20685" windowHeight="1200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<sst xmlns="http://schemas.openxmlformats.org/spreadsheetml/2006/main" count="157" uniqueCount="53">
  <si>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</si>
  <si>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</si>
  <si>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</si>
  <si>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</si>
  <si>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</si>
  <si>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</si>
  <si>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</si>
  <si>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</si>
  <si>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</si>
  <si>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</si>
  <si>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</si>
  <si>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</si>
  <si>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</si>
  <si>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</si>
  <si>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</si>
  <si>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</si>
  <si>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</si>
  <si>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</si>
  <si>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</si>
  <si>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</si>
  <si>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</si>
  <si>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</si>
  <si>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</si>
  <si>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</si>
  <si>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</si>
  <si>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</si>
  <si>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</si>
  <si>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</si>
  <si>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</si>
  <si>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</si>
  <si>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</si>
  <si>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</si>
  <si>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</si>
  <si>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</si>
  <si>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</si>
  <si>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</si>
  <si>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</si>
  <si>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</si>
  <si>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</si>
  <si>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</si>
  <si>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</si>
  <si>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</si>
  <si>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</si>
  <si>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</si>
  <si>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</si>
  <si>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</si>
  <si>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</si>
  <si>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</si>
  <si>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FONDO NACIONAL DE FOMENTO AL TURISMO</t>
  </si>
  <si>
    <t>Gerente de Contabilidad</t>
  </si>
  <si>
    <t>Elaboró: Lic. Alejandra Cortés Luna</t>
  </si>
  <si>
    <t>Subdirector de Recursos Financieros</t>
  </si>
  <si>
    <t>Autorizó: Francisco Hernández Barrios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</si>
</sst>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F19" sqref="F19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13527802416</v>
      </c>
      <c r="E16" s="31">
        <f>SUM(E18:E24)</f>
        <v>175748400275</v>
      </c>
      <c r="F16" s="31">
        <f>SUM(F18:F24)</f>
        <v>175612085124</v>
      </c>
      <c r="G16" s="31">
        <f>D16+E16-F16</f>
        <v>13664117567</v>
      </c>
      <c r="H16" s="31">
        <f>G16-D16</f>
        <v>136315151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99761667</v>
      </c>
      <c r="E18" s="37">
        <v>165540286475</v>
      </c>
      <c r="F18" s="37">
        <v>165600159080</v>
      </c>
      <c r="G18" s="38">
        <f>D18+E18-F18</f>
        <v>39889062</v>
      </c>
      <c r="H18" s="38">
        <f>G18-D18</f>
        <v>-59872605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333410073</v>
      </c>
      <c r="E19" s="37">
        <v>2929295218</v>
      </c>
      <c r="F19" s="37">
        <v>2912863154</v>
      </c>
      <c r="G19" s="38">
        <f aca="true" t="shared" si="0" ref="G19:G24">D19+E19-F19</f>
        <v>349842137</v>
      </c>
      <c r="H19" s="38">
        <f aca="true" t="shared" si="1" ref="H19:H24">G19-D19</f>
        <v>16432064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160494361</v>
      </c>
      <c r="E20" s="37">
        <v>1557791018</v>
      </c>
      <c r="F20" s="37">
        <v>1675474284</v>
      </c>
      <c r="G20" s="38">
        <f t="shared" si="0"/>
        <v>42811095</v>
      </c>
      <c r="H20" s="38">
        <f t="shared" si="1"/>
        <v>-117683266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12934136315</v>
      </c>
      <c r="E21" s="37">
        <v>5721027564</v>
      </c>
      <c r="F21" s="37">
        <v>5423588606</v>
      </c>
      <c r="G21" s="38">
        <f t="shared" si="0"/>
        <v>13231575273</v>
      </c>
      <c r="H21" s="38">
        <f t="shared" si="1"/>
        <v>297438958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2285437084</v>
      </c>
      <c r="E26" s="31">
        <f>SUM(E28:E36)</f>
        <v>1162278775</v>
      </c>
      <c r="F26" s="31">
        <f>SUM(F28:F36)</f>
        <v>1258453160</v>
      </c>
      <c r="G26" s="31">
        <f>D26+E26-F26</f>
        <v>2189262699</v>
      </c>
      <c r="H26" s="31">
        <f>G26-D26</f>
        <v>-96174385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300728213</v>
      </c>
      <c r="E29" s="37">
        <v>97122341</v>
      </c>
      <c r="F29" s="37">
        <v>76379349</v>
      </c>
      <c r="G29" s="38">
        <f aca="true" t="shared" si="2" ref="G29:G36">D29+E29-F29</f>
        <v>321471205</v>
      </c>
      <c r="H29" s="38">
        <f aca="true" t="shared" si="3" ref="H29:H36">G29-D29</f>
        <v>20742992</v>
      </c>
      <c r="I29" s="35"/>
    </row>
    <row r="30" spans="1:9" ht="19.5" customHeight="1">
      <c r="A30" s="33"/>
      <c r="B30" s="56" t="s">
        <v>26</v>
      </c>
      <c r="C30" s="56"/>
      <c r="D30" s="37">
        <v>2496537500</v>
      </c>
      <c r="E30" s="37">
        <v>134000</v>
      </c>
      <c r="F30" s="37">
        <v>1881420</v>
      </c>
      <c r="G30" s="38">
        <f t="shared" si="2"/>
        <v>2494790080</v>
      </c>
      <c r="H30" s="38">
        <f t="shared" si="3"/>
        <v>-1747420</v>
      </c>
      <c r="I30" s="35"/>
    </row>
    <row r="31" spans="1:9" ht="19.5" customHeight="1">
      <c r="A31" s="33"/>
      <c r="B31" s="56" t="s">
        <v>27</v>
      </c>
      <c r="C31" s="56"/>
      <c r="D31" s="37">
        <v>1588255158</v>
      </c>
      <c r="E31" s="37">
        <v>4716115</v>
      </c>
      <c r="F31" s="37">
        <v>77872193</v>
      </c>
      <c r="G31" s="38">
        <f t="shared" si="2"/>
        <v>1515099080</v>
      </c>
      <c r="H31" s="38">
        <f t="shared" si="3"/>
        <v>-73156078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-2389710928</v>
      </c>
      <c r="E33" s="37">
        <v>1057753722</v>
      </c>
      <c r="F33" s="37">
        <v>1063493200</v>
      </c>
      <c r="G33" s="38">
        <f t="shared" si="2"/>
        <v>-2395450406</v>
      </c>
      <c r="H33" s="38">
        <f t="shared" si="3"/>
        <v>-5739478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289627141</v>
      </c>
      <c r="E36" s="37">
        <v>2552597</v>
      </c>
      <c r="F36" s="37">
        <v>38826998</v>
      </c>
      <c r="G36" s="38">
        <f t="shared" si="2"/>
        <v>253352740</v>
      </c>
      <c r="H36" s="38">
        <f t="shared" si="3"/>
        <v>-36274401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15813239500</v>
      </c>
      <c r="E38" s="31">
        <f>E16+E26</f>
        <v>176910679050</v>
      </c>
      <c r="F38" s="31">
        <f>F16+F26</f>
        <v>176870538284</v>
      </c>
      <c r="G38" s="31">
        <f>G16+G26</f>
        <v>15853380266</v>
      </c>
      <c r="H38" s="31">
        <f>H16+H26</f>
        <v>40140766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7" t="s">
        <v>47</v>
      </c>
      <c r="C41" s="67"/>
      <c r="D41" s="67"/>
      <c r="E41" s="67"/>
      <c r="F41" s="67"/>
      <c r="G41" s="67"/>
      <c r="H41" s="67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9" t="s">
        <v>52</v>
      </c>
      <c r="C44" s="69"/>
      <c r="D44" s="13"/>
      <c r="E44" s="69" t="s">
        <v>50</v>
      </c>
      <c r="F44" s="69"/>
      <c r="G44" s="69"/>
      <c r="H44" s="69"/>
      <c r="I44" s="24"/>
      <c r="J44" s="15"/>
      <c r="P44" s="15"/>
      <c r="Q44" s="15"/>
    </row>
    <row r="45" spans="1:17" ht="13.5" customHeight="1">
      <c r="A45" s="15"/>
      <c r="B45" s="68" t="s">
        <v>51</v>
      </c>
      <c r="C45" s="68"/>
      <c r="D45" s="45"/>
      <c r="E45" s="68" t="s">
        <v>49</v>
      </c>
      <c r="F45" s="68"/>
      <c r="G45" s="68"/>
      <c r="H45" s="68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3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B41:H41"/>
    <mergeCell ref="B45:C45"/>
    <mergeCell ref="B44:C44"/>
    <mergeCell ref="E43:H43"/>
    <mergeCell ref="B43:C43"/>
    <mergeCell ref="E44:F44"/>
    <mergeCell ref="G44:H44"/>
    <mergeCell ref="E45:F45"/>
    <mergeCell ref="G45:H45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13527802416</v>
      </c>
    </row>
    <row r="7" spans="2:5" ht="15">
      <c r="B7" s="81"/>
      <c r="C7" s="82"/>
      <c r="D7" s="4" t="s">
        <v>16</v>
      </c>
      <c r="E7" s="5">
        <f>EAA!D18</f>
        <v>99761667</v>
      </c>
    </row>
    <row r="8" spans="2:5" ht="15">
      <c r="B8" s="81"/>
      <c r="C8" s="82"/>
      <c r="D8" s="4" t="s">
        <v>17</v>
      </c>
      <c r="E8" s="5">
        <f>EAA!D19</f>
        <v>333410073</v>
      </c>
    </row>
    <row r="9" spans="2:5" ht="15">
      <c r="B9" s="81"/>
      <c r="C9" s="82"/>
      <c r="D9" s="3" t="s">
        <v>18</v>
      </c>
      <c r="E9" s="5">
        <f>EAA!D20</f>
        <v>160494361</v>
      </c>
    </row>
    <row r="10" spans="2:5" ht="15">
      <c r="B10" s="81"/>
      <c r="C10" s="82"/>
      <c r="D10" s="3" t="s">
        <v>19</v>
      </c>
      <c r="E10" s="5">
        <f>EAA!D21</f>
        <v>12934136315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2285437084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300728213</v>
      </c>
    </row>
    <row r="17" spans="2:5" ht="15">
      <c r="B17" s="81"/>
      <c r="C17" s="82"/>
      <c r="D17" s="3" t="s">
        <v>26</v>
      </c>
      <c r="E17" s="5">
        <f>EAA!D30</f>
        <v>2496537500</v>
      </c>
    </row>
    <row r="18" spans="2:5" ht="15">
      <c r="B18" s="81"/>
      <c r="C18" s="82"/>
      <c r="D18" s="4" t="s">
        <v>27</v>
      </c>
      <c r="E18" s="5">
        <f>EAA!D31</f>
        <v>1588255158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-2389710928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289627141</v>
      </c>
    </row>
    <row r="24" spans="2:5" ht="15">
      <c r="B24" s="81"/>
      <c r="C24" s="82"/>
      <c r="D24" s="1" t="s">
        <v>33</v>
      </c>
      <c r="E24" s="2">
        <f>EAA!D38</f>
        <v>15813239500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175748400275</v>
      </c>
    </row>
    <row r="26" spans="2:5" ht="15">
      <c r="B26" s="81"/>
      <c r="C26" s="82"/>
      <c r="D26" s="4" t="s">
        <v>16</v>
      </c>
      <c r="E26" s="5">
        <f>EAA!E18</f>
        <v>165540286475</v>
      </c>
    </row>
    <row r="27" spans="2:5" ht="15">
      <c r="B27" s="81"/>
      <c r="C27" s="82"/>
      <c r="D27" s="4" t="s">
        <v>17</v>
      </c>
      <c r="E27" s="5">
        <f>EAA!E19</f>
        <v>2929295218</v>
      </c>
    </row>
    <row r="28" spans="2:5" ht="15">
      <c r="B28" s="81"/>
      <c r="C28" s="82"/>
      <c r="D28" s="3" t="s">
        <v>18</v>
      </c>
      <c r="E28" s="5">
        <f>EAA!E20</f>
        <v>1557791018</v>
      </c>
    </row>
    <row r="29" spans="2:5" ht="15">
      <c r="B29" s="81"/>
      <c r="C29" s="82"/>
      <c r="D29" s="3" t="s">
        <v>19</v>
      </c>
      <c r="E29" s="5">
        <f>EAA!E21</f>
        <v>5721027564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1162278775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97122341</v>
      </c>
    </row>
    <row r="36" spans="2:5" ht="15">
      <c r="B36" s="81"/>
      <c r="C36" s="82"/>
      <c r="D36" s="3" t="s">
        <v>26</v>
      </c>
      <c r="E36" s="5">
        <f>EAA!E30</f>
        <v>134000</v>
      </c>
    </row>
    <row r="37" spans="2:5" ht="15">
      <c r="B37" s="81"/>
      <c r="C37" s="82"/>
      <c r="D37" s="4" t="s">
        <v>27</v>
      </c>
      <c r="E37" s="5">
        <f>EAA!E31</f>
        <v>4716115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1057753722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2552597</v>
      </c>
    </row>
    <row r="43" spans="2:5" ht="15">
      <c r="B43" s="81"/>
      <c r="C43" s="82"/>
      <c r="D43" s="1" t="s">
        <v>33</v>
      </c>
      <c r="E43" s="2">
        <f>EAA!E38</f>
        <v>176910679050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175612085124</v>
      </c>
    </row>
    <row r="45" spans="2:5" ht="15">
      <c r="B45" s="81"/>
      <c r="C45" s="82"/>
      <c r="D45" s="4" t="s">
        <v>16</v>
      </c>
      <c r="E45" s="5">
        <f>EAA!F18</f>
        <v>165600159080</v>
      </c>
    </row>
    <row r="46" spans="2:5" ht="15">
      <c r="B46" s="81"/>
      <c r="C46" s="82"/>
      <c r="D46" s="4" t="s">
        <v>17</v>
      </c>
      <c r="E46" s="5">
        <f>EAA!F19</f>
        <v>2912863154</v>
      </c>
    </row>
    <row r="47" spans="2:5" ht="15">
      <c r="B47" s="81"/>
      <c r="C47" s="82"/>
      <c r="D47" s="3" t="s">
        <v>18</v>
      </c>
      <c r="E47" s="5">
        <f>EAA!F20</f>
        <v>1675474284</v>
      </c>
    </row>
    <row r="48" spans="2:5" ht="15">
      <c r="B48" s="81"/>
      <c r="C48" s="82"/>
      <c r="D48" s="3" t="s">
        <v>19</v>
      </c>
      <c r="E48" s="5">
        <f>EAA!F21</f>
        <v>5423588606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1258453160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76379349</v>
      </c>
    </row>
    <row r="55" spans="2:5" ht="15">
      <c r="B55" s="81"/>
      <c r="C55" s="82"/>
      <c r="D55" s="3" t="s">
        <v>26</v>
      </c>
      <c r="E55" s="5">
        <f>EAA!F30</f>
        <v>1881420</v>
      </c>
    </row>
    <row r="56" spans="2:5" ht="15">
      <c r="B56" s="81"/>
      <c r="C56" s="82"/>
      <c r="D56" s="4" t="s">
        <v>27</v>
      </c>
      <c r="E56" s="5">
        <f>EAA!F31</f>
        <v>77872193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1063493200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38826998</v>
      </c>
    </row>
    <row r="62" spans="2:5" ht="15">
      <c r="B62" s="81"/>
      <c r="C62" s="82"/>
      <c r="D62" s="1" t="s">
        <v>33</v>
      </c>
      <c r="E62" s="2">
        <f>EAA!F38</f>
        <v>176870538284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13664117567</v>
      </c>
    </row>
    <row r="64" spans="2:5" ht="15">
      <c r="B64" s="84"/>
      <c r="C64" s="82"/>
      <c r="D64" s="4" t="s">
        <v>16</v>
      </c>
      <c r="E64" s="5">
        <f>EAA!G18</f>
        <v>39889062</v>
      </c>
    </row>
    <row r="65" spans="2:5" ht="15">
      <c r="B65" s="84"/>
      <c r="C65" s="82"/>
      <c r="D65" s="4" t="s">
        <v>17</v>
      </c>
      <c r="E65" s="5">
        <f>EAA!G19</f>
        <v>349842137</v>
      </c>
    </row>
    <row r="66" spans="2:5" ht="15">
      <c r="B66" s="84"/>
      <c r="C66" s="82"/>
      <c r="D66" s="3" t="s">
        <v>18</v>
      </c>
      <c r="E66" s="5">
        <f>EAA!G20</f>
        <v>42811095</v>
      </c>
    </row>
    <row r="67" spans="2:5" ht="15">
      <c r="B67" s="84"/>
      <c r="C67" s="82"/>
      <c r="D67" s="3" t="s">
        <v>19</v>
      </c>
      <c r="E67" s="5">
        <f>EAA!G21</f>
        <v>13231575273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2189262699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321471205</v>
      </c>
    </row>
    <row r="74" spans="2:5" ht="15">
      <c r="B74" s="84"/>
      <c r="C74" s="82"/>
      <c r="D74" s="3" t="s">
        <v>26</v>
      </c>
      <c r="E74" s="5">
        <f>EAA!G30</f>
        <v>2494790080</v>
      </c>
    </row>
    <row r="75" spans="2:5" ht="15">
      <c r="B75" s="84"/>
      <c r="C75" s="82"/>
      <c r="D75" s="4" t="s">
        <v>27</v>
      </c>
      <c r="E75" s="5">
        <f>EAA!G31</f>
        <v>1515099080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-2395450406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253352740</v>
      </c>
    </row>
    <row r="81" spans="2:5" ht="15">
      <c r="B81" s="84"/>
      <c r="C81" s="82"/>
      <c r="D81" s="1" t="s">
        <v>33</v>
      </c>
      <c r="E81" s="2">
        <f>EAA!G38</f>
        <v>15853380266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136315151</v>
      </c>
    </row>
    <row r="83" spans="2:5" ht="15">
      <c r="B83" s="84"/>
      <c r="C83" s="82"/>
      <c r="D83" s="4" t="s">
        <v>16</v>
      </c>
      <c r="E83" s="5">
        <f>EAA!H18</f>
        <v>-59872605</v>
      </c>
    </row>
    <row r="84" spans="2:5" ht="15">
      <c r="B84" s="84"/>
      <c r="C84" s="82"/>
      <c r="D84" s="4" t="s">
        <v>17</v>
      </c>
      <c r="E84" s="5">
        <f>EAA!H19</f>
        <v>16432064</v>
      </c>
    </row>
    <row r="85" spans="2:5" ht="15">
      <c r="B85" s="84"/>
      <c r="C85" s="82"/>
      <c r="D85" s="3" t="s">
        <v>18</v>
      </c>
      <c r="E85" s="5">
        <f>EAA!H20</f>
        <v>-117683266</v>
      </c>
    </row>
    <row r="86" spans="2:5" ht="15">
      <c r="B86" s="84"/>
      <c r="C86" s="82"/>
      <c r="D86" s="3" t="s">
        <v>19</v>
      </c>
      <c r="E86" s="5">
        <f>EAA!H21</f>
        <v>297438958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-96174385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20742992</v>
      </c>
    </row>
    <row r="93" spans="2:5" ht="15">
      <c r="B93" s="84"/>
      <c r="C93" s="82"/>
      <c r="D93" s="3" t="s">
        <v>26</v>
      </c>
      <c r="E93" s="5">
        <f>EAA!H30</f>
        <v>-1747420</v>
      </c>
    </row>
    <row r="94" spans="2:5" ht="15">
      <c r="B94" s="84"/>
      <c r="C94" s="82"/>
      <c r="D94" s="4" t="s">
        <v>27</v>
      </c>
      <c r="E94" s="5">
        <f>EAA!H31</f>
        <v>-73156078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-5739478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-36274401</v>
      </c>
    </row>
    <row r="100" spans="3:5" ht="15">
      <c r="C100" s="82"/>
      <c r="D100" s="1" t="s">
        <v>33</v>
      </c>
      <c r="E100" s="2">
        <f>EAA!H38</f>
        <v>40140766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selene_villegas</cp:lastModifiedBy>
  <cp:lastPrinted>2014-03-15T00:13:10Z</cp:lastPrinted>
  <dcterms:created xsi:type="dcterms:W3CDTF">2014-01-27T18:04:15Z</dcterms:created>
  <dcterms:modified xsi:type="dcterms:W3CDTF">2014-03-20T17:38:02Z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