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'Hoja1'!$A$1:$Z$540</definedName>
    <definedName name="FORM">'Hoja1'!$A$64726:$Z$65536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<sst xmlns="http://schemas.openxmlformats.org/spreadsheetml/2006/main" count="1028" uniqueCount="142">
  <si>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</si>
  <si>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</si>
  <si>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</si>
  <si>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</si>
  <si>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</si>
  <si>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</si>
  <si>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</si>
  <si>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</si>
  <si>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</si>
  <si>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</si>
  <si>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</si>
  <si>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</si>
  <si>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</si>
  <si>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</si>
  <si>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</si>
  <si>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</si>
  <si>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</si>
  <si>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</si>
  <si>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</si>
  <si>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</si>
  <si>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</si>
  <si>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</si>
  <si>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</si>
  <si>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</si>
  <si>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</si>
  <si>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</si>
  <si>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</si>
  <si>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</si>
  <si>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</si>
  <si>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</si>
  <si>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</si>
  <si>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</si>
  <si>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</si>
  <si>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</si>
  <si>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</si>
  <si>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</si>
  <si>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</si>
  <si>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</si>
  <si>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</si>
  <si>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</si>
  <si>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</si>
  <si>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</si>
  <si>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</si>
  <si>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HOJA   2   DE   12   .</t>
  </si>
  <si>
    <t xml:space="preserve"> D E P E N D E N C I A  :  SECRETARIA DE LA DEFENSA NACIONAL</t>
  </si>
  <si>
    <t>TOTAL ORIGINAL</t>
  </si>
  <si>
    <t>PORCENTAJE DE EJERCICIO EJER/ORIG</t>
  </si>
  <si>
    <t>PORCENTAJE DE EJERCICIO EJER/MODIF</t>
  </si>
  <si>
    <t>04</t>
  </si>
  <si>
    <t>PROCURACION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</si>
  <si>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</si>
  <si>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</si>
  <si>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</si>
  <si>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</si>
  <si>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</si>
  <si>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01</t>
  </si>
  <si>
    <t>Plan Nacional de Desarrollo</t>
  </si>
  <si>
    <t>408</t>
  </si>
  <si>
    <t>Procurar Justicia</t>
  </si>
  <si>
    <t>N000</t>
  </si>
  <si>
    <t>Actividad institucional no asociada a proyectos</t>
  </si>
  <si>
    <t>114</t>
  </si>
  <si>
    <t>Dirección General de Justicia Militar</t>
  </si>
  <si>
    <t>05</t>
  </si>
  <si>
    <t>SOBERANIA DEL TERRITORIO NACIONAL</t>
  </si>
  <si>
    <t>101</t>
  </si>
  <si>
    <t>Diseñar  políticas  públicas  y  las  estrategias</t>
  </si>
  <si>
    <t>para su implantación</t>
  </si>
  <si>
    <t>111</t>
  </si>
  <si>
    <t>Jefatura del Estado Mayor de  la Defensa Na-</t>
  </si>
  <si>
    <t>cional</t>
  </si>
  <si>
    <t>117</t>
  </si>
  <si>
    <t>Dirección General de Ingenieros</t>
  </si>
  <si>
    <t>504</t>
  </si>
  <si>
    <t>Fabricar equipo de seguridad</t>
  </si>
  <si>
    <t>112</t>
  </si>
  <si>
    <t>Dirección General de Fábricas  de la Defensa</t>
  </si>
  <si>
    <t>Nacional</t>
  </si>
  <si>
    <t>113</t>
  </si>
  <si>
    <t>Dirección General de Fabricas de Vestuario y</t>
  </si>
  <si>
    <t>Equipo SEDENA</t>
  </si>
  <si>
    <t>701</t>
  </si>
  <si>
    <t xml:space="preserve">Administrar  recursos  humanos,  materiales  y </t>
  </si>
  <si>
    <t>financieros</t>
  </si>
  <si>
    <t>110</t>
  </si>
  <si>
    <t>Dirección General de Administración</t>
  </si>
  <si>
    <t>708</t>
  </si>
  <si>
    <t>Prever el pago  de  los  incrementos por servi-</t>
  </si>
  <si>
    <t>07</t>
  </si>
  <si>
    <t>EDUCACION</t>
  </si>
  <si>
    <t>02</t>
  </si>
  <si>
    <t>Educación Media Superior</t>
  </si>
  <si>
    <t>417</t>
  </si>
  <si>
    <t>Proporcionar servicios de educación</t>
  </si>
  <si>
    <t>115</t>
  </si>
  <si>
    <t>Dirección General de Educación Militar y Rec-</t>
  </si>
  <si>
    <t>toría de la Universidad  del  Ejército  y  Fuerza</t>
  </si>
  <si>
    <t>Aérea</t>
  </si>
  <si>
    <t>03</t>
  </si>
  <si>
    <t>Educación Superior</t>
  </si>
  <si>
    <t>Educación de Posgrado</t>
  </si>
  <si>
    <t>08</t>
  </si>
  <si>
    <t>SALUD</t>
  </si>
  <si>
    <t>Atención médica</t>
  </si>
  <si>
    <t>420</t>
  </si>
  <si>
    <t>Proporcionar atención médica</t>
  </si>
  <si>
    <t>116</t>
  </si>
  <si>
    <t>Dirección General de Sanidad</t>
  </si>
  <si>
    <t>09</t>
  </si>
  <si>
    <t>SEGURIDAD SOCIAL</t>
  </si>
  <si>
    <t>Seguros</t>
  </si>
  <si>
    <t>707</t>
  </si>
  <si>
    <t>Pagar las aportaciones del Gobierno Federal</t>
  </si>
  <si>
    <t>06</t>
  </si>
  <si>
    <t xml:space="preserve">   Original</t>
  </si>
  <si>
    <t xml:space="preserve">   Modificado</t>
  </si>
  <si>
    <t xml:space="preserve">   Ejercido</t>
  </si>
  <si>
    <t xml:space="preserve">   Porcentaje de Ejercicio Ejer/Orig</t>
  </si>
  <si>
    <t xml:space="preserve">   Porcentaje de Ejercicio Ejer/Modif</t>
  </si>
  <si>
    <t>Seguridad Pública</t>
  </si>
  <si>
    <t>Programa Nacional de Seguridad Pública</t>
  </si>
  <si>
    <t>208</t>
  </si>
  <si>
    <t>Coordinar y Promover el Sistema Nacional de</t>
  </si>
  <si>
    <t>Actividad Institucional no asociada a proyectos</t>
  </si>
  <si>
    <t>HOJA   3   DE   12   .</t>
  </si>
  <si>
    <t>HOJA   4   DE   12   .</t>
  </si>
  <si>
    <t>HOJA   5   DE   12   .</t>
  </si>
  <si>
    <t>HOJA   6   DE   12   .</t>
  </si>
  <si>
    <t>HOJA   7   DE   12   .</t>
  </si>
  <si>
    <t>HOJA   8   DE   12   .</t>
  </si>
  <si>
    <t>HOJA   9   DE   12   .</t>
  </si>
  <si>
    <t>HOJA   10   DE   12   .</t>
  </si>
  <si>
    <t>HOJA   11   DE   12   .</t>
  </si>
  <si>
    <t>HOJA   12   DE   12   .</t>
  </si>
  <si>
    <t xml:space="preserve">     en los haberes a las percepciones del personal de servidores públicos, cuotas de profesores civiles, mecánicos especialistas y estímunlos de productividad al personal médico y de enfermería.</t>
  </si>
  <si>
    <t>1/ En las columnas de Servicios Personales, Materiales y Suministros, Servicios Generales y Bienes Muebles e Inmuebles se excluyen 129 252.4, 297 635.5, 7 823.5 y 7 204.0 miles de pesos, respectivamente, que se reportan en la columna de Obra Pública.</t>
  </si>
  <si>
    <t>TOTAL MODIFICADO  1/</t>
  </si>
  <si>
    <t>TOTAL EJERCIDO  1/</t>
  </si>
  <si>
    <t>2/ En la actividad institucional 708 no se ejercieron recursos debido a que éstos representan las transferencias realizadas a otras actividades institucionales, para estar en condiciones de otorgar los  incrementos</t>
  </si>
  <si>
    <t>3/ Categoría programática incorporada durante el ejercicio.</t>
  </si>
  <si>
    <t>Gobierno 3/</t>
  </si>
  <si>
    <t>cios personales 2/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</si>
</sst>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77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45</v>
      </c>
      <c r="K13" s="79"/>
      <c r="L13" s="80">
        <f aca="true" t="shared" si="0" ref="L13:O15">SUM(L20+L65+L213+L355+L415+L477)</f>
        <v>13139712.6</v>
      </c>
      <c r="M13" s="80">
        <f t="shared" si="0"/>
        <v>2052857.2</v>
      </c>
      <c r="N13" s="80">
        <f t="shared" si="0"/>
        <v>529970.2</v>
      </c>
      <c r="O13" s="80">
        <f t="shared" si="0"/>
        <v>59700</v>
      </c>
      <c r="P13" s="80"/>
      <c r="Q13" s="80">
        <f>SUM(L13:P13)</f>
        <v>15782239.999999998</v>
      </c>
      <c r="R13" s="80"/>
      <c r="S13" s="80">
        <f aca="true" t="shared" si="1" ref="S13:T15">SUM(S20+S65+S213+S355+S415+S477)</f>
        <v>568473.1000000001</v>
      </c>
      <c r="T13" s="80">
        <f t="shared" si="1"/>
        <v>242726.9</v>
      </c>
      <c r="U13" s="80"/>
      <c r="V13" s="80">
        <f>SUM(R13:U13)</f>
        <v>811200.0000000001</v>
      </c>
      <c r="W13" s="80">
        <f>SUM(V13+Q13)</f>
        <v>16593439.999999998</v>
      </c>
      <c r="X13" s="80">
        <f>(Q13/W13)*100</f>
        <v>95.11132110038666</v>
      </c>
      <c r="Y13" s="80">
        <f>(V13/W13)*100</f>
        <v>4.888678899613343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136</v>
      </c>
      <c r="K14" s="79"/>
      <c r="L14" s="80">
        <f t="shared" si="0"/>
        <v>13437604.700000001</v>
      </c>
      <c r="M14" s="80">
        <f t="shared" si="0"/>
        <v>2180845.4000000004</v>
      </c>
      <c r="N14" s="80">
        <f t="shared" si="0"/>
        <v>735381.2999999999</v>
      </c>
      <c r="O14" s="80">
        <f t="shared" si="0"/>
        <v>62674.1</v>
      </c>
      <c r="P14" s="80"/>
      <c r="Q14" s="80">
        <f>SUM(L14:P14)</f>
        <v>16416505.500000002</v>
      </c>
      <c r="R14" s="80"/>
      <c r="S14" s="80">
        <f t="shared" si="1"/>
        <v>2079326.5</v>
      </c>
      <c r="T14" s="80">
        <f t="shared" si="1"/>
        <v>461858.8</v>
      </c>
      <c r="U14" s="80"/>
      <c r="V14" s="80">
        <f>SUM(R14:U14)</f>
        <v>2541185.3</v>
      </c>
      <c r="W14" s="81">
        <f>SUM(V14+Q14)</f>
        <v>18957690.8</v>
      </c>
      <c r="X14" s="80">
        <f>(Q14/W14)*100</f>
        <v>86.59549136649069</v>
      </c>
      <c r="Y14" s="80">
        <f>(V14/W14)*100</f>
        <v>13.404508633509307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137</v>
      </c>
      <c r="K15" s="79"/>
      <c r="L15" s="80">
        <f t="shared" si="0"/>
        <v>13347990.500000002</v>
      </c>
      <c r="M15" s="80">
        <f t="shared" si="0"/>
        <v>2145070</v>
      </c>
      <c r="N15" s="80">
        <f t="shared" si="0"/>
        <v>695197.7999999999</v>
      </c>
      <c r="O15" s="80">
        <f t="shared" si="0"/>
        <v>59304.799999999996</v>
      </c>
      <c r="P15" s="80"/>
      <c r="Q15" s="80">
        <f>SUM(L15:P15)</f>
        <v>16247563.100000003</v>
      </c>
      <c r="R15" s="80"/>
      <c r="S15" s="80">
        <f t="shared" si="1"/>
        <v>2077231.4</v>
      </c>
      <c r="T15" s="80">
        <f t="shared" si="1"/>
        <v>461858.8</v>
      </c>
      <c r="U15" s="80"/>
      <c r="V15" s="80">
        <f>SUM(R15:U15)</f>
        <v>2539090.1999999997</v>
      </c>
      <c r="W15" s="81">
        <f>SUM(V15+Q15)</f>
        <v>18786653.300000004</v>
      </c>
      <c r="X15" s="80">
        <f>(Q15/W15)*100</f>
        <v>86.48460606871369</v>
      </c>
      <c r="Y15" s="80">
        <f>(V15/W15)*100</f>
        <v>13.51539393128631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46</v>
      </c>
      <c r="K16" s="79"/>
      <c r="L16" s="80">
        <f>(L15/L13)*100</f>
        <v>101.58510240170703</v>
      </c>
      <c r="M16" s="80">
        <f aca="true" t="shared" si="2" ref="M16:W16">(M15/M13)*100</f>
        <v>104.49192471838762</v>
      </c>
      <c r="N16" s="80">
        <f t="shared" si="2"/>
        <v>131.17677182603853</v>
      </c>
      <c r="O16" s="80">
        <f t="shared" si="2"/>
        <v>99.33802345058625</v>
      </c>
      <c r="P16" s="80"/>
      <c r="Q16" s="80">
        <f t="shared" si="2"/>
        <v>102.94839705897265</v>
      </c>
      <c r="R16" s="80"/>
      <c r="S16" s="80">
        <f t="shared" si="2"/>
        <v>365.40539912970365</v>
      </c>
      <c r="T16" s="80">
        <f t="shared" si="2"/>
        <v>190.27919855607269</v>
      </c>
      <c r="U16" s="80"/>
      <c r="V16" s="80">
        <f t="shared" si="2"/>
        <v>313.0042159763313</v>
      </c>
      <c r="W16" s="80">
        <f t="shared" si="2"/>
        <v>113.21735155579557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47</v>
      </c>
      <c r="K17" s="79"/>
      <c r="L17" s="80">
        <f>(L15/L14)*100</f>
        <v>99.33310882407488</v>
      </c>
      <c r="M17" s="80">
        <f aca="true" t="shared" si="3" ref="M17:W17">(M15/M14)*100</f>
        <v>98.3595627640547</v>
      </c>
      <c r="N17" s="80">
        <f t="shared" si="3"/>
        <v>94.53569189208373</v>
      </c>
      <c r="O17" s="80">
        <f t="shared" si="3"/>
        <v>94.62409512063196</v>
      </c>
      <c r="P17" s="80"/>
      <c r="Q17" s="80">
        <f t="shared" si="3"/>
        <v>98.97089913562908</v>
      </c>
      <c r="R17" s="80"/>
      <c r="S17" s="80">
        <f t="shared" si="3"/>
        <v>99.89924141302484</v>
      </c>
      <c r="T17" s="80">
        <f t="shared" si="3"/>
        <v>100</v>
      </c>
      <c r="U17" s="80"/>
      <c r="V17" s="80">
        <f t="shared" si="3"/>
        <v>99.91755422164609</v>
      </c>
      <c r="W17" s="80">
        <f t="shared" si="3"/>
        <v>99.09779359836381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48</v>
      </c>
      <c r="C19" s="51"/>
      <c r="D19" s="51"/>
      <c r="E19" s="51"/>
      <c r="F19" s="51"/>
      <c r="G19" s="51"/>
      <c r="H19" s="51"/>
      <c r="I19" s="52"/>
      <c r="J19" s="55" t="s">
        <v>49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50</v>
      </c>
      <c r="K20" s="56"/>
      <c r="L20" s="74">
        <f>SUM(L27)</f>
        <v>41760.2</v>
      </c>
      <c r="M20" s="74">
        <f>SUM(M27)</f>
        <v>4180.5</v>
      </c>
      <c r="N20" s="74">
        <f>SUM(N27)</f>
        <v>181.1</v>
      </c>
      <c r="O20" s="74"/>
      <c r="P20" s="74"/>
      <c r="Q20" s="74">
        <f>SUM(L20:P20)</f>
        <v>46121.799999999996</v>
      </c>
      <c r="R20" s="74"/>
      <c r="S20" s="74"/>
      <c r="T20" s="74"/>
      <c r="U20" s="74"/>
      <c r="V20" s="23"/>
      <c r="W20" s="23">
        <f>SUM(V20+Q20)</f>
        <v>46121.799999999996</v>
      </c>
      <c r="X20" s="74">
        <f>(Q20/W20)*100</f>
        <v>100</v>
      </c>
      <c r="Y20" s="74">
        <f>(V20/W20)*100</f>
        <v>0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51</v>
      </c>
      <c r="K21" s="56"/>
      <c r="L21" s="74">
        <f aca="true" t="shared" si="4" ref="L21:N22">SUM(L28)</f>
        <v>45357.8</v>
      </c>
      <c r="M21" s="74">
        <f t="shared" si="4"/>
        <v>4893.3</v>
      </c>
      <c r="N21" s="74">
        <f t="shared" si="4"/>
        <v>181.1</v>
      </c>
      <c r="O21" s="74"/>
      <c r="P21" s="74"/>
      <c r="Q21" s="74">
        <f>SUM(L21:P21)</f>
        <v>50432.200000000004</v>
      </c>
      <c r="R21" s="74"/>
      <c r="S21" s="74"/>
      <c r="T21" s="74"/>
      <c r="U21" s="74"/>
      <c r="V21" s="23"/>
      <c r="W21" s="23">
        <f>SUM(V21+Q21)</f>
        <v>50432.200000000004</v>
      </c>
      <c r="X21" s="74">
        <f>(Q21/W21)*100</f>
        <v>100</v>
      </c>
      <c r="Y21" s="74">
        <f>(V21/W21)*100</f>
        <v>0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52</v>
      </c>
      <c r="K22" s="54"/>
      <c r="L22" s="74">
        <f t="shared" si="4"/>
        <v>44852.5</v>
      </c>
      <c r="M22" s="74">
        <f t="shared" si="4"/>
        <v>4833.2</v>
      </c>
      <c r="N22" s="74">
        <f t="shared" si="4"/>
        <v>128.2</v>
      </c>
      <c r="O22" s="74"/>
      <c r="P22" s="74"/>
      <c r="Q22" s="23">
        <f>SUM(L22:P22)</f>
        <v>49813.899999999994</v>
      </c>
      <c r="R22" s="74"/>
      <c r="S22" s="74"/>
      <c r="T22" s="74"/>
      <c r="U22" s="74"/>
      <c r="V22" s="23"/>
      <c r="W22" s="23">
        <f>SUM(V22+Q22)</f>
        <v>49813.899999999994</v>
      </c>
      <c r="X22" s="74">
        <f>(Q22/W22)*100</f>
        <v>100</v>
      </c>
      <c r="Y22" s="74">
        <f>(V22/W22)*100</f>
        <v>0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53</v>
      </c>
      <c r="K23" s="54"/>
      <c r="L23" s="74">
        <f>(L22/L20)*100</f>
        <v>107.40489748612316</v>
      </c>
      <c r="M23" s="74">
        <f>(M22/M20)*100</f>
        <v>115.61296495634492</v>
      </c>
      <c r="N23" s="74">
        <f>(N22/N20)*100</f>
        <v>70.78961899503037</v>
      </c>
      <c r="O23" s="74"/>
      <c r="P23" s="74"/>
      <c r="Q23" s="74">
        <f>(Q22/Q20)*100</f>
        <v>108.00510821346955</v>
      </c>
      <c r="R23" s="74"/>
      <c r="S23" s="74"/>
      <c r="T23" s="74"/>
      <c r="U23" s="74"/>
      <c r="V23" s="74"/>
      <c r="W23" s="74">
        <f>(W22/W20)*100</f>
        <v>108.00510821346955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54</v>
      </c>
      <c r="K24" s="54"/>
      <c r="L24" s="74">
        <f>(L22/L21)*100</f>
        <v>98.88596889619866</v>
      </c>
      <c r="M24" s="74">
        <f>(M22/M21)*100</f>
        <v>98.77178999856947</v>
      </c>
      <c r="N24" s="74">
        <f>(N22/N21)*100</f>
        <v>70.78961899503037</v>
      </c>
      <c r="O24" s="74"/>
      <c r="P24" s="74"/>
      <c r="Q24" s="74">
        <f>(Q22/Q21)*100</f>
        <v>98.77399756504771</v>
      </c>
      <c r="R24" s="74"/>
      <c r="S24" s="74"/>
      <c r="T24" s="74"/>
      <c r="U24" s="74"/>
      <c r="V24" s="74"/>
      <c r="W24" s="74">
        <f>(W22/W21)*100</f>
        <v>98.77399756504771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51" t="s">
        <v>55</v>
      </c>
      <c r="E26" s="51"/>
      <c r="F26" s="51"/>
      <c r="G26" s="51"/>
      <c r="H26" s="51"/>
      <c r="I26" s="52"/>
      <c r="J26" s="53" t="s">
        <v>56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50</v>
      </c>
      <c r="K27" s="54"/>
      <c r="L27" s="74">
        <f>SUM(L34)</f>
        <v>41760.2</v>
      </c>
      <c r="M27" s="23">
        <f>SUM(M34)</f>
        <v>4180.5</v>
      </c>
      <c r="N27" s="74">
        <f>SUM(N34)</f>
        <v>181.1</v>
      </c>
      <c r="O27" s="74"/>
      <c r="P27" s="23"/>
      <c r="Q27" s="23">
        <f>SUM(L27:P27)</f>
        <v>46121.799999999996</v>
      </c>
      <c r="R27" s="23"/>
      <c r="S27" s="74"/>
      <c r="T27" s="74"/>
      <c r="U27" s="74"/>
      <c r="V27" s="23"/>
      <c r="W27" s="23">
        <f>SUM(V27+Q27)</f>
        <v>46121.799999999996</v>
      </c>
      <c r="X27" s="74">
        <f>(Q27/W27)*100</f>
        <v>100</v>
      </c>
      <c r="Y27" s="74">
        <f>(V27/W27)*100</f>
        <v>0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51</v>
      </c>
      <c r="K28" s="54"/>
      <c r="L28" s="21">
        <f aca="true" t="shared" si="5" ref="L28:N29">SUM(L35)</f>
        <v>45357.8</v>
      </c>
      <c r="M28" s="21">
        <f t="shared" si="5"/>
        <v>4893.3</v>
      </c>
      <c r="N28" s="21">
        <f t="shared" si="5"/>
        <v>181.1</v>
      </c>
      <c r="O28" s="21"/>
      <c r="P28" s="21"/>
      <c r="Q28" s="21">
        <f>SUM(L28:P28)</f>
        <v>50432.200000000004</v>
      </c>
      <c r="R28" s="21"/>
      <c r="S28" s="21"/>
      <c r="T28" s="21"/>
      <c r="U28" s="21"/>
      <c r="V28" s="21"/>
      <c r="W28" s="21">
        <f>SUM(V28+Q28)</f>
        <v>50432.200000000004</v>
      </c>
      <c r="X28" s="74">
        <f>(Q28/W28)*100</f>
        <v>100</v>
      </c>
      <c r="Y28" s="74">
        <f>(V28/W28)*100</f>
        <v>0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52</v>
      </c>
      <c r="K29" s="54"/>
      <c r="L29" s="74">
        <f t="shared" si="5"/>
        <v>44852.5</v>
      </c>
      <c r="M29" s="23">
        <f t="shared" si="5"/>
        <v>4833.2</v>
      </c>
      <c r="N29" s="74">
        <f t="shared" si="5"/>
        <v>128.2</v>
      </c>
      <c r="O29" s="74"/>
      <c r="P29" s="23"/>
      <c r="Q29" s="23">
        <f>SUM(L29:P29)</f>
        <v>49813.899999999994</v>
      </c>
      <c r="R29" s="23"/>
      <c r="S29" s="74"/>
      <c r="T29" s="74"/>
      <c r="U29" s="74"/>
      <c r="V29" s="23"/>
      <c r="W29" s="23">
        <f>SUM(V29+Q29)</f>
        <v>49813.899999999994</v>
      </c>
      <c r="X29" s="74">
        <f>(Q29/W29)*100</f>
        <v>100</v>
      </c>
      <c r="Y29" s="74">
        <f>(V29/W29)*100</f>
        <v>0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53</v>
      </c>
      <c r="K30" s="54"/>
      <c r="L30" s="74">
        <f>(L29/L27)*100</f>
        <v>107.40489748612316</v>
      </c>
      <c r="M30" s="74">
        <f>(M29/M27)*100</f>
        <v>115.61296495634492</v>
      </c>
      <c r="N30" s="74">
        <f>(N29/N27)*100</f>
        <v>70.78961899503037</v>
      </c>
      <c r="O30" s="74"/>
      <c r="P30" s="74"/>
      <c r="Q30" s="74">
        <f>(Q29/Q27)*100</f>
        <v>108.00510821346955</v>
      </c>
      <c r="R30" s="74"/>
      <c r="S30" s="74"/>
      <c r="T30" s="74"/>
      <c r="U30" s="74"/>
      <c r="V30" s="74"/>
      <c r="W30" s="74">
        <f>(W29/W27)*100</f>
        <v>108.00510821346955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54</v>
      </c>
      <c r="K31" s="54"/>
      <c r="L31" s="74">
        <f>(L29/L28)*100</f>
        <v>98.88596889619866</v>
      </c>
      <c r="M31" s="74">
        <f>(M29/M28)*100</f>
        <v>98.77178999856947</v>
      </c>
      <c r="N31" s="74">
        <f>(N29/N28)*100</f>
        <v>70.78961899503037</v>
      </c>
      <c r="O31" s="74"/>
      <c r="P31" s="74"/>
      <c r="Q31" s="74">
        <f>(Q29/Q28)*100</f>
        <v>98.77399756504771</v>
      </c>
      <c r="R31" s="74"/>
      <c r="S31" s="74"/>
      <c r="T31" s="74"/>
      <c r="U31" s="74"/>
      <c r="V31" s="74"/>
      <c r="W31" s="74">
        <f>(W29/W28)*100</f>
        <v>98.77399756504771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4"/>
      <c r="M32" s="23"/>
      <c r="N32" s="74"/>
      <c r="O32" s="74"/>
      <c r="P32" s="23"/>
      <c r="Q32" s="23"/>
      <c r="R32" s="23"/>
      <c r="S32" s="74"/>
      <c r="T32" s="74"/>
      <c r="U32" s="74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 t="s">
        <v>57</v>
      </c>
      <c r="G33" s="51"/>
      <c r="H33" s="51"/>
      <c r="I33" s="52"/>
      <c r="J33" s="53" t="s">
        <v>58</v>
      </c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50</v>
      </c>
      <c r="K34" s="54"/>
      <c r="L34" s="74">
        <f>SUM(L41)</f>
        <v>41760.2</v>
      </c>
      <c r="M34" s="23">
        <f>SUM(M41)</f>
        <v>4180.5</v>
      </c>
      <c r="N34" s="74">
        <f>SUM(N41)</f>
        <v>181.1</v>
      </c>
      <c r="O34" s="74"/>
      <c r="P34" s="23"/>
      <c r="Q34" s="23">
        <f>SUM(L34:P34)</f>
        <v>46121.799999999996</v>
      </c>
      <c r="R34" s="23"/>
      <c r="S34" s="74"/>
      <c r="T34" s="74"/>
      <c r="U34" s="74"/>
      <c r="V34" s="23"/>
      <c r="W34" s="23">
        <f>SUM(V34+Q34)</f>
        <v>46121.799999999996</v>
      </c>
      <c r="X34" s="74">
        <f>(Q34/W34)*100</f>
        <v>100</v>
      </c>
      <c r="Y34" s="74">
        <f>(V34/W34)*100</f>
        <v>0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51</v>
      </c>
      <c r="K35" s="54"/>
      <c r="L35" s="74">
        <f aca="true" t="shared" si="6" ref="L35:N36">SUM(L42)</f>
        <v>45357.8</v>
      </c>
      <c r="M35" s="23">
        <f t="shared" si="6"/>
        <v>4893.3</v>
      </c>
      <c r="N35" s="74">
        <f t="shared" si="6"/>
        <v>181.1</v>
      </c>
      <c r="O35" s="74"/>
      <c r="P35" s="23"/>
      <c r="Q35" s="23">
        <f>SUM(L35:P35)</f>
        <v>50432.200000000004</v>
      </c>
      <c r="R35" s="23"/>
      <c r="S35" s="74"/>
      <c r="T35" s="74"/>
      <c r="U35" s="74"/>
      <c r="V35" s="23"/>
      <c r="W35" s="23">
        <f>SUM(V35+Q35)</f>
        <v>50432.200000000004</v>
      </c>
      <c r="X35" s="74">
        <f>(Q35/W35)*100</f>
        <v>100</v>
      </c>
      <c r="Y35" s="74">
        <f>(V35/W35)*100</f>
        <v>0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52</v>
      </c>
      <c r="K36" s="54"/>
      <c r="L36" s="74">
        <f t="shared" si="6"/>
        <v>44852.5</v>
      </c>
      <c r="M36" s="23">
        <f t="shared" si="6"/>
        <v>4833.2</v>
      </c>
      <c r="N36" s="74">
        <f t="shared" si="6"/>
        <v>128.2</v>
      </c>
      <c r="O36" s="74"/>
      <c r="P36" s="23"/>
      <c r="Q36" s="23">
        <f>SUM(L36:P36)</f>
        <v>49813.899999999994</v>
      </c>
      <c r="R36" s="23"/>
      <c r="S36" s="74"/>
      <c r="T36" s="74"/>
      <c r="U36" s="74"/>
      <c r="V36" s="23"/>
      <c r="W36" s="23">
        <f>SUM(V36+Q36)</f>
        <v>49813.899999999994</v>
      </c>
      <c r="X36" s="74">
        <f>(Q36/W36)*100</f>
        <v>100</v>
      </c>
      <c r="Y36" s="74">
        <f>(V36/W36)*100</f>
        <v>0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53</v>
      </c>
      <c r="K37" s="54"/>
      <c r="L37" s="74">
        <f>(L36/L34)*100</f>
        <v>107.40489748612316</v>
      </c>
      <c r="M37" s="74">
        <f>(M36/M34)*100</f>
        <v>115.61296495634492</v>
      </c>
      <c r="N37" s="74">
        <f>(N36/N34)*100</f>
        <v>70.78961899503037</v>
      </c>
      <c r="O37" s="74"/>
      <c r="P37" s="74"/>
      <c r="Q37" s="74">
        <f>(Q36/Q34)*100</f>
        <v>108.00510821346955</v>
      </c>
      <c r="R37" s="74"/>
      <c r="S37" s="74"/>
      <c r="T37" s="74"/>
      <c r="U37" s="74"/>
      <c r="V37" s="74"/>
      <c r="W37" s="74">
        <f>(W36/W34)*100</f>
        <v>108.00510821346955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54</v>
      </c>
      <c r="K38" s="54"/>
      <c r="L38" s="74">
        <f>(L36/L35)*100</f>
        <v>98.88596889619866</v>
      </c>
      <c r="M38" s="74">
        <f>(M36/M35)*100</f>
        <v>98.77178999856947</v>
      </c>
      <c r="N38" s="74">
        <f>(N36/N35)*100</f>
        <v>70.78961899503037</v>
      </c>
      <c r="O38" s="74"/>
      <c r="P38" s="74"/>
      <c r="Q38" s="74">
        <f>(Q36/Q35)*100</f>
        <v>98.77399756504771</v>
      </c>
      <c r="R38" s="74"/>
      <c r="S38" s="74"/>
      <c r="T38" s="74"/>
      <c r="U38" s="74"/>
      <c r="V38" s="74"/>
      <c r="W38" s="74">
        <f>(W36/W35)*100</f>
        <v>98.77399756504771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/>
      <c r="K39" s="54"/>
      <c r="L39" s="74"/>
      <c r="M39" s="23"/>
      <c r="N39" s="74"/>
      <c r="O39" s="74"/>
      <c r="P39" s="23"/>
      <c r="Q39" s="23"/>
      <c r="R39" s="23"/>
      <c r="S39" s="74"/>
      <c r="T39" s="74"/>
      <c r="U39" s="74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 t="s">
        <v>59</v>
      </c>
      <c r="H40" s="51"/>
      <c r="I40" s="52"/>
      <c r="J40" s="53" t="s">
        <v>60</v>
      </c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52"/>
      <c r="J41" s="53" t="s">
        <v>50</v>
      </c>
      <c r="K41" s="54"/>
      <c r="L41" s="74">
        <f>SUM(L58)</f>
        <v>41760.2</v>
      </c>
      <c r="M41" s="23">
        <f>SUM(M58)</f>
        <v>4180.5</v>
      </c>
      <c r="N41" s="74">
        <f>SUM(N58)</f>
        <v>181.1</v>
      </c>
      <c r="O41" s="74"/>
      <c r="P41" s="23"/>
      <c r="Q41" s="23">
        <f>SUM(L41:P41)</f>
        <v>46121.799999999996</v>
      </c>
      <c r="R41" s="23"/>
      <c r="S41" s="74"/>
      <c r="T41" s="74"/>
      <c r="U41" s="74"/>
      <c r="V41" s="23"/>
      <c r="W41" s="23">
        <f>SUM(V41+Q41)</f>
        <v>46121.799999999996</v>
      </c>
      <c r="X41" s="74">
        <f>(Q41/W41)*100</f>
        <v>100</v>
      </c>
      <c r="Y41" s="74">
        <f>(V41/W41)*100</f>
        <v>0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51</v>
      </c>
      <c r="K42" s="54"/>
      <c r="L42" s="74">
        <f aca="true" t="shared" si="7" ref="L42:N43">SUM(L59)</f>
        <v>45357.8</v>
      </c>
      <c r="M42" s="23">
        <f t="shared" si="7"/>
        <v>4893.3</v>
      </c>
      <c r="N42" s="74">
        <f t="shared" si="7"/>
        <v>181.1</v>
      </c>
      <c r="O42" s="74"/>
      <c r="P42" s="23"/>
      <c r="Q42" s="23">
        <f>SUM(L42:P42)</f>
        <v>50432.200000000004</v>
      </c>
      <c r="R42" s="23"/>
      <c r="S42" s="74"/>
      <c r="T42" s="74"/>
      <c r="U42" s="74"/>
      <c r="V42" s="23"/>
      <c r="W42" s="23">
        <f>SUM(V42+Q42)</f>
        <v>50432.200000000004</v>
      </c>
      <c r="X42" s="74">
        <f>(Q42/W42)*100</f>
        <v>100</v>
      </c>
      <c r="Y42" s="74">
        <f>(V42/W42)*100</f>
        <v>0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52</v>
      </c>
      <c r="K43" s="54"/>
      <c r="L43" s="74">
        <f t="shared" si="7"/>
        <v>44852.5</v>
      </c>
      <c r="M43" s="23">
        <f t="shared" si="7"/>
        <v>4833.2</v>
      </c>
      <c r="N43" s="74">
        <f t="shared" si="7"/>
        <v>128.2</v>
      </c>
      <c r="O43" s="74"/>
      <c r="P43" s="23"/>
      <c r="Q43" s="23">
        <f>SUM(L43:P43)</f>
        <v>49813.899999999994</v>
      </c>
      <c r="R43" s="23"/>
      <c r="S43" s="74"/>
      <c r="T43" s="74"/>
      <c r="U43" s="74"/>
      <c r="V43" s="23"/>
      <c r="W43" s="23">
        <f>SUM(V43+Q43)</f>
        <v>49813.899999999994</v>
      </c>
      <c r="X43" s="74">
        <f>(Q43/W43)*100</f>
        <v>100</v>
      </c>
      <c r="Y43" s="74">
        <f>(V43/W43)*100</f>
        <v>0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/>
      <c r="K44" s="54"/>
      <c r="L44" s="74"/>
      <c r="M44" s="23"/>
      <c r="N44" s="74"/>
      <c r="O44" s="74"/>
      <c r="P44" s="23"/>
      <c r="Q44" s="23"/>
      <c r="R44" s="23"/>
      <c r="S44" s="74"/>
      <c r="T44" s="74"/>
      <c r="U44" s="74"/>
      <c r="V44" s="23"/>
      <c r="W44" s="23"/>
      <c r="X44" s="23"/>
      <c r="Y44" s="23"/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43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42</v>
      </c>
      <c r="X48" s="13"/>
      <c r="Y48" s="1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48</v>
      </c>
      <c r="C54" s="51"/>
      <c r="D54" s="51" t="s">
        <v>55</v>
      </c>
      <c r="E54" s="51"/>
      <c r="F54" s="51" t="s">
        <v>57</v>
      </c>
      <c r="G54" s="51" t="s">
        <v>59</v>
      </c>
      <c r="H54" s="51"/>
      <c r="I54" s="64"/>
      <c r="J54" s="55" t="s">
        <v>53</v>
      </c>
      <c r="K54" s="56"/>
      <c r="L54" s="74">
        <f>(L43/L41)*100</f>
        <v>107.40489748612316</v>
      </c>
      <c r="M54" s="74">
        <f>(M43/M41)*100</f>
        <v>115.61296495634492</v>
      </c>
      <c r="N54" s="74">
        <f>(N43/N41)*100</f>
        <v>70.78961899503037</v>
      </c>
      <c r="O54" s="74"/>
      <c r="P54" s="74"/>
      <c r="Q54" s="74">
        <f>(Q43/Q41)*100</f>
        <v>108.00510821346955</v>
      </c>
      <c r="R54" s="74"/>
      <c r="S54" s="74"/>
      <c r="T54" s="74"/>
      <c r="U54" s="74"/>
      <c r="V54" s="74"/>
      <c r="W54" s="74">
        <f>(W43/W41)*100</f>
        <v>108.00510821346955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 t="s">
        <v>54</v>
      </c>
      <c r="K55" s="56"/>
      <c r="L55" s="74">
        <f>(L43/L42)*100</f>
        <v>98.88596889619866</v>
      </c>
      <c r="M55" s="74">
        <f>(M43/M42)*100</f>
        <v>98.77178999856947</v>
      </c>
      <c r="N55" s="74">
        <f>(N43/N42)*100</f>
        <v>70.78961899503037</v>
      </c>
      <c r="O55" s="74"/>
      <c r="P55" s="74"/>
      <c r="Q55" s="74">
        <f>(Q43/Q42)*100</f>
        <v>98.77399756504771</v>
      </c>
      <c r="R55" s="74"/>
      <c r="S55" s="74"/>
      <c r="T55" s="74"/>
      <c r="U55" s="74"/>
      <c r="V55" s="74"/>
      <c r="W55" s="74">
        <f>(W43/W42)*100</f>
        <v>98.77399756504771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/>
      <c r="K56" s="54"/>
      <c r="L56" s="74"/>
      <c r="M56" s="74"/>
      <c r="N56" s="74"/>
      <c r="O56" s="74"/>
      <c r="P56" s="74"/>
      <c r="Q56" s="23"/>
      <c r="R56" s="74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 t="s">
        <v>61</v>
      </c>
      <c r="I57" s="64"/>
      <c r="J57" s="53" t="s">
        <v>62</v>
      </c>
      <c r="K57" s="54"/>
      <c r="L57" s="74"/>
      <c r="M57" s="23"/>
      <c r="N57" s="74"/>
      <c r="O57" s="74"/>
      <c r="P57" s="23"/>
      <c r="Q57" s="23"/>
      <c r="R57" s="23"/>
      <c r="S57" s="74"/>
      <c r="T57" s="74"/>
      <c r="U57" s="74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50</v>
      </c>
      <c r="K58" s="54"/>
      <c r="L58" s="74">
        <v>41760.2</v>
      </c>
      <c r="M58" s="23">
        <v>4180.5</v>
      </c>
      <c r="N58" s="74">
        <v>181.1</v>
      </c>
      <c r="O58" s="74"/>
      <c r="P58" s="23"/>
      <c r="Q58" s="23">
        <v>46121.8</v>
      </c>
      <c r="R58" s="23"/>
      <c r="S58" s="74"/>
      <c r="T58" s="74"/>
      <c r="U58" s="74"/>
      <c r="V58" s="23"/>
      <c r="W58" s="23">
        <v>46121.8</v>
      </c>
      <c r="X58" s="74">
        <f>(Q58/W58)*100</f>
        <v>100</v>
      </c>
      <c r="Y58" s="74">
        <f>(V58/W58)*100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51</v>
      </c>
      <c r="K59" s="54"/>
      <c r="L59" s="74">
        <v>45357.8</v>
      </c>
      <c r="M59" s="23">
        <v>4893.3</v>
      </c>
      <c r="N59" s="74">
        <v>181.1</v>
      </c>
      <c r="O59" s="74"/>
      <c r="P59" s="23"/>
      <c r="Q59" s="23">
        <v>50432.2</v>
      </c>
      <c r="R59" s="23"/>
      <c r="S59" s="74"/>
      <c r="T59" s="74"/>
      <c r="U59" s="74"/>
      <c r="V59" s="23"/>
      <c r="W59" s="23">
        <v>50432.2</v>
      </c>
      <c r="X59" s="74">
        <f>(Q59/W59)*100</f>
        <v>100</v>
      </c>
      <c r="Y59" s="74">
        <f>(V59/W59)*100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52</v>
      </c>
      <c r="K60" s="54"/>
      <c r="L60" s="74">
        <v>44852.5</v>
      </c>
      <c r="M60" s="23">
        <v>4833.2</v>
      </c>
      <c r="N60" s="74">
        <v>128.2</v>
      </c>
      <c r="O60" s="74"/>
      <c r="P60" s="23"/>
      <c r="Q60" s="23">
        <v>49813.9</v>
      </c>
      <c r="R60" s="23"/>
      <c r="S60" s="74"/>
      <c r="T60" s="74"/>
      <c r="U60" s="74"/>
      <c r="V60" s="23"/>
      <c r="W60" s="23">
        <v>49813.9</v>
      </c>
      <c r="X60" s="74">
        <f>(Q60/W60)*100</f>
        <v>100</v>
      </c>
      <c r="Y60" s="74">
        <f>(V60/W60)*100</f>
        <v>0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53</v>
      </c>
      <c r="K61" s="54"/>
      <c r="L61" s="74">
        <f>(L60/L58)*100</f>
        <v>107.40489748612316</v>
      </c>
      <c r="M61" s="74">
        <f>(M60/M58)*100</f>
        <v>115.61296495634492</v>
      </c>
      <c r="N61" s="74">
        <f>(N60/N58)*100</f>
        <v>70.78961899503037</v>
      </c>
      <c r="O61" s="74"/>
      <c r="P61" s="74"/>
      <c r="Q61" s="74">
        <f>(Q60/Q58)*100</f>
        <v>108.00510821346955</v>
      </c>
      <c r="R61" s="74"/>
      <c r="S61" s="74"/>
      <c r="T61" s="74"/>
      <c r="U61" s="74"/>
      <c r="V61" s="74"/>
      <c r="W61" s="74">
        <f>(W60/W58)*100</f>
        <v>108.00510821346955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54</v>
      </c>
      <c r="K62" s="54"/>
      <c r="L62" s="74">
        <f>(L60/L59)*100</f>
        <v>98.88596889619866</v>
      </c>
      <c r="M62" s="74">
        <f>(M60/M59)*100</f>
        <v>98.77178999856947</v>
      </c>
      <c r="N62" s="74">
        <f>(N60/N59)*100</f>
        <v>70.78961899503037</v>
      </c>
      <c r="O62" s="74"/>
      <c r="P62" s="74"/>
      <c r="Q62" s="74">
        <f>(Q60/Q59)*100</f>
        <v>98.77399756504774</v>
      </c>
      <c r="R62" s="74"/>
      <c r="S62" s="74"/>
      <c r="T62" s="74"/>
      <c r="U62" s="74"/>
      <c r="V62" s="74"/>
      <c r="W62" s="74">
        <f>(W60/W59)*100</f>
        <v>98.77399756504774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/>
      <c r="K63" s="54"/>
      <c r="L63" s="74"/>
      <c r="M63" s="23"/>
      <c r="N63" s="74"/>
      <c r="O63" s="74"/>
      <c r="P63" s="23"/>
      <c r="Q63" s="23"/>
      <c r="R63" s="23"/>
      <c r="S63" s="74"/>
      <c r="T63" s="74"/>
      <c r="U63" s="74"/>
      <c r="V63" s="23"/>
      <c r="W63" s="23"/>
      <c r="X63" s="23"/>
      <c r="Y63" s="23"/>
      <c r="Z63" s="4"/>
    </row>
    <row r="64" spans="1:26" ht="23.25">
      <c r="A64" s="4"/>
      <c r="B64" s="51" t="s">
        <v>63</v>
      </c>
      <c r="C64" s="51"/>
      <c r="D64" s="51"/>
      <c r="E64" s="51"/>
      <c r="F64" s="51"/>
      <c r="G64" s="51"/>
      <c r="H64" s="51"/>
      <c r="I64" s="64"/>
      <c r="J64" s="53" t="s">
        <v>64</v>
      </c>
      <c r="K64" s="54"/>
      <c r="L64" s="74"/>
      <c r="M64" s="23"/>
      <c r="N64" s="74"/>
      <c r="O64" s="74"/>
      <c r="P64" s="23"/>
      <c r="Q64" s="23"/>
      <c r="R64" s="23"/>
      <c r="S64" s="74"/>
      <c r="T64" s="74"/>
      <c r="U64" s="74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50</v>
      </c>
      <c r="K65" s="54"/>
      <c r="L65" s="74">
        <f>SUM(L72)</f>
        <v>12020610.5</v>
      </c>
      <c r="M65" s="74">
        <f>SUM(M72)</f>
        <v>1744850</v>
      </c>
      <c r="N65" s="74">
        <f>SUM(N72)</f>
        <v>517938.8</v>
      </c>
      <c r="O65" s="74">
        <f>SUM(O72)</f>
        <v>38848.2</v>
      </c>
      <c r="P65" s="74"/>
      <c r="Q65" s="23">
        <f>SUM(L65:P65)</f>
        <v>14322247.5</v>
      </c>
      <c r="R65" s="23"/>
      <c r="S65" s="74">
        <f aca="true" t="shared" si="8" ref="S65:T67">SUM(S72)</f>
        <v>505049.60000000003</v>
      </c>
      <c r="T65" s="74">
        <f t="shared" si="8"/>
        <v>242726.9</v>
      </c>
      <c r="U65" s="74"/>
      <c r="V65" s="23">
        <f>SUM(R65:U65)</f>
        <v>747776.5</v>
      </c>
      <c r="W65" s="23">
        <f>SUM(V65+Q65)</f>
        <v>15070024</v>
      </c>
      <c r="X65" s="74">
        <f>(Q65/W65)*100</f>
        <v>95.03798733167247</v>
      </c>
      <c r="Y65" s="74">
        <f>(V65/W65)*100</f>
        <v>4.962012668327535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51</v>
      </c>
      <c r="K66" s="54"/>
      <c r="L66" s="74">
        <f aca="true" t="shared" si="9" ref="L66:O67">SUM(L73)</f>
        <v>12275558.4</v>
      </c>
      <c r="M66" s="74">
        <f t="shared" si="9"/>
        <v>2002432.9000000004</v>
      </c>
      <c r="N66" s="74">
        <f t="shared" si="9"/>
        <v>721575.2</v>
      </c>
      <c r="O66" s="74">
        <f t="shared" si="9"/>
        <v>40418.2</v>
      </c>
      <c r="P66" s="74"/>
      <c r="Q66" s="23">
        <f>SUM(L66:P66)</f>
        <v>15039984.7</v>
      </c>
      <c r="R66" s="23"/>
      <c r="S66" s="74">
        <f t="shared" si="8"/>
        <v>676656.2</v>
      </c>
      <c r="T66" s="74">
        <f t="shared" si="8"/>
        <v>461858.8</v>
      </c>
      <c r="U66" s="74"/>
      <c r="V66" s="23">
        <f>SUM(R66:U66)</f>
        <v>1138515</v>
      </c>
      <c r="W66" s="23">
        <f>SUM(V66+Q66)</f>
        <v>16178499.7</v>
      </c>
      <c r="X66" s="74">
        <f>(Q66/W66)*100</f>
        <v>92.9627899922018</v>
      </c>
      <c r="Y66" s="74">
        <f>(V66/W66)*100</f>
        <v>7.037210007798189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52</v>
      </c>
      <c r="K67" s="54"/>
      <c r="L67" s="74">
        <f t="shared" si="9"/>
        <v>12203344.3</v>
      </c>
      <c r="M67" s="74">
        <f t="shared" si="9"/>
        <v>1972172.2999999998</v>
      </c>
      <c r="N67" s="74">
        <f t="shared" si="9"/>
        <v>682233</v>
      </c>
      <c r="O67" s="74">
        <f t="shared" si="9"/>
        <v>38246.7</v>
      </c>
      <c r="P67" s="74"/>
      <c r="Q67" s="23">
        <f>SUM(L67:P67)</f>
        <v>14895996.3</v>
      </c>
      <c r="R67" s="21"/>
      <c r="S67" s="74">
        <f t="shared" si="8"/>
        <v>674562.4</v>
      </c>
      <c r="T67" s="74">
        <f t="shared" si="8"/>
        <v>461858.8</v>
      </c>
      <c r="U67" s="21"/>
      <c r="V67" s="23">
        <f>SUM(R67:U67)</f>
        <v>1136421.2</v>
      </c>
      <c r="W67" s="21">
        <f>SUM(V67+Q67)</f>
        <v>16032417.5</v>
      </c>
      <c r="X67" s="74">
        <f>(Q67/W67)*100</f>
        <v>92.91172900156823</v>
      </c>
      <c r="Y67" s="74">
        <f>(V67/W67)*100</f>
        <v>7.0882709984317716</v>
      </c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53</v>
      </c>
      <c r="K68" s="54"/>
      <c r="L68" s="74">
        <f>(L67/L65)*100</f>
        <v>101.52017071013158</v>
      </c>
      <c r="M68" s="74">
        <f>(M67/M65)*100</f>
        <v>113.0281858039373</v>
      </c>
      <c r="N68" s="74">
        <f>(N67/N65)*100</f>
        <v>131.72077473245872</v>
      </c>
      <c r="O68" s="74">
        <f>(O67/O65)*100</f>
        <v>98.45166571424159</v>
      </c>
      <c r="P68" s="74"/>
      <c r="Q68" s="74">
        <f>(Q67/Q65)*100</f>
        <v>104.00599696381451</v>
      </c>
      <c r="R68" s="74"/>
      <c r="S68" s="74">
        <f>(S67/S65)*100</f>
        <v>133.56359454596142</v>
      </c>
      <c r="T68" s="74">
        <f>(T67/T65)*100</f>
        <v>190.27919855607269</v>
      </c>
      <c r="U68" s="74"/>
      <c r="V68" s="74">
        <f>(V66/V65)*100</f>
        <v>152.25338052212126</v>
      </c>
      <c r="W68" s="74">
        <f>(W67/W65)*100</f>
        <v>106.38614444144217</v>
      </c>
      <c r="X68" s="23"/>
      <c r="Y68" s="23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54</v>
      </c>
      <c r="K69" s="54"/>
      <c r="L69" s="74">
        <f>(L67/L66)*100</f>
        <v>99.41172452081692</v>
      </c>
      <c r="M69" s="74">
        <f>(M67/M66)*100</f>
        <v>98.48880828915662</v>
      </c>
      <c r="N69" s="74">
        <f>(N67/N66)*100</f>
        <v>94.54773390216295</v>
      </c>
      <c r="O69" s="74">
        <f>(O67/O66)*100</f>
        <v>94.62742032054867</v>
      </c>
      <c r="P69" s="74"/>
      <c r="Q69" s="74">
        <f>(Q67/Q66)*100</f>
        <v>99.04262934522801</v>
      </c>
      <c r="R69" s="74"/>
      <c r="S69" s="74">
        <f>(S67/S66)*100</f>
        <v>99.69056664226235</v>
      </c>
      <c r="T69" s="74">
        <f>(T67/T66)*100</f>
        <v>100</v>
      </c>
      <c r="U69" s="74"/>
      <c r="V69" s="74">
        <f>(V67/V66)*100</f>
        <v>99.81609377127222</v>
      </c>
      <c r="W69" s="74">
        <f>(W67/W66)*100</f>
        <v>99.09705966122434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/>
      <c r="K70" s="54"/>
      <c r="L70" s="74"/>
      <c r="M70" s="23"/>
      <c r="N70" s="74"/>
      <c r="O70" s="74"/>
      <c r="P70" s="23"/>
      <c r="Q70" s="23"/>
      <c r="R70" s="23"/>
      <c r="S70" s="74"/>
      <c r="T70" s="74"/>
      <c r="U70" s="74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 t="s">
        <v>55</v>
      </c>
      <c r="E71" s="51"/>
      <c r="F71" s="51"/>
      <c r="G71" s="51"/>
      <c r="H71" s="51"/>
      <c r="I71" s="64"/>
      <c r="J71" s="53" t="s">
        <v>56</v>
      </c>
      <c r="K71" s="54"/>
      <c r="L71" s="74"/>
      <c r="M71" s="23"/>
      <c r="N71" s="74"/>
      <c r="O71" s="74"/>
      <c r="P71" s="23"/>
      <c r="Q71" s="23"/>
      <c r="R71" s="23"/>
      <c r="S71" s="74"/>
      <c r="T71" s="74"/>
      <c r="U71" s="74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4"/>
      <c r="J72" s="53" t="s">
        <v>50</v>
      </c>
      <c r="K72" s="54"/>
      <c r="L72" s="74">
        <f aca="true" t="shared" si="10" ref="L72:O74">SUM(L80+L118+L158+L191)</f>
        <v>12020610.5</v>
      </c>
      <c r="M72" s="74">
        <f t="shared" si="10"/>
        <v>1744850</v>
      </c>
      <c r="N72" s="74">
        <f t="shared" si="10"/>
        <v>517938.8</v>
      </c>
      <c r="O72" s="74">
        <f t="shared" si="10"/>
        <v>38848.2</v>
      </c>
      <c r="P72" s="23"/>
      <c r="Q72" s="23">
        <f>SUM(L72:P72)</f>
        <v>14322247.5</v>
      </c>
      <c r="R72" s="23"/>
      <c r="S72" s="74">
        <f aca="true" t="shared" si="11" ref="S72:T74">SUM(S80+S118+S158+S191)</f>
        <v>505049.60000000003</v>
      </c>
      <c r="T72" s="74">
        <f t="shared" si="11"/>
        <v>242726.9</v>
      </c>
      <c r="U72" s="74"/>
      <c r="V72" s="23">
        <f>SUM(R72:U72)</f>
        <v>747776.5</v>
      </c>
      <c r="W72" s="23">
        <f>SUM(V72+Q72)</f>
        <v>15070024</v>
      </c>
      <c r="X72" s="74">
        <f>(Q72/W72)*100</f>
        <v>95.03798733167247</v>
      </c>
      <c r="Y72" s="74">
        <f>(V72/W72)*100</f>
        <v>4.962012668327535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51</v>
      </c>
      <c r="K73" s="54"/>
      <c r="L73" s="74">
        <f t="shared" si="10"/>
        <v>12275558.4</v>
      </c>
      <c r="M73" s="74">
        <f t="shared" si="10"/>
        <v>2002432.9000000004</v>
      </c>
      <c r="N73" s="74">
        <f t="shared" si="10"/>
        <v>721575.2</v>
      </c>
      <c r="O73" s="74">
        <f t="shared" si="10"/>
        <v>40418.2</v>
      </c>
      <c r="P73" s="23"/>
      <c r="Q73" s="23">
        <f>SUM(L73:P73)</f>
        <v>15039984.7</v>
      </c>
      <c r="R73" s="23"/>
      <c r="S73" s="74">
        <f t="shared" si="11"/>
        <v>676656.2</v>
      </c>
      <c r="T73" s="74">
        <f t="shared" si="11"/>
        <v>461858.8</v>
      </c>
      <c r="U73" s="74"/>
      <c r="V73" s="23">
        <f>SUM(R73:U73)</f>
        <v>1138515</v>
      </c>
      <c r="W73" s="23">
        <f>SUM(V73+Q73)</f>
        <v>16178499.7</v>
      </c>
      <c r="X73" s="74">
        <f>(Q73/W73)*100</f>
        <v>92.9627899922018</v>
      </c>
      <c r="Y73" s="74">
        <f>(V73/W73)*100</f>
        <v>7.037210007798189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52</v>
      </c>
      <c r="K74" s="54"/>
      <c r="L74" s="74">
        <f t="shared" si="10"/>
        <v>12203344.3</v>
      </c>
      <c r="M74" s="74">
        <f t="shared" si="10"/>
        <v>1972172.2999999998</v>
      </c>
      <c r="N74" s="74">
        <f t="shared" si="10"/>
        <v>682233</v>
      </c>
      <c r="O74" s="74">
        <f t="shared" si="10"/>
        <v>38246.7</v>
      </c>
      <c r="P74" s="23"/>
      <c r="Q74" s="23">
        <f>SUM(L74:P74)</f>
        <v>14895996.3</v>
      </c>
      <c r="R74" s="23"/>
      <c r="S74" s="74">
        <f t="shared" si="11"/>
        <v>674562.4</v>
      </c>
      <c r="T74" s="74">
        <f t="shared" si="11"/>
        <v>461858.8</v>
      </c>
      <c r="U74" s="74"/>
      <c r="V74" s="23">
        <f>SUM(R74:U74)</f>
        <v>1136421.2</v>
      </c>
      <c r="W74" s="23">
        <f>SUM(V74+Q74)</f>
        <v>16032417.5</v>
      </c>
      <c r="X74" s="74">
        <f>(Q74/W74)*100</f>
        <v>92.91172900156823</v>
      </c>
      <c r="Y74" s="74">
        <f>(V74/W74)*100</f>
        <v>7.0882709984317716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53</v>
      </c>
      <c r="K75" s="54"/>
      <c r="L75" s="74">
        <f>(L74/L72)*100</f>
        <v>101.52017071013158</v>
      </c>
      <c r="M75" s="74">
        <f>(M74/M72)*100</f>
        <v>113.0281858039373</v>
      </c>
      <c r="N75" s="74">
        <f>(N74/N72)*100</f>
        <v>131.72077473245872</v>
      </c>
      <c r="O75" s="74">
        <f>(O74/O72)*100</f>
        <v>98.45166571424159</v>
      </c>
      <c r="P75" s="74"/>
      <c r="Q75" s="74">
        <f>(Q74/Q72)*100</f>
        <v>104.00599696381451</v>
      </c>
      <c r="R75" s="74"/>
      <c r="S75" s="74">
        <f>(S74/S72)*100</f>
        <v>133.56359454596142</v>
      </c>
      <c r="T75" s="74">
        <f>(T74/T72)*100</f>
        <v>190.27919855607269</v>
      </c>
      <c r="U75" s="74"/>
      <c r="V75" s="74">
        <f>(V74/V72)*100</f>
        <v>151.97337707189246</v>
      </c>
      <c r="W75" s="74">
        <f>(W74/W72)*100</f>
        <v>106.38614444144217</v>
      </c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54</v>
      </c>
      <c r="K76" s="54"/>
      <c r="L76" s="74">
        <f>(L74/L73)*100</f>
        <v>99.41172452081692</v>
      </c>
      <c r="M76" s="74">
        <f>(M74/M73)*100</f>
        <v>98.48880828915662</v>
      </c>
      <c r="N76" s="74">
        <f>(N74/N73)*100</f>
        <v>94.54773390216295</v>
      </c>
      <c r="O76" s="74">
        <f>(O74/O73)*100</f>
        <v>94.62742032054867</v>
      </c>
      <c r="P76" s="74"/>
      <c r="Q76" s="74">
        <f>(Q74/Q73)*100</f>
        <v>99.04262934522801</v>
      </c>
      <c r="R76" s="74"/>
      <c r="S76" s="74">
        <f>(S74/S73)*100</f>
        <v>99.69056664226235</v>
      </c>
      <c r="T76" s="74">
        <f>(T74/T73)*100</f>
        <v>100</v>
      </c>
      <c r="U76" s="74"/>
      <c r="V76" s="74">
        <f>(V74/V73)*100</f>
        <v>99.81609377127222</v>
      </c>
      <c r="W76" s="74">
        <f>(W74/W73)*100</f>
        <v>99.09705966122434</v>
      </c>
      <c r="X76" s="23"/>
      <c r="Y76" s="23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/>
      <c r="K77" s="5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 t="s">
        <v>65</v>
      </c>
      <c r="G78" s="51"/>
      <c r="H78" s="51"/>
      <c r="I78" s="64"/>
      <c r="J78" s="53" t="s">
        <v>66</v>
      </c>
      <c r="K78" s="54"/>
      <c r="L78" s="74"/>
      <c r="M78" s="23"/>
      <c r="N78" s="74"/>
      <c r="O78" s="74"/>
      <c r="P78" s="23"/>
      <c r="Q78" s="23"/>
      <c r="R78" s="23"/>
      <c r="S78" s="74"/>
      <c r="T78" s="74"/>
      <c r="U78" s="74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4"/>
      <c r="J79" s="53" t="s">
        <v>67</v>
      </c>
      <c r="K79" s="54"/>
      <c r="L79" s="74"/>
      <c r="M79" s="23"/>
      <c r="N79" s="74"/>
      <c r="O79" s="74"/>
      <c r="P79" s="23"/>
      <c r="Q79" s="23"/>
      <c r="R79" s="23"/>
      <c r="S79" s="74"/>
      <c r="T79" s="74"/>
      <c r="U79" s="74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3" t="s">
        <v>50</v>
      </c>
      <c r="K80" s="54"/>
      <c r="L80" s="74">
        <f>SUM(L87)</f>
        <v>8548475.6</v>
      </c>
      <c r="M80" s="74">
        <f>SUM(M87)</f>
        <v>1070689</v>
      </c>
      <c r="N80" s="74">
        <f>SUM(N87)</f>
        <v>114163.7</v>
      </c>
      <c r="O80" s="74">
        <f>SUM(O87)</f>
        <v>3159.1</v>
      </c>
      <c r="P80" s="23"/>
      <c r="Q80" s="23">
        <f>SUM(L80:P80)</f>
        <v>9736487.399999999</v>
      </c>
      <c r="R80" s="23"/>
      <c r="S80" s="74">
        <f aca="true" t="shared" si="12" ref="S80:T82">SUM(S87)</f>
        <v>446549.5</v>
      </c>
      <c r="T80" s="74">
        <f t="shared" si="12"/>
        <v>242726.9</v>
      </c>
      <c r="U80" s="74"/>
      <c r="V80" s="23">
        <f>SUM(R80:U80)</f>
        <v>689276.4</v>
      </c>
      <c r="W80" s="23">
        <f>SUM(V80+Q80)</f>
        <v>10425763.799999999</v>
      </c>
      <c r="X80" s="74">
        <f>(Q80/W80)*100</f>
        <v>93.38872035447416</v>
      </c>
      <c r="Y80" s="74">
        <f>(V80/W80)*100</f>
        <v>6.611279645525828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51</v>
      </c>
      <c r="K81" s="54"/>
      <c r="L81" s="74">
        <f aca="true" t="shared" si="13" ref="L81:O82">SUM(L88)</f>
        <v>10241066.6</v>
      </c>
      <c r="M81" s="74">
        <f t="shared" si="13"/>
        <v>1306539.2000000002</v>
      </c>
      <c r="N81" s="74">
        <f t="shared" si="13"/>
        <v>317394.2</v>
      </c>
      <c r="O81" s="74">
        <f t="shared" si="13"/>
        <v>947</v>
      </c>
      <c r="P81" s="23"/>
      <c r="Q81" s="23">
        <f>SUM(L81:P81)</f>
        <v>11865947</v>
      </c>
      <c r="R81" s="23"/>
      <c r="S81" s="74">
        <f t="shared" si="12"/>
        <v>665987</v>
      </c>
      <c r="T81" s="74">
        <f t="shared" si="12"/>
        <v>433095.3</v>
      </c>
      <c r="U81" s="74"/>
      <c r="V81" s="23">
        <f>SUM(R81:U81)</f>
        <v>1099082.3</v>
      </c>
      <c r="W81" s="23">
        <f>SUM(V81+Q81)</f>
        <v>12965029.3</v>
      </c>
      <c r="X81" s="74">
        <f>(Q81/W81)*100</f>
        <v>91.52271641993126</v>
      </c>
      <c r="Y81" s="74">
        <f>(V81/W81)*100</f>
        <v>8.47728358006873</v>
      </c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52</v>
      </c>
      <c r="K82" s="54"/>
      <c r="L82" s="74">
        <f t="shared" si="13"/>
        <v>10180060.5</v>
      </c>
      <c r="M82" s="74">
        <f t="shared" si="13"/>
        <v>1281868.2</v>
      </c>
      <c r="N82" s="74">
        <f t="shared" si="13"/>
        <v>302959.39999999997</v>
      </c>
      <c r="O82" s="74">
        <f t="shared" si="13"/>
        <v>880</v>
      </c>
      <c r="P82" s="23"/>
      <c r="Q82" s="23">
        <f>SUM(L82:P82)</f>
        <v>11765768.1</v>
      </c>
      <c r="R82" s="23"/>
      <c r="S82" s="74">
        <f t="shared" si="12"/>
        <v>663893.9</v>
      </c>
      <c r="T82" s="74">
        <f t="shared" si="12"/>
        <v>433095.3</v>
      </c>
      <c r="U82" s="74"/>
      <c r="V82" s="23">
        <f>SUM(R82:U82)</f>
        <v>1096989.2</v>
      </c>
      <c r="W82" s="23">
        <f>SUM(V82+Q82)</f>
        <v>12862757.299999999</v>
      </c>
      <c r="X82" s="74">
        <f>(Q82/W82)*100</f>
        <v>91.47158595614644</v>
      </c>
      <c r="Y82" s="74">
        <f>(V82/W82)*100</f>
        <v>8.52841404385357</v>
      </c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53</v>
      </c>
      <c r="K83" s="54"/>
      <c r="L83" s="74">
        <f>(L82/L80)*100</f>
        <v>119.08626726383824</v>
      </c>
      <c r="M83" s="74">
        <f>(M82/M80)*100</f>
        <v>119.72367326086287</v>
      </c>
      <c r="N83" s="74">
        <f>(N82/N80)*100</f>
        <v>265.3727936287979</v>
      </c>
      <c r="O83" s="74">
        <f>(O82/O80)*100</f>
        <v>27.85603494666202</v>
      </c>
      <c r="P83" s="74"/>
      <c r="Q83" s="74">
        <f>(Q82/Q80)*100</f>
        <v>120.84202050115118</v>
      </c>
      <c r="R83" s="74"/>
      <c r="S83" s="74">
        <f>(S82/S80)*100</f>
        <v>148.67196133911247</v>
      </c>
      <c r="T83" s="74">
        <f>(T82/T80)*100</f>
        <v>178.42904927307194</v>
      </c>
      <c r="U83" s="74"/>
      <c r="V83" s="74">
        <f>(V82/V80)*100</f>
        <v>159.15084282589683</v>
      </c>
      <c r="W83" s="74">
        <f>(W82/W80)*100</f>
        <v>123.37472387394772</v>
      </c>
      <c r="X83" s="21"/>
      <c r="Y83" s="21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 t="s">
        <v>54</v>
      </c>
      <c r="K84" s="54"/>
      <c r="L84" s="74">
        <f>(L82/L81)*100</f>
        <v>99.40429935295998</v>
      </c>
      <c r="M84" s="74">
        <f>(M82/M81)*100</f>
        <v>98.11172906254934</v>
      </c>
      <c r="N84" s="74">
        <f>(N82/N81)*100</f>
        <v>95.45209080695236</v>
      </c>
      <c r="O84" s="74">
        <f>(O82/O81)*100</f>
        <v>92.92502639915523</v>
      </c>
      <c r="P84" s="74"/>
      <c r="Q84" s="74">
        <f>(Q82/Q81)*100</f>
        <v>99.15574458574609</v>
      </c>
      <c r="R84" s="74"/>
      <c r="S84" s="74">
        <f>(S82/S81)*100</f>
        <v>99.68571458602045</v>
      </c>
      <c r="T84" s="74">
        <f>(T82/T81)*100</f>
        <v>100</v>
      </c>
      <c r="U84" s="74"/>
      <c r="V84" s="74">
        <f>(V82/V81)*100</f>
        <v>99.80955930233795</v>
      </c>
      <c r="W84" s="74">
        <f>(W82/W81)*100</f>
        <v>99.21117031335979</v>
      </c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/>
      <c r="K85" s="54"/>
      <c r="L85" s="74"/>
      <c r="M85" s="23"/>
      <c r="N85" s="74"/>
      <c r="O85" s="74"/>
      <c r="P85" s="23"/>
      <c r="Q85" s="23"/>
      <c r="R85" s="23"/>
      <c r="S85" s="74"/>
      <c r="T85" s="74"/>
      <c r="U85" s="74"/>
      <c r="V85" s="23"/>
      <c r="W85" s="23"/>
      <c r="X85" s="23"/>
      <c r="Y85" s="23"/>
      <c r="Z85" s="4"/>
    </row>
    <row r="86" spans="1:26" ht="23.25">
      <c r="A86" s="4"/>
      <c r="B86" s="57"/>
      <c r="C86" s="57"/>
      <c r="D86" s="57"/>
      <c r="E86" s="57"/>
      <c r="F86" s="57"/>
      <c r="G86" s="57" t="s">
        <v>59</v>
      </c>
      <c r="H86" s="57"/>
      <c r="I86" s="64"/>
      <c r="J86" s="53" t="s">
        <v>60</v>
      </c>
      <c r="K86" s="54"/>
      <c r="L86" s="74"/>
      <c r="M86" s="23"/>
      <c r="N86" s="74"/>
      <c r="O86" s="74"/>
      <c r="P86" s="23"/>
      <c r="Q86" s="23"/>
      <c r="R86" s="23"/>
      <c r="S86" s="74"/>
      <c r="T86" s="74"/>
      <c r="U86" s="74"/>
      <c r="V86" s="23"/>
      <c r="W86" s="23"/>
      <c r="X86" s="23"/>
      <c r="Y86" s="23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4"/>
      <c r="J87" s="53" t="s">
        <v>50</v>
      </c>
      <c r="K87" s="54"/>
      <c r="L87" s="74">
        <f>SUM(L104+L111)</f>
        <v>8548475.6</v>
      </c>
      <c r="M87" s="74">
        <f>SUM(M104+M111)</f>
        <v>1070689</v>
      </c>
      <c r="N87" s="74">
        <f>SUM(N104+N111)</f>
        <v>114163.7</v>
      </c>
      <c r="O87" s="74">
        <f>SUM(O104+O111)</f>
        <v>3159.1</v>
      </c>
      <c r="P87" s="23"/>
      <c r="Q87" s="23">
        <f>SUM(L87:P87)</f>
        <v>9736487.399999999</v>
      </c>
      <c r="R87" s="23"/>
      <c r="S87" s="74">
        <f aca="true" t="shared" si="14" ref="S87:T89">SUM(S104+S111)</f>
        <v>446549.5</v>
      </c>
      <c r="T87" s="74">
        <f t="shared" si="14"/>
        <v>242726.9</v>
      </c>
      <c r="U87" s="74"/>
      <c r="V87" s="23">
        <f>SUM(R87:U87)</f>
        <v>689276.4</v>
      </c>
      <c r="W87" s="23">
        <f>SUM(V87+Q87)</f>
        <v>10425763.799999999</v>
      </c>
      <c r="X87" s="74">
        <f>(Q87/W87)*100</f>
        <v>93.38872035447416</v>
      </c>
      <c r="Y87" s="74">
        <f>(V87/W87)*100</f>
        <v>6.611279645525828</v>
      </c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51</v>
      </c>
      <c r="K88" s="54"/>
      <c r="L88" s="74">
        <f aca="true" t="shared" si="15" ref="L88:O89">SUM(L105+L112)</f>
        <v>10241066.6</v>
      </c>
      <c r="M88" s="74">
        <f t="shared" si="15"/>
        <v>1306539.2000000002</v>
      </c>
      <c r="N88" s="74">
        <f t="shared" si="15"/>
        <v>317394.2</v>
      </c>
      <c r="O88" s="74">
        <f t="shared" si="15"/>
        <v>947</v>
      </c>
      <c r="P88" s="23"/>
      <c r="Q88" s="23">
        <f>SUM(L88:P88)</f>
        <v>11865947</v>
      </c>
      <c r="R88" s="23"/>
      <c r="S88" s="74">
        <f t="shared" si="14"/>
        <v>665987</v>
      </c>
      <c r="T88" s="74">
        <f t="shared" si="14"/>
        <v>433095.3</v>
      </c>
      <c r="U88" s="74"/>
      <c r="V88" s="23">
        <f>SUM(R88:U88)</f>
        <v>1099082.3</v>
      </c>
      <c r="W88" s="23">
        <f>SUM(V88+Q88)</f>
        <v>12965029.3</v>
      </c>
      <c r="X88" s="74">
        <f>(Q88/W88)*100</f>
        <v>91.52271641993126</v>
      </c>
      <c r="Y88" s="74">
        <f>(V88/W88)*100</f>
        <v>8.47728358006873</v>
      </c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52</v>
      </c>
      <c r="K89" s="54"/>
      <c r="L89" s="74">
        <f t="shared" si="15"/>
        <v>10180060.5</v>
      </c>
      <c r="M89" s="74">
        <f t="shared" si="15"/>
        <v>1281868.2</v>
      </c>
      <c r="N89" s="74">
        <f t="shared" si="15"/>
        <v>302959.39999999997</v>
      </c>
      <c r="O89" s="74">
        <f t="shared" si="15"/>
        <v>880</v>
      </c>
      <c r="P89" s="23"/>
      <c r="Q89" s="23">
        <f>SUM(L89:P89)</f>
        <v>11765768.1</v>
      </c>
      <c r="R89" s="23"/>
      <c r="S89" s="74">
        <f t="shared" si="14"/>
        <v>663893.9</v>
      </c>
      <c r="T89" s="74">
        <f t="shared" si="14"/>
        <v>433095.3</v>
      </c>
      <c r="U89" s="74"/>
      <c r="V89" s="23">
        <f>SUM(R89:U89)</f>
        <v>1096989.2</v>
      </c>
      <c r="W89" s="23">
        <f>SUM(V89+Q89)</f>
        <v>12862757.299999999</v>
      </c>
      <c r="X89" s="74">
        <f>(Q89/W89)*100</f>
        <v>91.47158595614644</v>
      </c>
      <c r="Y89" s="74">
        <f>(V89/W89)*100</f>
        <v>8.52841404385357</v>
      </c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124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42</v>
      </c>
      <c r="X93" s="13"/>
      <c r="Y93" s="1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63</v>
      </c>
      <c r="C99" s="51"/>
      <c r="D99" s="51" t="s">
        <v>55</v>
      </c>
      <c r="E99" s="51"/>
      <c r="F99" s="51" t="s">
        <v>65</v>
      </c>
      <c r="G99" s="57" t="s">
        <v>59</v>
      </c>
      <c r="H99" s="51"/>
      <c r="I99" s="64"/>
      <c r="J99" s="55" t="s">
        <v>53</v>
      </c>
      <c r="K99" s="56"/>
      <c r="L99" s="74">
        <f>(L89/L87)*100</f>
        <v>119.08626726383824</v>
      </c>
      <c r="M99" s="74">
        <f>(M89/M87)*100</f>
        <v>119.72367326086287</v>
      </c>
      <c r="N99" s="74">
        <f>(N89/N87)*100</f>
        <v>265.3727936287979</v>
      </c>
      <c r="O99" s="74">
        <f>(O89/O87)*100</f>
        <v>27.85603494666202</v>
      </c>
      <c r="P99" s="74"/>
      <c r="Q99" s="74">
        <f>(Q89/Q87)*100</f>
        <v>120.84202050115118</v>
      </c>
      <c r="R99" s="74"/>
      <c r="S99" s="74">
        <f>(S89/S87)*100</f>
        <v>148.67196133911247</v>
      </c>
      <c r="T99" s="74">
        <f>(T89/T87)*100</f>
        <v>178.42904927307194</v>
      </c>
      <c r="U99" s="77"/>
      <c r="V99" s="23">
        <f>(V89/V87)*100</f>
        <v>159.15084282589683</v>
      </c>
      <c r="W99" s="23">
        <f>(W89/W87)*100</f>
        <v>123.37472387394772</v>
      </c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54</v>
      </c>
      <c r="K100" s="56"/>
      <c r="L100" s="74">
        <f>(L89/L88)*100</f>
        <v>99.40429935295998</v>
      </c>
      <c r="M100" s="74">
        <f>(M89/M88)*100</f>
        <v>98.11172906254934</v>
      </c>
      <c r="N100" s="74">
        <f>(N89/N88)*100</f>
        <v>95.45209080695236</v>
      </c>
      <c r="O100" s="74">
        <f>(O89/O88)*100</f>
        <v>92.92502639915523</v>
      </c>
      <c r="P100" s="74"/>
      <c r="Q100" s="74">
        <f>(Q89/Q88)*100</f>
        <v>99.15574458574609</v>
      </c>
      <c r="R100" s="74"/>
      <c r="S100" s="74">
        <f>(S89/S88)*100</f>
        <v>99.68571458602045</v>
      </c>
      <c r="T100" s="74">
        <f>(T89/T88)*100</f>
        <v>100</v>
      </c>
      <c r="U100" s="74"/>
      <c r="V100" s="23">
        <f>(V89/V88)*100</f>
        <v>99.80955930233795</v>
      </c>
      <c r="W100" s="23">
        <f>(W89/W88)*100</f>
        <v>99.21117031335979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/>
      <c r="K101" s="54"/>
      <c r="L101" s="74"/>
      <c r="M101" s="74"/>
      <c r="N101" s="74"/>
      <c r="O101" s="74"/>
      <c r="P101" s="74"/>
      <c r="Q101" s="23"/>
      <c r="R101" s="74"/>
      <c r="S101" s="74"/>
      <c r="T101" s="74"/>
      <c r="U101" s="74"/>
      <c r="V101" s="23"/>
      <c r="W101" s="23"/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 t="s">
        <v>68</v>
      </c>
      <c r="I102" s="64"/>
      <c r="J102" s="53" t="s">
        <v>69</v>
      </c>
      <c r="K102" s="54"/>
      <c r="L102" s="74"/>
      <c r="M102" s="23"/>
      <c r="N102" s="74"/>
      <c r="O102" s="74"/>
      <c r="P102" s="23"/>
      <c r="Q102" s="23"/>
      <c r="R102" s="23"/>
      <c r="S102" s="74"/>
      <c r="T102" s="74"/>
      <c r="U102" s="74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 t="s">
        <v>70</v>
      </c>
      <c r="K103" s="54"/>
      <c r="L103" s="74"/>
      <c r="M103" s="23"/>
      <c r="N103" s="74"/>
      <c r="O103" s="74"/>
      <c r="P103" s="23"/>
      <c r="Q103" s="23"/>
      <c r="R103" s="23"/>
      <c r="S103" s="74"/>
      <c r="T103" s="74"/>
      <c r="U103" s="74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4"/>
      <c r="J104" s="53" t="s">
        <v>50</v>
      </c>
      <c r="K104" s="54"/>
      <c r="L104" s="74">
        <v>8192835.2</v>
      </c>
      <c r="M104" s="23">
        <v>1026055.8</v>
      </c>
      <c r="N104" s="74">
        <v>113047.7</v>
      </c>
      <c r="O104" s="74">
        <v>3159.1</v>
      </c>
      <c r="P104" s="23"/>
      <c r="Q104" s="23">
        <v>9335097.799999999</v>
      </c>
      <c r="R104" s="23"/>
      <c r="S104" s="74">
        <v>422789.5</v>
      </c>
      <c r="T104" s="74">
        <v>0</v>
      </c>
      <c r="U104" s="74"/>
      <c r="V104" s="23">
        <v>422789.5</v>
      </c>
      <c r="W104" s="23">
        <v>9757887.299999999</v>
      </c>
      <c r="X104" s="23">
        <f>(Q104/W104)*100</f>
        <v>95.66720246912465</v>
      </c>
      <c r="Y104" s="23">
        <f>(V104/W104)*100</f>
        <v>4.332797530875357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51</v>
      </c>
      <c r="K105" s="54"/>
      <c r="L105" s="74">
        <v>9932190.6</v>
      </c>
      <c r="M105" s="23">
        <v>1273018.6</v>
      </c>
      <c r="N105" s="74">
        <v>316676.5</v>
      </c>
      <c r="O105" s="74">
        <v>947</v>
      </c>
      <c r="P105" s="23"/>
      <c r="Q105" s="23">
        <v>11522832.7</v>
      </c>
      <c r="R105" s="23"/>
      <c r="S105" s="74">
        <v>661936.5</v>
      </c>
      <c r="T105" s="74">
        <v>19519</v>
      </c>
      <c r="U105" s="74"/>
      <c r="V105" s="23">
        <v>681455.5</v>
      </c>
      <c r="W105" s="23">
        <v>12204288.2</v>
      </c>
      <c r="X105" s="23">
        <f>(Q105/W105)*100</f>
        <v>94.41626181853032</v>
      </c>
      <c r="Y105" s="23">
        <f>(V105/W105)*100</f>
        <v>5.58373818146969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52</v>
      </c>
      <c r="K106" s="54"/>
      <c r="L106" s="74">
        <v>9874070.9</v>
      </c>
      <c r="M106" s="23">
        <v>1248445.3</v>
      </c>
      <c r="N106" s="74">
        <v>302251.1</v>
      </c>
      <c r="O106" s="74">
        <v>880</v>
      </c>
      <c r="P106" s="23"/>
      <c r="Q106" s="23">
        <v>11425647.3</v>
      </c>
      <c r="R106" s="23"/>
      <c r="S106" s="74">
        <v>659843.4</v>
      </c>
      <c r="T106" s="74">
        <v>19519</v>
      </c>
      <c r="U106" s="74"/>
      <c r="V106" s="23">
        <v>679362.4</v>
      </c>
      <c r="W106" s="23">
        <v>12105009.700000001</v>
      </c>
      <c r="X106" s="23">
        <f>(Q106/W106)*100</f>
        <v>94.38775831794666</v>
      </c>
      <c r="Y106" s="23">
        <f>(V106/W106)*100</f>
        <v>5.61224168205334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53</v>
      </c>
      <c r="K107" s="54"/>
      <c r="L107" s="74">
        <f>(L106/L104)*100</f>
        <v>120.52080456836237</v>
      </c>
      <c r="M107" s="23">
        <f>(M106/M104)*100</f>
        <v>121.67421109066387</v>
      </c>
      <c r="N107" s="74">
        <f>(N106/N104)*100</f>
        <v>267.3659879856025</v>
      </c>
      <c r="O107" s="74">
        <f>(O106/O104)*100</f>
        <v>27.85603494666202</v>
      </c>
      <c r="P107" s="23"/>
      <c r="Q107" s="23">
        <f>(Q106/Q104)*100</f>
        <v>122.39451096056007</v>
      </c>
      <c r="R107" s="23"/>
      <c r="S107" s="74">
        <f>(S106/S104)*100</f>
        <v>156.0690130667862</v>
      </c>
      <c r="T107" s="74"/>
      <c r="U107" s="74"/>
      <c r="V107" s="23">
        <f>(V106/V104)*100</f>
        <v>160.68573131546552</v>
      </c>
      <c r="W107" s="23">
        <f>(W106/W104)*100</f>
        <v>124.05359201063946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 t="s">
        <v>54</v>
      </c>
      <c r="K108" s="54"/>
      <c r="L108" s="74">
        <f>(L106/L105)*100</f>
        <v>99.41483503145822</v>
      </c>
      <c r="M108" s="23">
        <f>(M106/M105)*100</f>
        <v>98.06968256394683</v>
      </c>
      <c r="N108" s="74">
        <f>(N106/N105)*100</f>
        <v>95.44475197875434</v>
      </c>
      <c r="O108" s="74">
        <f>(O106/O105)*100</f>
        <v>92.92502639915523</v>
      </c>
      <c r="P108" s="23"/>
      <c r="Q108" s="23">
        <f>(Q106/Q105)*100</f>
        <v>99.15658412709577</v>
      </c>
      <c r="R108" s="23"/>
      <c r="S108" s="74">
        <f>(S106/S105)*100</f>
        <v>99.68379142108043</v>
      </c>
      <c r="T108" s="74">
        <f>(T106/T105)*100</f>
        <v>100</v>
      </c>
      <c r="U108" s="74"/>
      <c r="V108" s="23">
        <f>(V106/V105)*100</f>
        <v>99.69284861594045</v>
      </c>
      <c r="W108" s="23">
        <f>(W106/W105)*100</f>
        <v>99.18652773211306</v>
      </c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4"/>
      <c r="J109" s="53"/>
      <c r="K109" s="54"/>
      <c r="L109" s="74"/>
      <c r="M109" s="23"/>
      <c r="N109" s="74"/>
      <c r="O109" s="74"/>
      <c r="P109" s="23"/>
      <c r="Q109" s="23"/>
      <c r="R109" s="23"/>
      <c r="S109" s="74"/>
      <c r="T109" s="74"/>
      <c r="U109" s="74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 t="s">
        <v>71</v>
      </c>
      <c r="I110" s="64"/>
      <c r="J110" s="53" t="s">
        <v>72</v>
      </c>
      <c r="K110" s="54"/>
      <c r="L110" s="74"/>
      <c r="M110" s="23"/>
      <c r="N110" s="74"/>
      <c r="O110" s="74"/>
      <c r="P110" s="23"/>
      <c r="Q110" s="23"/>
      <c r="R110" s="23"/>
      <c r="S110" s="74"/>
      <c r="T110" s="74"/>
      <c r="U110" s="74"/>
      <c r="V110" s="23"/>
      <c r="W110" s="23"/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 t="s">
        <v>50</v>
      </c>
      <c r="K111" s="54"/>
      <c r="L111" s="74">
        <v>355640.4</v>
      </c>
      <c r="M111" s="23">
        <v>44633.2</v>
      </c>
      <c r="N111" s="74">
        <v>1116</v>
      </c>
      <c r="O111" s="74"/>
      <c r="P111" s="23"/>
      <c r="Q111" s="23">
        <v>401389.6</v>
      </c>
      <c r="R111" s="23"/>
      <c r="S111" s="74">
        <v>23760</v>
      </c>
      <c r="T111" s="74">
        <v>242726.9</v>
      </c>
      <c r="U111" s="74"/>
      <c r="V111" s="23">
        <v>266486.9</v>
      </c>
      <c r="W111" s="23">
        <v>667876.5</v>
      </c>
      <c r="X111" s="23">
        <f>(Q111/W111)*100</f>
        <v>60.09937465983606</v>
      </c>
      <c r="Y111" s="23">
        <f>(V111/W111)*100</f>
        <v>39.90062534016394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3" t="s">
        <v>51</v>
      </c>
      <c r="K112" s="54"/>
      <c r="L112" s="74">
        <v>308876</v>
      </c>
      <c r="M112" s="23">
        <v>33520.6</v>
      </c>
      <c r="N112" s="74">
        <v>717.7</v>
      </c>
      <c r="O112" s="74"/>
      <c r="P112" s="23"/>
      <c r="Q112" s="23">
        <v>343114.3</v>
      </c>
      <c r="R112" s="23"/>
      <c r="S112" s="74">
        <v>4050.5</v>
      </c>
      <c r="T112" s="74">
        <v>413576.3</v>
      </c>
      <c r="U112" s="74"/>
      <c r="V112" s="23">
        <v>417626.8</v>
      </c>
      <c r="W112" s="23">
        <v>760741.1</v>
      </c>
      <c r="X112" s="23">
        <f>(Q112/W112)*100</f>
        <v>45.10263741501544</v>
      </c>
      <c r="Y112" s="23">
        <f>(V112/W112)*100</f>
        <v>54.89736258498456</v>
      </c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52</v>
      </c>
      <c r="K113" s="54"/>
      <c r="L113" s="21">
        <v>305989.6</v>
      </c>
      <c r="M113" s="21">
        <v>33422.9</v>
      </c>
      <c r="N113" s="21">
        <v>708.3</v>
      </c>
      <c r="O113" s="21"/>
      <c r="P113" s="21"/>
      <c r="Q113" s="21">
        <v>340120.8</v>
      </c>
      <c r="R113" s="21"/>
      <c r="S113" s="21">
        <v>4050.5</v>
      </c>
      <c r="T113" s="21">
        <v>413576.3</v>
      </c>
      <c r="U113" s="21"/>
      <c r="V113" s="21">
        <v>417626.8</v>
      </c>
      <c r="W113" s="21">
        <v>757747.6</v>
      </c>
      <c r="X113" s="21">
        <f>(Q113/W113)*100</f>
        <v>44.88576407236394</v>
      </c>
      <c r="Y113" s="21">
        <f>(V113/W113)*100</f>
        <v>55.11423592763606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53</v>
      </c>
      <c r="K114" s="54"/>
      <c r="L114" s="74">
        <f>(L113/L111)*100</f>
        <v>86.03904393314144</v>
      </c>
      <c r="M114" s="23">
        <f>(M113/M111)*100</f>
        <v>74.88349479759462</v>
      </c>
      <c r="N114" s="74">
        <f>(N113/N111)*100</f>
        <v>63.467741935483865</v>
      </c>
      <c r="O114" s="74"/>
      <c r="P114" s="23"/>
      <c r="Q114" s="23">
        <f>(Q113/Q111)*100</f>
        <v>84.73582773445052</v>
      </c>
      <c r="R114" s="23"/>
      <c r="S114" s="74">
        <f>(S113/S111)*100</f>
        <v>17.047558922558924</v>
      </c>
      <c r="T114" s="74">
        <f>(T113/T111)*100</f>
        <v>170.38750134410319</v>
      </c>
      <c r="U114" s="74"/>
      <c r="V114" s="23">
        <f>(V113/V111)*100</f>
        <v>156.71569596854476</v>
      </c>
      <c r="W114" s="23">
        <f>(W113/W111)*100</f>
        <v>113.45624527888015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54</v>
      </c>
      <c r="K115" s="54"/>
      <c r="L115" s="74">
        <f>(L113/L112)*100</f>
        <v>99.06551496393374</v>
      </c>
      <c r="M115" s="23">
        <f>(M113/M112)*100</f>
        <v>99.70853743668073</v>
      </c>
      <c r="N115" s="74">
        <f>(N113/N112)*100</f>
        <v>98.69026055454924</v>
      </c>
      <c r="O115" s="74"/>
      <c r="P115" s="23"/>
      <c r="Q115" s="23">
        <f>(Q113/Q112)*100</f>
        <v>99.12755020703014</v>
      </c>
      <c r="R115" s="23"/>
      <c r="S115" s="74">
        <f>(S113/S112)*100</f>
        <v>100</v>
      </c>
      <c r="T115" s="74">
        <f>(T113/T112)*100</f>
        <v>100</v>
      </c>
      <c r="U115" s="74"/>
      <c r="V115" s="23">
        <f>(V113/V112)*100</f>
        <v>100</v>
      </c>
      <c r="W115" s="23">
        <f>(W113/W112)*100</f>
        <v>99.60650213324875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3"/>
      <c r="K116" s="54"/>
      <c r="L116" s="74"/>
      <c r="M116" s="23"/>
      <c r="N116" s="74"/>
      <c r="O116" s="74"/>
      <c r="P116" s="23"/>
      <c r="Q116" s="23"/>
      <c r="R116" s="23"/>
      <c r="S116" s="74"/>
      <c r="T116" s="74"/>
      <c r="U116" s="74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 t="s">
        <v>73</v>
      </c>
      <c r="G117" s="51"/>
      <c r="H117" s="51"/>
      <c r="I117" s="64"/>
      <c r="J117" s="53" t="s">
        <v>74</v>
      </c>
      <c r="K117" s="54"/>
      <c r="L117" s="74"/>
      <c r="M117" s="23"/>
      <c r="N117" s="74"/>
      <c r="O117" s="74"/>
      <c r="P117" s="23"/>
      <c r="Q117" s="23"/>
      <c r="R117" s="23"/>
      <c r="S117" s="74"/>
      <c r="T117" s="74"/>
      <c r="U117" s="74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50</v>
      </c>
      <c r="K118" s="54"/>
      <c r="L118" s="74">
        <f>SUM(L125)</f>
        <v>77036.4</v>
      </c>
      <c r="M118" s="23">
        <f>SUM(M125)</f>
        <v>390053.1</v>
      </c>
      <c r="N118" s="74">
        <f>SUM(N125)</f>
        <v>34973.1</v>
      </c>
      <c r="O118" s="74"/>
      <c r="P118" s="23"/>
      <c r="Q118" s="23">
        <f>SUM(L118:P118)</f>
        <v>502062.6</v>
      </c>
      <c r="R118" s="23"/>
      <c r="S118" s="74">
        <f aca="true" t="shared" si="16" ref="S118:T120">SUM(S125)</f>
        <v>457.9</v>
      </c>
      <c r="T118" s="74">
        <f t="shared" si="16"/>
        <v>0</v>
      </c>
      <c r="U118" s="74"/>
      <c r="V118" s="23">
        <f>SUM(R118:U118)</f>
        <v>457.9</v>
      </c>
      <c r="W118" s="23">
        <f>SUM(V118+Q118)</f>
        <v>502520.5</v>
      </c>
      <c r="X118" s="23">
        <f>(Q118/W118)*100</f>
        <v>99.90887933925083</v>
      </c>
      <c r="Y118" s="23">
        <f>(V118/W118)*100</f>
        <v>0.09112066074916346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 t="s">
        <v>51</v>
      </c>
      <c r="K119" s="54"/>
      <c r="L119" s="74">
        <f aca="true" t="shared" si="17" ref="L119:N120">SUM(L126)</f>
        <v>79142.40000000001</v>
      </c>
      <c r="M119" s="23">
        <f t="shared" si="17"/>
        <v>372779.8</v>
      </c>
      <c r="N119" s="74">
        <f t="shared" si="17"/>
        <v>32833.2</v>
      </c>
      <c r="O119" s="74"/>
      <c r="P119" s="23"/>
      <c r="Q119" s="23">
        <f>SUM(L119:P119)</f>
        <v>484755.4</v>
      </c>
      <c r="R119" s="23"/>
      <c r="S119" s="74">
        <f t="shared" si="16"/>
        <v>10669.199999999999</v>
      </c>
      <c r="T119" s="74">
        <f t="shared" si="16"/>
        <v>28763.5</v>
      </c>
      <c r="U119" s="74"/>
      <c r="V119" s="23">
        <f>SUM(R119:U119)</f>
        <v>39432.7</v>
      </c>
      <c r="W119" s="23">
        <f>SUM(V119+Q119)</f>
        <v>524188.10000000003</v>
      </c>
      <c r="X119" s="23">
        <f>(Q119/W119)*100</f>
        <v>92.47737596484926</v>
      </c>
      <c r="Y119" s="23">
        <f>(V119/W119)*100</f>
        <v>7.52262403515074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 t="s">
        <v>52</v>
      </c>
      <c r="K120" s="54"/>
      <c r="L120" s="74">
        <f t="shared" si="17"/>
        <v>78066</v>
      </c>
      <c r="M120" s="23">
        <f t="shared" si="17"/>
        <v>372588.69999999995</v>
      </c>
      <c r="N120" s="74">
        <f t="shared" si="17"/>
        <v>32833</v>
      </c>
      <c r="O120" s="74"/>
      <c r="P120" s="23"/>
      <c r="Q120" s="23">
        <f>SUM(L120:P120)</f>
        <v>483487.69999999995</v>
      </c>
      <c r="R120" s="23"/>
      <c r="S120" s="74">
        <f t="shared" si="16"/>
        <v>10668.5</v>
      </c>
      <c r="T120" s="74">
        <f t="shared" si="16"/>
        <v>28763.5</v>
      </c>
      <c r="U120" s="74"/>
      <c r="V120" s="23">
        <f>SUM(R120:U120)</f>
        <v>39432</v>
      </c>
      <c r="W120" s="23">
        <f>SUM(V120+Q120)</f>
        <v>522919.69999999995</v>
      </c>
      <c r="X120" s="23">
        <f>(Q120/W120)*100</f>
        <v>92.45926286578991</v>
      </c>
      <c r="Y120" s="23">
        <f>(V120/W120)*100</f>
        <v>7.54073713421009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53</v>
      </c>
      <c r="K121" s="54"/>
      <c r="L121" s="74">
        <f>(L120/L118)*100</f>
        <v>101.33651105191832</v>
      </c>
      <c r="M121" s="23">
        <f>(M120/M118)*100</f>
        <v>95.52255833885181</v>
      </c>
      <c r="N121" s="74">
        <f>(N120/N118)*100</f>
        <v>93.88072547186268</v>
      </c>
      <c r="O121" s="74"/>
      <c r="P121" s="23"/>
      <c r="Q121" s="23">
        <f>(Q120/Q118)*100</f>
        <v>96.30028207637852</v>
      </c>
      <c r="R121" s="23"/>
      <c r="S121" s="74">
        <f>(S120/S118)*100</f>
        <v>2329.8755186721996</v>
      </c>
      <c r="T121" s="74"/>
      <c r="U121" s="74"/>
      <c r="V121" s="23">
        <f>(V120/V118)*100</f>
        <v>8611.487224284778</v>
      </c>
      <c r="W121" s="23">
        <f>(W120/W118)*100</f>
        <v>104.05937668214528</v>
      </c>
      <c r="X121" s="23"/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54</v>
      </c>
      <c r="K122" s="54"/>
      <c r="L122" s="21">
        <f>(L120/L119)*100</f>
        <v>98.63991994177582</v>
      </c>
      <c r="M122" s="21">
        <f>(M120/M119)*100</f>
        <v>99.94873649269621</v>
      </c>
      <c r="N122" s="21">
        <f>(N120/N119)*100</f>
        <v>99.9993908604705</v>
      </c>
      <c r="O122" s="21"/>
      <c r="P122" s="21"/>
      <c r="Q122" s="21">
        <f>(Q120/Q119)*100</f>
        <v>99.7384866677091</v>
      </c>
      <c r="R122" s="21"/>
      <c r="S122" s="21">
        <f>(S120/S119)*100</f>
        <v>99.99343905822369</v>
      </c>
      <c r="T122" s="21">
        <f>(T120/T119)*100</f>
        <v>100</v>
      </c>
      <c r="U122" s="21"/>
      <c r="V122" s="21">
        <f>(V120/V119)*100</f>
        <v>99.99822482356015</v>
      </c>
      <c r="W122" s="21">
        <f>(W120/W119)*100</f>
        <v>99.7580257926496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/>
      <c r="K123" s="54"/>
      <c r="L123" s="74"/>
      <c r="M123" s="23"/>
      <c r="N123" s="74"/>
      <c r="O123" s="74"/>
      <c r="P123" s="23"/>
      <c r="Q123" s="23"/>
      <c r="R123" s="23"/>
      <c r="S123" s="74"/>
      <c r="T123" s="74"/>
      <c r="U123" s="74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 t="s">
        <v>59</v>
      </c>
      <c r="H124" s="51"/>
      <c r="I124" s="64"/>
      <c r="J124" s="53" t="s">
        <v>60</v>
      </c>
      <c r="K124" s="54"/>
      <c r="L124" s="74"/>
      <c r="M124" s="23"/>
      <c r="N124" s="74"/>
      <c r="O124" s="74"/>
      <c r="P124" s="23"/>
      <c r="Q124" s="23"/>
      <c r="R124" s="23"/>
      <c r="S124" s="74"/>
      <c r="T124" s="74"/>
      <c r="U124" s="74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50</v>
      </c>
      <c r="K125" s="54"/>
      <c r="L125" s="74">
        <f aca="true" t="shared" si="18" ref="L125:N126">SUM(L133+L150)</f>
        <v>77036.4</v>
      </c>
      <c r="M125" s="23">
        <f t="shared" si="18"/>
        <v>390053.1</v>
      </c>
      <c r="N125" s="74">
        <f t="shared" si="18"/>
        <v>34973.1</v>
      </c>
      <c r="O125" s="74"/>
      <c r="P125" s="23"/>
      <c r="Q125" s="23">
        <f>SUM(L125:P125)</f>
        <v>502062.6</v>
      </c>
      <c r="R125" s="23"/>
      <c r="S125" s="74">
        <f>SUM(S133+S150)</f>
        <v>457.9</v>
      </c>
      <c r="T125" s="74">
        <f>SUM(T133+T150)</f>
        <v>0</v>
      </c>
      <c r="U125" s="74"/>
      <c r="V125" s="23">
        <f>SUM(R125:U125)</f>
        <v>457.9</v>
      </c>
      <c r="W125" s="23">
        <f>SUM(V125+Q125)</f>
        <v>502520.5</v>
      </c>
      <c r="X125" s="23">
        <f>(Q125/W125)*100</f>
        <v>99.90887933925083</v>
      </c>
      <c r="Y125" s="23">
        <f>(V125/W125)*100</f>
        <v>0.09112066074916346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51</v>
      </c>
      <c r="K126" s="54"/>
      <c r="L126" s="74">
        <f t="shared" si="18"/>
        <v>79142.40000000001</v>
      </c>
      <c r="M126" s="23">
        <f t="shared" si="18"/>
        <v>372779.8</v>
      </c>
      <c r="N126" s="74">
        <f t="shared" si="18"/>
        <v>32833.2</v>
      </c>
      <c r="O126" s="74"/>
      <c r="P126" s="23"/>
      <c r="Q126" s="23">
        <f>SUM(L126:P126)</f>
        <v>484755.4</v>
      </c>
      <c r="R126" s="23"/>
      <c r="S126" s="74">
        <f>SUM(S134+S151)</f>
        <v>10669.199999999999</v>
      </c>
      <c r="T126" s="74">
        <f>SUM(T134+T151)</f>
        <v>28763.5</v>
      </c>
      <c r="U126" s="74"/>
      <c r="V126" s="23">
        <f>SUM(R126:U126)</f>
        <v>39432.7</v>
      </c>
      <c r="W126" s="23">
        <f>SUM(V126+Q126)</f>
        <v>524188.10000000003</v>
      </c>
      <c r="X126" s="23">
        <f>(Q126/W126)*100</f>
        <v>92.47737596484926</v>
      </c>
      <c r="Y126" s="23">
        <f>(V126/W126)*100</f>
        <v>7.52262403515074</v>
      </c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 t="s">
        <v>52</v>
      </c>
      <c r="K127" s="54"/>
      <c r="L127" s="74">
        <f>SUM(L144+L152)</f>
        <v>78066</v>
      </c>
      <c r="M127" s="23">
        <f>SUM(M144+M152)</f>
        <v>372588.69999999995</v>
      </c>
      <c r="N127" s="74">
        <f>SUM(N144+N152)</f>
        <v>32833</v>
      </c>
      <c r="O127" s="74"/>
      <c r="P127" s="23"/>
      <c r="Q127" s="23">
        <f>SUM(L127:P127)</f>
        <v>483487.69999999995</v>
      </c>
      <c r="R127" s="23"/>
      <c r="S127" s="74">
        <f>SUM(S144+S152)</f>
        <v>10668.5</v>
      </c>
      <c r="T127" s="74">
        <f>SUM(T144+T152)</f>
        <v>28763.5</v>
      </c>
      <c r="U127" s="74"/>
      <c r="V127" s="23">
        <f>SUM(R127:U127)</f>
        <v>39432</v>
      </c>
      <c r="W127" s="23">
        <f>SUM(V127+Q127)</f>
        <v>522919.69999999995</v>
      </c>
      <c r="X127" s="23">
        <f>(Q127/W127)*100</f>
        <v>92.45926286578991</v>
      </c>
      <c r="Y127" s="23">
        <f>(V127/W127)*100</f>
        <v>7.54073713421009</v>
      </c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/>
      <c r="I128" s="53"/>
      <c r="J128" s="53" t="s">
        <v>53</v>
      </c>
      <c r="K128" s="54"/>
      <c r="L128" s="21">
        <f>(L127/L125)*100</f>
        <v>101.33651105191832</v>
      </c>
      <c r="M128" s="21">
        <f>(M127/M125)*100</f>
        <v>95.52255833885181</v>
      </c>
      <c r="N128" s="21">
        <f>(N127/N125)*100</f>
        <v>93.88072547186268</v>
      </c>
      <c r="O128" s="21"/>
      <c r="P128" s="21"/>
      <c r="Q128" s="21">
        <f>(Q127/Q125)*100</f>
        <v>96.30028207637852</v>
      </c>
      <c r="R128" s="21"/>
      <c r="S128" s="21">
        <f>(S127/S125)*100</f>
        <v>2329.8755186721996</v>
      </c>
      <c r="T128" s="21"/>
      <c r="U128" s="21"/>
      <c r="V128" s="21">
        <f>(V127/V125)*100</f>
        <v>8611.487224284778</v>
      </c>
      <c r="W128" s="21">
        <f>(W127/W125)*100</f>
        <v>104.05937668214528</v>
      </c>
      <c r="X128" s="21"/>
      <c r="Y128" s="21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54</v>
      </c>
      <c r="K129" s="54"/>
      <c r="L129" s="74">
        <f>(L127/L126)*100</f>
        <v>98.63991994177582</v>
      </c>
      <c r="M129" s="23">
        <f>(M127/M126)*100</f>
        <v>99.94873649269621</v>
      </c>
      <c r="N129" s="74">
        <f>(N127/N126)*100</f>
        <v>99.9993908604705</v>
      </c>
      <c r="O129" s="74"/>
      <c r="P129" s="23"/>
      <c r="Q129" s="23">
        <f>(Q127/Q126)*100</f>
        <v>99.7384866677091</v>
      </c>
      <c r="R129" s="23"/>
      <c r="S129" s="74">
        <f>(S127/S126)*100</f>
        <v>99.99343905822369</v>
      </c>
      <c r="T129" s="74">
        <f>(T127/T126)*100</f>
        <v>100</v>
      </c>
      <c r="U129" s="74"/>
      <c r="V129" s="23">
        <f>(V127/V126)*100</f>
        <v>99.99822482356015</v>
      </c>
      <c r="W129" s="23">
        <f>(W127/W126)*100</f>
        <v>99.7580257926496</v>
      </c>
      <c r="X129" s="23"/>
      <c r="Y129" s="23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/>
      <c r="K130" s="54"/>
      <c r="L130" s="74"/>
      <c r="M130" s="23"/>
      <c r="N130" s="74"/>
      <c r="O130" s="74"/>
      <c r="P130" s="23"/>
      <c r="Q130" s="23"/>
      <c r="R130" s="23"/>
      <c r="S130" s="74"/>
      <c r="T130" s="74"/>
      <c r="U130" s="74"/>
      <c r="V130" s="23"/>
      <c r="W130" s="23"/>
      <c r="X130" s="23"/>
      <c r="Y130" s="23"/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 t="s">
        <v>75</v>
      </c>
      <c r="I131" s="64"/>
      <c r="J131" s="53" t="s">
        <v>76</v>
      </c>
      <c r="K131" s="54"/>
      <c r="L131" s="74"/>
      <c r="M131" s="23"/>
      <c r="N131" s="74"/>
      <c r="O131" s="74"/>
      <c r="P131" s="23"/>
      <c r="Q131" s="23"/>
      <c r="R131" s="23"/>
      <c r="S131" s="74"/>
      <c r="T131" s="74"/>
      <c r="U131" s="74"/>
      <c r="V131" s="23"/>
      <c r="W131" s="23"/>
      <c r="X131" s="23"/>
      <c r="Y131" s="23"/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77</v>
      </c>
      <c r="K132" s="54"/>
      <c r="L132" s="74"/>
      <c r="M132" s="23"/>
      <c r="N132" s="74"/>
      <c r="O132" s="74"/>
      <c r="P132" s="23"/>
      <c r="Q132" s="23"/>
      <c r="R132" s="23"/>
      <c r="S132" s="74"/>
      <c r="T132" s="74"/>
      <c r="U132" s="74"/>
      <c r="V132" s="23"/>
      <c r="W132" s="23"/>
      <c r="X132" s="23"/>
      <c r="Y132" s="23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50</v>
      </c>
      <c r="K133" s="54"/>
      <c r="L133" s="74">
        <v>5303.5</v>
      </c>
      <c r="M133" s="23">
        <v>160874.4</v>
      </c>
      <c r="N133" s="74">
        <v>30188.6</v>
      </c>
      <c r="O133" s="74"/>
      <c r="P133" s="23"/>
      <c r="Q133" s="23">
        <v>196366.5</v>
      </c>
      <c r="R133" s="23"/>
      <c r="S133" s="74"/>
      <c r="T133" s="74"/>
      <c r="U133" s="74"/>
      <c r="V133" s="23">
        <v>0</v>
      </c>
      <c r="W133" s="23">
        <v>196366.5</v>
      </c>
      <c r="X133" s="23">
        <f>(Q133/W133)*100</f>
        <v>100</v>
      </c>
      <c r="Y133" s="23">
        <f>(V133/W133)*100</f>
        <v>0</v>
      </c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 t="s">
        <v>51</v>
      </c>
      <c r="K134" s="54"/>
      <c r="L134" s="74">
        <v>5305.1</v>
      </c>
      <c r="M134" s="23">
        <v>144311.4</v>
      </c>
      <c r="N134" s="74">
        <v>23114.3</v>
      </c>
      <c r="O134" s="74"/>
      <c r="P134" s="23"/>
      <c r="Q134" s="23">
        <v>172730.8</v>
      </c>
      <c r="R134" s="23"/>
      <c r="S134" s="74">
        <v>303.3</v>
      </c>
      <c r="T134" s="74">
        <v>28763.5</v>
      </c>
      <c r="U134" s="74"/>
      <c r="V134" s="23">
        <v>29066.8</v>
      </c>
      <c r="W134" s="23">
        <v>201797.6</v>
      </c>
      <c r="X134" s="23">
        <f>(Q134/W134)*100</f>
        <v>85.59606258944605</v>
      </c>
      <c r="Y134" s="23">
        <f>(V134/W134)*100</f>
        <v>14.40393741055394</v>
      </c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125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42</v>
      </c>
      <c r="X138" s="13"/>
      <c r="Y138" s="1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63</v>
      </c>
      <c r="C144" s="51"/>
      <c r="D144" s="51" t="s">
        <v>55</v>
      </c>
      <c r="E144" s="51"/>
      <c r="F144" s="51" t="s">
        <v>73</v>
      </c>
      <c r="G144" s="51" t="s">
        <v>59</v>
      </c>
      <c r="H144" s="57" t="s">
        <v>75</v>
      </c>
      <c r="I144" s="64"/>
      <c r="J144" s="55" t="s">
        <v>52</v>
      </c>
      <c r="K144" s="56"/>
      <c r="L144" s="74">
        <v>5194.5</v>
      </c>
      <c r="M144" s="74">
        <v>144311.4</v>
      </c>
      <c r="N144" s="74">
        <v>23114.3</v>
      </c>
      <c r="O144" s="74"/>
      <c r="P144" s="74"/>
      <c r="Q144" s="74">
        <v>172620.2</v>
      </c>
      <c r="R144" s="74"/>
      <c r="S144" s="74">
        <v>303.3</v>
      </c>
      <c r="T144" s="74">
        <v>28763.5</v>
      </c>
      <c r="U144" s="77"/>
      <c r="V144" s="23">
        <v>29066.8</v>
      </c>
      <c r="W144" s="23">
        <v>201687</v>
      </c>
      <c r="X144" s="23">
        <f>(Q144/W144)*100</f>
        <v>85.58816383802625</v>
      </c>
      <c r="Y144" s="23">
        <f>(V144/W144)*100</f>
        <v>14.411836161973751</v>
      </c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 t="s">
        <v>53</v>
      </c>
      <c r="K145" s="56"/>
      <c r="L145" s="74">
        <f>(L144/L133)*100</f>
        <v>97.94475346469312</v>
      </c>
      <c r="M145" s="74">
        <f>(M144/M133)*100</f>
        <v>89.70439050588533</v>
      </c>
      <c r="N145" s="74">
        <f>(N144/N133)*100</f>
        <v>76.5663197365893</v>
      </c>
      <c r="O145" s="74"/>
      <c r="P145" s="74"/>
      <c r="Q145" s="74">
        <f>(Q144/Q133)*100</f>
        <v>87.9071532058676</v>
      </c>
      <c r="R145" s="74"/>
      <c r="S145" s="74"/>
      <c r="T145" s="74"/>
      <c r="U145" s="74"/>
      <c r="V145" s="23"/>
      <c r="W145" s="23">
        <f>(W144/W133)*100</f>
        <v>102.70947437572092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54</v>
      </c>
      <c r="K146" s="54"/>
      <c r="L146" s="74">
        <f>(L144/L134)*100</f>
        <v>97.91521366232493</v>
      </c>
      <c r="M146" s="74">
        <f>(M144/M134)*100</f>
        <v>100</v>
      </c>
      <c r="N146" s="74">
        <f>(N144/N134)*100</f>
        <v>100</v>
      </c>
      <c r="O146" s="74"/>
      <c r="P146" s="74"/>
      <c r="Q146" s="23">
        <f>(Q144/Q134)*100</f>
        <v>99.93596972861819</v>
      </c>
      <c r="R146" s="74"/>
      <c r="S146" s="74">
        <f>(S144/S134)*100</f>
        <v>100</v>
      </c>
      <c r="T146" s="74">
        <f>(T144/T134)*100</f>
        <v>100</v>
      </c>
      <c r="U146" s="74"/>
      <c r="V146" s="23">
        <f>(V144/V134)*100</f>
        <v>100</v>
      </c>
      <c r="W146" s="23">
        <f>(W144/W134)*100</f>
        <v>99.94519260883182</v>
      </c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/>
      <c r="K147" s="54"/>
      <c r="L147" s="74"/>
      <c r="M147" s="23"/>
      <c r="N147" s="74"/>
      <c r="O147" s="74"/>
      <c r="P147" s="23"/>
      <c r="Q147" s="23"/>
      <c r="R147" s="23"/>
      <c r="S147" s="74"/>
      <c r="T147" s="74"/>
      <c r="U147" s="74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 t="s">
        <v>78</v>
      </c>
      <c r="I148" s="64"/>
      <c r="J148" s="53" t="s">
        <v>79</v>
      </c>
      <c r="K148" s="54"/>
      <c r="L148" s="74"/>
      <c r="M148" s="23"/>
      <c r="N148" s="74"/>
      <c r="O148" s="74"/>
      <c r="P148" s="23"/>
      <c r="Q148" s="23"/>
      <c r="R148" s="23"/>
      <c r="S148" s="74"/>
      <c r="T148" s="74"/>
      <c r="U148" s="74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80</v>
      </c>
      <c r="K149" s="54"/>
      <c r="L149" s="74"/>
      <c r="M149" s="23"/>
      <c r="N149" s="74"/>
      <c r="O149" s="74"/>
      <c r="P149" s="23"/>
      <c r="Q149" s="23"/>
      <c r="R149" s="23"/>
      <c r="S149" s="74"/>
      <c r="T149" s="74"/>
      <c r="U149" s="74"/>
      <c r="V149" s="23"/>
      <c r="W149" s="23"/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 t="s">
        <v>50</v>
      </c>
      <c r="K150" s="54"/>
      <c r="L150" s="74">
        <v>71732.9</v>
      </c>
      <c r="M150" s="23">
        <v>229178.7</v>
      </c>
      <c r="N150" s="74">
        <v>4784.5</v>
      </c>
      <c r="O150" s="74"/>
      <c r="P150" s="23"/>
      <c r="Q150" s="23">
        <v>305696.1</v>
      </c>
      <c r="R150" s="23"/>
      <c r="S150" s="74">
        <v>457.9</v>
      </c>
      <c r="T150" s="74"/>
      <c r="U150" s="74"/>
      <c r="V150" s="23">
        <v>457.9</v>
      </c>
      <c r="W150" s="23">
        <v>306154</v>
      </c>
      <c r="X150" s="23">
        <f>(Q150/W150)*100</f>
        <v>99.85043474852525</v>
      </c>
      <c r="Y150" s="23">
        <f>(V150/W150)*100</f>
        <v>0.149565251474748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4"/>
      <c r="J151" s="53" t="s">
        <v>51</v>
      </c>
      <c r="K151" s="54"/>
      <c r="L151" s="74">
        <v>73837.3</v>
      </c>
      <c r="M151" s="23">
        <v>228468.4</v>
      </c>
      <c r="N151" s="74">
        <v>9718.9</v>
      </c>
      <c r="O151" s="74"/>
      <c r="P151" s="23"/>
      <c r="Q151" s="23">
        <v>312024.6</v>
      </c>
      <c r="R151" s="23"/>
      <c r="S151" s="74">
        <v>10365.9</v>
      </c>
      <c r="T151" s="74"/>
      <c r="U151" s="74"/>
      <c r="V151" s="23">
        <v>10365.9</v>
      </c>
      <c r="W151" s="23">
        <v>322390.5</v>
      </c>
      <c r="X151" s="23">
        <f>(Q151/W151)*100</f>
        <v>96.78467572710734</v>
      </c>
      <c r="Y151" s="23">
        <f>(V151/W151)*100</f>
        <v>3.2153242728926563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 t="s">
        <v>52</v>
      </c>
      <c r="K152" s="54"/>
      <c r="L152" s="74">
        <v>72871.5</v>
      </c>
      <c r="M152" s="23">
        <v>228277.3</v>
      </c>
      <c r="N152" s="74">
        <v>9718.7</v>
      </c>
      <c r="O152" s="74"/>
      <c r="P152" s="23"/>
      <c r="Q152" s="23">
        <v>310867.5</v>
      </c>
      <c r="R152" s="23"/>
      <c r="S152" s="74">
        <v>10365.2</v>
      </c>
      <c r="T152" s="74"/>
      <c r="U152" s="74"/>
      <c r="V152" s="23">
        <v>10365.2</v>
      </c>
      <c r="W152" s="23">
        <v>321232.7</v>
      </c>
      <c r="X152" s="23">
        <f>(Q152/W152)*100</f>
        <v>96.77330483478175</v>
      </c>
      <c r="Y152" s="23">
        <f>(V152/W152)*100</f>
        <v>3.226695165218236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53</v>
      </c>
      <c r="K153" s="54"/>
      <c r="L153" s="74">
        <f>(L152/L150)*100</f>
        <v>101.58727724656329</v>
      </c>
      <c r="M153" s="23">
        <f>(M152/M150)*100</f>
        <v>99.6066824709277</v>
      </c>
      <c r="N153" s="74">
        <f>(N152/N150)*100</f>
        <v>203.12885358971678</v>
      </c>
      <c r="O153" s="74"/>
      <c r="P153" s="23"/>
      <c r="Q153" s="23">
        <f>(Q152/Q150)*100</f>
        <v>101.6916800705014</v>
      </c>
      <c r="R153" s="23"/>
      <c r="S153" s="74">
        <f>(S152/S150)*100</f>
        <v>2263.6383489844948</v>
      </c>
      <c r="T153" s="74"/>
      <c r="U153" s="74"/>
      <c r="V153" s="23">
        <f>(V152/V150)*100</f>
        <v>2263.6383489844948</v>
      </c>
      <c r="W153" s="23">
        <f>(W152/W150)*100</f>
        <v>104.92520104261254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54</v>
      </c>
      <c r="K154" s="54"/>
      <c r="L154" s="74">
        <f>(L152/L151)*100</f>
        <v>98.69198900826547</v>
      </c>
      <c r="M154" s="23">
        <f>(M152/M151)*100</f>
        <v>99.9163560474884</v>
      </c>
      <c r="N154" s="74">
        <f>(N152/N151)*100</f>
        <v>99.99794215394748</v>
      </c>
      <c r="O154" s="74"/>
      <c r="P154" s="23"/>
      <c r="Q154" s="23">
        <f>(Q152/Q151)*100</f>
        <v>99.62916385438841</v>
      </c>
      <c r="R154" s="23"/>
      <c r="S154" s="74">
        <f>(S152/S151)*100</f>
        <v>99.99324708901302</v>
      </c>
      <c r="T154" s="74"/>
      <c r="U154" s="74"/>
      <c r="V154" s="23">
        <f>(V152/V151)*100</f>
        <v>99.99324708901302</v>
      </c>
      <c r="W154" s="23">
        <f>(W152/W151)*100</f>
        <v>99.64087031100483</v>
      </c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/>
      <c r="K155" s="54"/>
      <c r="L155" s="74"/>
      <c r="M155" s="23"/>
      <c r="N155" s="74"/>
      <c r="O155" s="74"/>
      <c r="P155" s="23"/>
      <c r="Q155" s="23"/>
      <c r="R155" s="23"/>
      <c r="S155" s="74"/>
      <c r="T155" s="74"/>
      <c r="U155" s="74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 t="s">
        <v>81</v>
      </c>
      <c r="G156" s="51"/>
      <c r="H156" s="51"/>
      <c r="I156" s="64"/>
      <c r="J156" s="53" t="s">
        <v>82</v>
      </c>
      <c r="K156" s="54"/>
      <c r="L156" s="74"/>
      <c r="M156" s="23"/>
      <c r="N156" s="74"/>
      <c r="O156" s="74"/>
      <c r="P156" s="23"/>
      <c r="Q156" s="23"/>
      <c r="R156" s="23"/>
      <c r="S156" s="74"/>
      <c r="T156" s="74"/>
      <c r="U156" s="74"/>
      <c r="V156" s="23"/>
      <c r="W156" s="23"/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 t="s">
        <v>83</v>
      </c>
      <c r="K157" s="54"/>
      <c r="L157" s="74"/>
      <c r="M157" s="23"/>
      <c r="N157" s="74"/>
      <c r="O157" s="74"/>
      <c r="P157" s="23"/>
      <c r="Q157" s="23"/>
      <c r="R157" s="23"/>
      <c r="S157" s="74"/>
      <c r="T157" s="74"/>
      <c r="U157" s="74"/>
      <c r="V157" s="23"/>
      <c r="W157" s="23"/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/>
      <c r="I158" s="53"/>
      <c r="J158" s="53" t="s">
        <v>50</v>
      </c>
      <c r="K158" s="54"/>
      <c r="L158" s="21">
        <f>SUM(L165)</f>
        <v>2019928.5</v>
      </c>
      <c r="M158" s="21">
        <f>SUM(M165)</f>
        <v>284107.9</v>
      </c>
      <c r="N158" s="21">
        <f>SUM(N165)</f>
        <v>368802</v>
      </c>
      <c r="O158" s="21">
        <f>SUM(O165)</f>
        <v>35689.1</v>
      </c>
      <c r="P158" s="21"/>
      <c r="Q158" s="21">
        <f>SUM(L158:P158)</f>
        <v>2708527.5</v>
      </c>
      <c r="R158" s="21"/>
      <c r="S158" s="21">
        <f>SUM(S165)</f>
        <v>58042.2</v>
      </c>
      <c r="T158" s="21"/>
      <c r="U158" s="21"/>
      <c r="V158" s="21">
        <f>SUM(R158:U158)</f>
        <v>58042.2</v>
      </c>
      <c r="W158" s="21">
        <f>SUM(V158+Q158)</f>
        <v>2766569.7</v>
      </c>
      <c r="X158" s="21">
        <f>(Q158/W158)*100</f>
        <v>97.90201562606573</v>
      </c>
      <c r="Y158" s="21">
        <f>(V158/W158)*100</f>
        <v>2.097984373934262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4"/>
      <c r="J159" s="53" t="s">
        <v>51</v>
      </c>
      <c r="K159" s="54"/>
      <c r="L159" s="74">
        <f aca="true" t="shared" si="19" ref="L159:O160">SUM(L166)</f>
        <v>1955349.4</v>
      </c>
      <c r="M159" s="23">
        <f t="shared" si="19"/>
        <v>323113.9</v>
      </c>
      <c r="N159" s="74">
        <f t="shared" si="19"/>
        <v>371347.8</v>
      </c>
      <c r="O159" s="74">
        <f t="shared" si="19"/>
        <v>39471.2</v>
      </c>
      <c r="P159" s="23"/>
      <c r="Q159" s="23">
        <f>SUM(L159:P159)</f>
        <v>2689282.3</v>
      </c>
      <c r="R159" s="23"/>
      <c r="S159" s="74">
        <f>SUM(S166)</f>
        <v>0</v>
      </c>
      <c r="T159" s="74"/>
      <c r="U159" s="74"/>
      <c r="V159" s="23">
        <f>SUM(R159:U159)</f>
        <v>0</v>
      </c>
      <c r="W159" s="23">
        <f>SUM(V159+Q159)</f>
        <v>2689282.3</v>
      </c>
      <c r="X159" s="23">
        <f>(Q159/W159)*100</f>
        <v>100</v>
      </c>
      <c r="Y159" s="23">
        <f>(V159/W159)*100</f>
        <v>0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52</v>
      </c>
      <c r="K160" s="54"/>
      <c r="L160" s="74">
        <f t="shared" si="19"/>
        <v>1945217.8</v>
      </c>
      <c r="M160" s="23">
        <f t="shared" si="19"/>
        <v>317715.4</v>
      </c>
      <c r="N160" s="74">
        <f t="shared" si="19"/>
        <v>346440.6</v>
      </c>
      <c r="O160" s="74">
        <f t="shared" si="19"/>
        <v>37366.7</v>
      </c>
      <c r="P160" s="23"/>
      <c r="Q160" s="23">
        <f>SUM(L160:P160)</f>
        <v>2646740.5000000005</v>
      </c>
      <c r="R160" s="23"/>
      <c r="S160" s="74">
        <f>SUM(S167)</f>
        <v>0</v>
      </c>
      <c r="T160" s="74"/>
      <c r="U160" s="74"/>
      <c r="V160" s="23">
        <f>SUM(R160:U160)</f>
        <v>0</v>
      </c>
      <c r="W160" s="23">
        <f>SUM(V160+Q160)</f>
        <v>2646740.5000000005</v>
      </c>
      <c r="X160" s="23">
        <f>(Q160/W160)*100</f>
        <v>100</v>
      </c>
      <c r="Y160" s="23">
        <f>(V160/W160)*100</f>
        <v>0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53</v>
      </c>
      <c r="K161" s="54"/>
      <c r="L161" s="74">
        <f>(L160/L158)*100</f>
        <v>96.30131957641075</v>
      </c>
      <c r="M161" s="23">
        <f>(M160/M158)*100</f>
        <v>111.82913252324205</v>
      </c>
      <c r="N161" s="74">
        <f>(N160/N158)*100</f>
        <v>93.93674654692762</v>
      </c>
      <c r="O161" s="74">
        <f>(O160/O158)*100</f>
        <v>104.70059485949493</v>
      </c>
      <c r="P161" s="23"/>
      <c r="Q161" s="23">
        <f>(Q160/Q158)*100</f>
        <v>97.71879739083322</v>
      </c>
      <c r="R161" s="23"/>
      <c r="S161" s="74">
        <f>(S160/S158)*100</f>
        <v>0</v>
      </c>
      <c r="T161" s="74"/>
      <c r="U161" s="74"/>
      <c r="V161" s="23">
        <f>(V160/V158)*100</f>
        <v>0</v>
      </c>
      <c r="W161" s="23">
        <f>(W160/W158)*100</f>
        <v>95.66867229117706</v>
      </c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54</v>
      </c>
      <c r="K162" s="54"/>
      <c r="L162" s="74">
        <f>(L160/L159)*100</f>
        <v>99.48185219480467</v>
      </c>
      <c r="M162" s="23">
        <f>(M160/M159)*100</f>
        <v>98.32922693824067</v>
      </c>
      <c r="N162" s="74">
        <f>(N160/N159)*100</f>
        <v>93.29275681719402</v>
      </c>
      <c r="O162" s="74">
        <f>(O160/O159)*100</f>
        <v>94.66826445610977</v>
      </c>
      <c r="P162" s="23"/>
      <c r="Q162" s="23">
        <f>(Q160/Q159)*100</f>
        <v>98.4180983900426</v>
      </c>
      <c r="R162" s="23"/>
      <c r="S162" s="74"/>
      <c r="T162" s="74"/>
      <c r="U162" s="74"/>
      <c r="V162" s="23"/>
      <c r="W162" s="23">
        <f>(W160/W159)*100</f>
        <v>98.4180983900426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/>
      <c r="K163" s="54"/>
      <c r="L163" s="74"/>
      <c r="M163" s="23"/>
      <c r="N163" s="74"/>
      <c r="O163" s="74"/>
      <c r="P163" s="23"/>
      <c r="Q163" s="23"/>
      <c r="R163" s="23"/>
      <c r="S163" s="74"/>
      <c r="T163" s="74"/>
      <c r="U163" s="74"/>
      <c r="V163" s="23"/>
      <c r="W163" s="23"/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 t="s">
        <v>59</v>
      </c>
      <c r="H164" s="51"/>
      <c r="I164" s="64"/>
      <c r="J164" s="53" t="s">
        <v>60</v>
      </c>
      <c r="K164" s="54"/>
      <c r="L164" s="74"/>
      <c r="M164" s="23"/>
      <c r="N164" s="74"/>
      <c r="O164" s="74"/>
      <c r="P164" s="23"/>
      <c r="Q164" s="23"/>
      <c r="R164" s="23"/>
      <c r="S164" s="74"/>
      <c r="T164" s="74"/>
      <c r="U164" s="74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 t="s">
        <v>50</v>
      </c>
      <c r="K165" s="54"/>
      <c r="L165" s="74">
        <f>SUM(L172)</f>
        <v>2019928.5</v>
      </c>
      <c r="M165" s="23">
        <f>SUM(M172)</f>
        <v>284107.9</v>
      </c>
      <c r="N165" s="74">
        <f>SUM(N172)</f>
        <v>368802</v>
      </c>
      <c r="O165" s="74">
        <f>SUM(O172)</f>
        <v>35689.1</v>
      </c>
      <c r="P165" s="23"/>
      <c r="Q165" s="23">
        <f>SUM(L165:P165)</f>
        <v>2708527.5</v>
      </c>
      <c r="R165" s="23"/>
      <c r="S165" s="74">
        <f>SUM(S172)</f>
        <v>58042.2</v>
      </c>
      <c r="T165" s="74"/>
      <c r="U165" s="74"/>
      <c r="V165" s="23">
        <f>SUM(R165:U165)</f>
        <v>58042.2</v>
      </c>
      <c r="W165" s="23">
        <f>SUM(V165+Q165)</f>
        <v>2766569.7</v>
      </c>
      <c r="X165" s="23">
        <f>(Q165/W165)*100</f>
        <v>97.90201562606573</v>
      </c>
      <c r="Y165" s="23">
        <f>(V165/W165)*100</f>
        <v>2.097984373934262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 t="s">
        <v>51</v>
      </c>
      <c r="K166" s="54"/>
      <c r="L166" s="74">
        <f aca="true" t="shared" si="20" ref="L166:O167">SUM(L173)</f>
        <v>1955349.4</v>
      </c>
      <c r="M166" s="23">
        <f t="shared" si="20"/>
        <v>323113.9</v>
      </c>
      <c r="N166" s="74">
        <f t="shared" si="20"/>
        <v>371347.8</v>
      </c>
      <c r="O166" s="74">
        <f t="shared" si="20"/>
        <v>39471.2</v>
      </c>
      <c r="P166" s="23"/>
      <c r="Q166" s="23">
        <f>SUM(L166:P166)</f>
        <v>2689282.3</v>
      </c>
      <c r="R166" s="23"/>
      <c r="S166" s="74">
        <f>SUM(S173)</f>
        <v>0</v>
      </c>
      <c r="T166" s="74"/>
      <c r="U166" s="74"/>
      <c r="V166" s="23">
        <f>SUM(R166:U166)</f>
        <v>0</v>
      </c>
      <c r="W166" s="23">
        <f>SUM(V166+Q166)</f>
        <v>2689282.3</v>
      </c>
      <c r="X166" s="23">
        <f>(Q166/W166)*100</f>
        <v>100</v>
      </c>
      <c r="Y166" s="23">
        <f>(V166/W166)*100</f>
        <v>0</v>
      </c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/>
      <c r="I167" s="53"/>
      <c r="J167" s="53" t="s">
        <v>52</v>
      </c>
      <c r="K167" s="54"/>
      <c r="L167" s="21">
        <f t="shared" si="20"/>
        <v>1945217.8</v>
      </c>
      <c r="M167" s="21">
        <f t="shared" si="20"/>
        <v>317715.4</v>
      </c>
      <c r="N167" s="21">
        <f t="shared" si="20"/>
        <v>346440.6</v>
      </c>
      <c r="O167" s="21">
        <f t="shared" si="20"/>
        <v>37366.7</v>
      </c>
      <c r="P167" s="21"/>
      <c r="Q167" s="21">
        <f>SUM(L167:P167)</f>
        <v>2646740.5000000005</v>
      </c>
      <c r="R167" s="21"/>
      <c r="S167" s="21">
        <f>SUM(S174)</f>
        <v>0</v>
      </c>
      <c r="T167" s="21"/>
      <c r="U167" s="21"/>
      <c r="V167" s="21">
        <f>SUM(R167:U167)</f>
        <v>0</v>
      </c>
      <c r="W167" s="21">
        <f>SUM(V167+Q167)</f>
        <v>2646740.5000000005</v>
      </c>
      <c r="X167" s="21">
        <f>(Q167/W167)*100</f>
        <v>100</v>
      </c>
      <c r="Y167" s="21">
        <f>(V167/W167)*100</f>
        <v>0</v>
      </c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53</v>
      </c>
      <c r="K168" s="54"/>
      <c r="L168" s="74">
        <f>(L167/L165)*100</f>
        <v>96.30131957641075</v>
      </c>
      <c r="M168" s="23">
        <f>(M167/M165)*100</f>
        <v>111.82913252324205</v>
      </c>
      <c r="N168" s="74">
        <f>(N167/N165)*100</f>
        <v>93.93674654692762</v>
      </c>
      <c r="O168" s="74">
        <f>(O167/O165)*100</f>
        <v>104.70059485949493</v>
      </c>
      <c r="P168" s="23"/>
      <c r="Q168" s="23">
        <f>(Q167/Q165)*100</f>
        <v>97.71879739083322</v>
      </c>
      <c r="R168" s="23"/>
      <c r="S168" s="74">
        <f>(S167/S165)*100</f>
        <v>0</v>
      </c>
      <c r="T168" s="74"/>
      <c r="U168" s="74"/>
      <c r="V168" s="23">
        <f>(V167/V165)*100</f>
        <v>0</v>
      </c>
      <c r="W168" s="23">
        <f>(W167/W165)*100</f>
        <v>95.66867229117706</v>
      </c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54</v>
      </c>
      <c r="K169" s="54"/>
      <c r="L169" s="74">
        <f>(L167/L166)*100</f>
        <v>99.48185219480467</v>
      </c>
      <c r="M169" s="23">
        <f>(M167/M166)*100</f>
        <v>98.32922693824067</v>
      </c>
      <c r="N169" s="74">
        <f>(N167/N166)*100</f>
        <v>93.29275681719402</v>
      </c>
      <c r="O169" s="74">
        <f>(O167/O166)*100</f>
        <v>94.66826445610977</v>
      </c>
      <c r="P169" s="23"/>
      <c r="Q169" s="23">
        <f>(Q167/Q166)*100</f>
        <v>98.4180983900426</v>
      </c>
      <c r="R169" s="23"/>
      <c r="S169" s="74"/>
      <c r="T169" s="74"/>
      <c r="U169" s="74"/>
      <c r="V169" s="23"/>
      <c r="W169" s="23">
        <f>(W167/W166)*100</f>
        <v>98.4180983900426</v>
      </c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/>
      <c r="K170" s="54"/>
      <c r="L170" s="74"/>
      <c r="M170" s="23"/>
      <c r="N170" s="74"/>
      <c r="O170" s="74"/>
      <c r="P170" s="23"/>
      <c r="Q170" s="23"/>
      <c r="R170" s="23"/>
      <c r="S170" s="74"/>
      <c r="T170" s="74"/>
      <c r="U170" s="74"/>
      <c r="V170" s="23"/>
      <c r="W170" s="23"/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 t="s">
        <v>84</v>
      </c>
      <c r="I171" s="64"/>
      <c r="J171" s="53" t="s">
        <v>85</v>
      </c>
      <c r="K171" s="54"/>
      <c r="L171" s="74"/>
      <c r="M171" s="23"/>
      <c r="N171" s="74"/>
      <c r="O171" s="74"/>
      <c r="P171" s="23"/>
      <c r="Q171" s="23"/>
      <c r="R171" s="23"/>
      <c r="S171" s="74"/>
      <c r="T171" s="74"/>
      <c r="U171" s="74"/>
      <c r="V171" s="23"/>
      <c r="W171" s="23"/>
      <c r="X171" s="23"/>
      <c r="Y171" s="23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 t="s">
        <v>50</v>
      </c>
      <c r="K172" s="54"/>
      <c r="L172" s="74">
        <v>2019928.5</v>
      </c>
      <c r="M172" s="23">
        <v>284107.9</v>
      </c>
      <c r="N172" s="74">
        <v>368802</v>
      </c>
      <c r="O172" s="74">
        <v>35689.1</v>
      </c>
      <c r="P172" s="23"/>
      <c r="Q172" s="23">
        <v>2708527.5</v>
      </c>
      <c r="R172" s="23"/>
      <c r="S172" s="74">
        <v>58042.2</v>
      </c>
      <c r="T172" s="74"/>
      <c r="U172" s="74"/>
      <c r="V172" s="23">
        <v>58042.2</v>
      </c>
      <c r="W172" s="23">
        <v>2766569.7</v>
      </c>
      <c r="X172" s="23">
        <f>(Q172/W172)*100</f>
        <v>97.90201562606573</v>
      </c>
      <c r="Y172" s="23">
        <f>(V172/W172)*100</f>
        <v>2.097984373934262</v>
      </c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 t="s">
        <v>51</v>
      </c>
      <c r="K173" s="54"/>
      <c r="L173" s="21">
        <v>1955349.4</v>
      </c>
      <c r="M173" s="21">
        <v>323113.9</v>
      </c>
      <c r="N173" s="21">
        <v>371347.8</v>
      </c>
      <c r="O173" s="21">
        <v>39471.2</v>
      </c>
      <c r="P173" s="21"/>
      <c r="Q173" s="21">
        <v>2689282.3</v>
      </c>
      <c r="R173" s="21"/>
      <c r="S173" s="21">
        <v>0</v>
      </c>
      <c r="T173" s="21">
        <v>0</v>
      </c>
      <c r="U173" s="21"/>
      <c r="V173" s="21">
        <v>0</v>
      </c>
      <c r="W173" s="21">
        <v>2689282.3</v>
      </c>
      <c r="X173" s="21">
        <f>(Q173/W173)*100</f>
        <v>100</v>
      </c>
      <c r="Y173" s="21">
        <f>(V173/W173)*100</f>
        <v>0</v>
      </c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 t="s">
        <v>52</v>
      </c>
      <c r="K174" s="54"/>
      <c r="L174" s="74">
        <v>1945217.8</v>
      </c>
      <c r="M174" s="23">
        <v>317715.4</v>
      </c>
      <c r="N174" s="74">
        <v>346440.6</v>
      </c>
      <c r="O174" s="74">
        <v>37366.7</v>
      </c>
      <c r="P174" s="23"/>
      <c r="Q174" s="23">
        <v>2646740.5</v>
      </c>
      <c r="R174" s="23"/>
      <c r="S174" s="74">
        <v>0</v>
      </c>
      <c r="T174" s="74">
        <v>0</v>
      </c>
      <c r="U174" s="74"/>
      <c r="V174" s="23">
        <v>0</v>
      </c>
      <c r="W174" s="23">
        <v>2646740.5</v>
      </c>
      <c r="X174" s="23">
        <f>(Q174/W174)*100</f>
        <v>100</v>
      </c>
      <c r="Y174" s="23">
        <f>(V174/W174)*100</f>
        <v>0</v>
      </c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/>
      <c r="I175" s="64"/>
      <c r="J175" s="53" t="s">
        <v>53</v>
      </c>
      <c r="K175" s="54"/>
      <c r="L175" s="74">
        <f>(L174/L172)*100</f>
        <v>96.30131957641075</v>
      </c>
      <c r="M175" s="23">
        <f>(M174/M172)*100</f>
        <v>111.82913252324205</v>
      </c>
      <c r="N175" s="74">
        <f>(N174/N172)*100</f>
        <v>93.93674654692762</v>
      </c>
      <c r="O175" s="74">
        <f>(O174/O172)*100</f>
        <v>104.70059485949493</v>
      </c>
      <c r="P175" s="23"/>
      <c r="Q175" s="23">
        <f>(Q174/Q172)*100</f>
        <v>97.71879739083322</v>
      </c>
      <c r="R175" s="23"/>
      <c r="S175" s="74">
        <f>(S174/S172)*100</f>
        <v>0</v>
      </c>
      <c r="T175" s="74"/>
      <c r="U175" s="74"/>
      <c r="V175" s="23">
        <f>(V174/V172)*100</f>
        <v>0</v>
      </c>
      <c r="W175" s="23">
        <f>(W174/W172)*100</f>
        <v>95.66867229117703</v>
      </c>
      <c r="X175" s="23"/>
      <c r="Y175" s="23"/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54</v>
      </c>
      <c r="K176" s="54"/>
      <c r="L176" s="74">
        <f>(L174/L173)*100</f>
        <v>99.48185219480467</v>
      </c>
      <c r="M176" s="23">
        <f>(M174/M173)*100</f>
        <v>98.32922693824067</v>
      </c>
      <c r="N176" s="74">
        <f>(N174/N173)*100</f>
        <v>93.29275681719402</v>
      </c>
      <c r="O176" s="74">
        <f>(O174/O173)*100</f>
        <v>94.66826445610977</v>
      </c>
      <c r="P176" s="23"/>
      <c r="Q176" s="23">
        <f>(Q174/Q173)*100</f>
        <v>98.41809839004259</v>
      </c>
      <c r="R176" s="23"/>
      <c r="S176" s="74"/>
      <c r="T176" s="74"/>
      <c r="U176" s="74"/>
      <c r="V176" s="23"/>
      <c r="W176" s="23">
        <f>(W174/W173)*100</f>
        <v>98.41809839004259</v>
      </c>
      <c r="X176" s="23"/>
      <c r="Y176" s="23"/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/>
      <c r="K177" s="54"/>
      <c r="L177" s="74"/>
      <c r="M177" s="23"/>
      <c r="N177" s="74"/>
      <c r="O177" s="74"/>
      <c r="P177" s="23"/>
      <c r="Q177" s="23"/>
      <c r="R177" s="23"/>
      <c r="S177" s="74"/>
      <c r="T177" s="74"/>
      <c r="U177" s="74"/>
      <c r="V177" s="23"/>
      <c r="W177" s="23"/>
      <c r="X177" s="23"/>
      <c r="Y177" s="23"/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/>
      <c r="K178" s="54"/>
      <c r="L178" s="74"/>
      <c r="M178" s="23"/>
      <c r="N178" s="74"/>
      <c r="O178" s="74"/>
      <c r="P178" s="23"/>
      <c r="Q178" s="23"/>
      <c r="R178" s="23"/>
      <c r="S178" s="74"/>
      <c r="T178" s="74"/>
      <c r="U178" s="74"/>
      <c r="V178" s="23"/>
      <c r="W178" s="23"/>
      <c r="X178" s="23"/>
      <c r="Y178" s="23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/>
      <c r="K179" s="54"/>
      <c r="L179" s="74"/>
      <c r="M179" s="23"/>
      <c r="N179" s="74"/>
      <c r="O179" s="74"/>
      <c r="P179" s="23"/>
      <c r="Q179" s="23"/>
      <c r="R179" s="23"/>
      <c r="S179" s="74"/>
      <c r="T179" s="74"/>
      <c r="U179" s="74"/>
      <c r="V179" s="23"/>
      <c r="W179" s="23"/>
      <c r="X179" s="23"/>
      <c r="Y179" s="23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126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42</v>
      </c>
      <c r="X183" s="13"/>
      <c r="Y183" s="16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63</v>
      </c>
      <c r="C189" s="51"/>
      <c r="D189" s="51" t="s">
        <v>55</v>
      </c>
      <c r="E189" s="51"/>
      <c r="F189" s="51" t="s">
        <v>86</v>
      </c>
      <c r="G189" s="51"/>
      <c r="H189" s="51"/>
      <c r="I189" s="64"/>
      <c r="J189" s="55" t="s">
        <v>87</v>
      </c>
      <c r="K189" s="56"/>
      <c r="L189" s="74"/>
      <c r="M189" s="74"/>
      <c r="N189" s="74"/>
      <c r="O189" s="74"/>
      <c r="P189" s="74"/>
      <c r="Q189" s="74"/>
      <c r="R189" s="74"/>
      <c r="S189" s="74"/>
      <c r="T189" s="74"/>
      <c r="U189" s="77"/>
      <c r="V189" s="23"/>
      <c r="W189" s="23"/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 t="s">
        <v>141</v>
      </c>
      <c r="K190" s="56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23"/>
      <c r="W190" s="23"/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3" t="s">
        <v>50</v>
      </c>
      <c r="K191" s="54"/>
      <c r="L191" s="74">
        <v>1375170</v>
      </c>
      <c r="M191" s="74"/>
      <c r="N191" s="74"/>
      <c r="O191" s="74"/>
      <c r="P191" s="74"/>
      <c r="Q191" s="23">
        <v>1375170</v>
      </c>
      <c r="R191" s="74"/>
      <c r="S191" s="74"/>
      <c r="T191" s="74"/>
      <c r="U191" s="74"/>
      <c r="V191" s="23"/>
      <c r="W191" s="23">
        <v>1375170</v>
      </c>
      <c r="X191" s="23">
        <f>(Q191/W191)*100</f>
        <v>100</v>
      </c>
      <c r="Y191" s="23">
        <f>(V191/W191)*100</f>
        <v>0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 t="s">
        <v>51</v>
      </c>
      <c r="K192" s="54"/>
      <c r="L192" s="74">
        <v>0</v>
      </c>
      <c r="M192" s="23"/>
      <c r="N192" s="74"/>
      <c r="O192" s="74"/>
      <c r="P192" s="23">
        <v>0</v>
      </c>
      <c r="Q192" s="23">
        <v>0</v>
      </c>
      <c r="R192" s="23">
        <v>0</v>
      </c>
      <c r="S192" s="74"/>
      <c r="T192" s="74"/>
      <c r="U192" s="74"/>
      <c r="V192" s="23"/>
      <c r="W192" s="23">
        <v>0</v>
      </c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 t="s">
        <v>52</v>
      </c>
      <c r="K193" s="54"/>
      <c r="L193" s="74"/>
      <c r="M193" s="23"/>
      <c r="N193" s="74"/>
      <c r="O193" s="74"/>
      <c r="P193" s="23"/>
      <c r="Q193" s="23"/>
      <c r="R193" s="23"/>
      <c r="S193" s="74"/>
      <c r="T193" s="74"/>
      <c r="U193" s="74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 t="s">
        <v>53</v>
      </c>
      <c r="K194" s="54"/>
      <c r="L194" s="74">
        <f>(L193/L191)*100</f>
        <v>0</v>
      </c>
      <c r="M194" s="23"/>
      <c r="N194" s="74"/>
      <c r="O194" s="74"/>
      <c r="P194" s="23"/>
      <c r="Q194" s="23">
        <f>(Q193/Q191)*100</f>
        <v>0</v>
      </c>
      <c r="R194" s="23"/>
      <c r="S194" s="74"/>
      <c r="T194" s="74"/>
      <c r="U194" s="74"/>
      <c r="V194" s="23"/>
      <c r="W194" s="23">
        <f>(W193/W191)*100</f>
        <v>0</v>
      </c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3" t="s">
        <v>54</v>
      </c>
      <c r="K195" s="54"/>
      <c r="L195" s="74"/>
      <c r="M195" s="23"/>
      <c r="N195" s="74"/>
      <c r="O195" s="74"/>
      <c r="P195" s="23"/>
      <c r="Q195" s="23"/>
      <c r="R195" s="23"/>
      <c r="S195" s="74"/>
      <c r="T195" s="74"/>
      <c r="U195" s="74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/>
      <c r="K196" s="54"/>
      <c r="L196" s="74"/>
      <c r="M196" s="23"/>
      <c r="N196" s="74"/>
      <c r="O196" s="74"/>
      <c r="P196" s="23"/>
      <c r="Q196" s="23"/>
      <c r="R196" s="23"/>
      <c r="S196" s="74"/>
      <c r="T196" s="74"/>
      <c r="U196" s="74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 t="s">
        <v>59</v>
      </c>
      <c r="H197" s="51"/>
      <c r="I197" s="64"/>
      <c r="J197" s="53" t="s">
        <v>60</v>
      </c>
      <c r="K197" s="54"/>
      <c r="L197" s="74"/>
      <c r="M197" s="23"/>
      <c r="N197" s="74"/>
      <c r="O197" s="74"/>
      <c r="P197" s="23"/>
      <c r="Q197" s="23"/>
      <c r="R197" s="23"/>
      <c r="S197" s="74"/>
      <c r="T197" s="74"/>
      <c r="U197" s="74"/>
      <c r="V197" s="23"/>
      <c r="W197" s="23"/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 t="s">
        <v>50</v>
      </c>
      <c r="K198" s="54"/>
      <c r="L198" s="74">
        <f>SUM(L206)</f>
        <v>1375170</v>
      </c>
      <c r="M198" s="23">
        <v>0</v>
      </c>
      <c r="N198" s="74">
        <v>0</v>
      </c>
      <c r="O198" s="74">
        <v>0</v>
      </c>
      <c r="P198" s="23"/>
      <c r="Q198" s="23">
        <v>1375170</v>
      </c>
      <c r="R198" s="23"/>
      <c r="S198" s="74"/>
      <c r="T198" s="74"/>
      <c r="U198" s="74"/>
      <c r="V198" s="23"/>
      <c r="W198" s="23">
        <v>1375170</v>
      </c>
      <c r="X198" s="23">
        <f>(Q198/W198)*100</f>
        <v>100</v>
      </c>
      <c r="Y198" s="23">
        <f>(V198/W198)*100</f>
        <v>0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 t="s">
        <v>51</v>
      </c>
      <c r="K199" s="54"/>
      <c r="L199" s="74">
        <f>SUM(L207)</f>
        <v>0</v>
      </c>
      <c r="M199" s="23">
        <v>0</v>
      </c>
      <c r="N199" s="74">
        <v>0</v>
      </c>
      <c r="O199" s="74">
        <v>0</v>
      </c>
      <c r="P199" s="23">
        <v>0</v>
      </c>
      <c r="Q199" s="23">
        <v>0</v>
      </c>
      <c r="R199" s="23">
        <v>0</v>
      </c>
      <c r="S199" s="74"/>
      <c r="T199" s="74"/>
      <c r="U199" s="74"/>
      <c r="V199" s="23"/>
      <c r="W199" s="23">
        <v>0</v>
      </c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 t="s">
        <v>52</v>
      </c>
      <c r="K200" s="54"/>
      <c r="L200" s="74">
        <f>SUM(L208)</f>
        <v>0</v>
      </c>
      <c r="M200" s="23"/>
      <c r="N200" s="74"/>
      <c r="O200" s="74"/>
      <c r="P200" s="23"/>
      <c r="Q200" s="23"/>
      <c r="R200" s="23"/>
      <c r="S200" s="74"/>
      <c r="T200" s="74"/>
      <c r="U200" s="74"/>
      <c r="V200" s="23"/>
      <c r="W200" s="23"/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 t="s">
        <v>53</v>
      </c>
      <c r="K201" s="54"/>
      <c r="L201" s="74">
        <f>(L200/L198)*100</f>
        <v>0</v>
      </c>
      <c r="M201" s="23"/>
      <c r="N201" s="74"/>
      <c r="O201" s="74"/>
      <c r="P201" s="23"/>
      <c r="Q201" s="23">
        <f>(Q200/Q198)*100</f>
        <v>0</v>
      </c>
      <c r="R201" s="23"/>
      <c r="S201" s="74"/>
      <c r="T201" s="74"/>
      <c r="U201" s="74"/>
      <c r="V201" s="23"/>
      <c r="W201" s="23">
        <f>(W200/W198)*100</f>
        <v>0</v>
      </c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3" t="s">
        <v>54</v>
      </c>
      <c r="K202" s="54"/>
      <c r="L202" s="74"/>
      <c r="M202" s="23"/>
      <c r="N202" s="74"/>
      <c r="O202" s="74"/>
      <c r="P202" s="23"/>
      <c r="Q202" s="23"/>
      <c r="R202" s="23"/>
      <c r="S202" s="74"/>
      <c r="T202" s="74"/>
      <c r="U202" s="74"/>
      <c r="V202" s="23"/>
      <c r="W202" s="23"/>
      <c r="X202" s="23"/>
      <c r="Y202" s="23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/>
      <c r="K203" s="5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 t="s">
        <v>68</v>
      </c>
      <c r="I204" s="64"/>
      <c r="J204" s="53" t="s">
        <v>69</v>
      </c>
      <c r="K204" s="54"/>
      <c r="L204" s="74"/>
      <c r="M204" s="23"/>
      <c r="N204" s="74"/>
      <c r="O204" s="74"/>
      <c r="P204" s="23"/>
      <c r="Q204" s="23"/>
      <c r="R204" s="23"/>
      <c r="S204" s="74"/>
      <c r="T204" s="74"/>
      <c r="U204" s="74"/>
      <c r="V204" s="23"/>
      <c r="W204" s="23"/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70</v>
      </c>
      <c r="K205" s="54"/>
      <c r="L205" s="74"/>
      <c r="M205" s="23"/>
      <c r="N205" s="74"/>
      <c r="O205" s="74"/>
      <c r="P205" s="23"/>
      <c r="Q205" s="23"/>
      <c r="R205" s="23"/>
      <c r="S205" s="74"/>
      <c r="T205" s="74"/>
      <c r="U205" s="74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 t="s">
        <v>50</v>
      </c>
      <c r="K206" s="54"/>
      <c r="L206" s="74">
        <v>1375170</v>
      </c>
      <c r="M206" s="23"/>
      <c r="N206" s="74"/>
      <c r="O206" s="74"/>
      <c r="P206" s="23"/>
      <c r="Q206" s="23">
        <v>1375170</v>
      </c>
      <c r="R206" s="23"/>
      <c r="S206" s="74"/>
      <c r="T206" s="74"/>
      <c r="U206" s="74"/>
      <c r="V206" s="23"/>
      <c r="W206" s="23">
        <v>1375170</v>
      </c>
      <c r="X206" s="23">
        <f>(Q206/W206)*100</f>
        <v>100</v>
      </c>
      <c r="Y206" s="23">
        <f>(V206/W206)*100</f>
        <v>0</v>
      </c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 t="s">
        <v>51</v>
      </c>
      <c r="K207" s="54"/>
      <c r="L207" s="74"/>
      <c r="M207" s="23"/>
      <c r="N207" s="74"/>
      <c r="O207" s="74"/>
      <c r="P207" s="23"/>
      <c r="Q207" s="23">
        <v>0</v>
      </c>
      <c r="R207" s="23"/>
      <c r="S207" s="74"/>
      <c r="T207" s="74"/>
      <c r="U207" s="74"/>
      <c r="V207" s="23"/>
      <c r="W207" s="23">
        <v>0</v>
      </c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 t="s">
        <v>52</v>
      </c>
      <c r="K208" s="54"/>
      <c r="L208" s="74"/>
      <c r="M208" s="23"/>
      <c r="N208" s="74"/>
      <c r="O208" s="74"/>
      <c r="P208" s="23"/>
      <c r="Q208" s="23"/>
      <c r="R208" s="23"/>
      <c r="S208" s="74"/>
      <c r="T208" s="74"/>
      <c r="U208" s="74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 t="s">
        <v>53</v>
      </c>
      <c r="K209" s="54"/>
      <c r="L209" s="74">
        <f>(L208/L206)*100</f>
        <v>0</v>
      </c>
      <c r="M209" s="23"/>
      <c r="N209" s="74"/>
      <c r="O209" s="74"/>
      <c r="P209" s="23"/>
      <c r="Q209" s="23">
        <f>(Q208/Q206)*100</f>
        <v>0</v>
      </c>
      <c r="R209" s="23"/>
      <c r="S209" s="74"/>
      <c r="T209" s="74"/>
      <c r="U209" s="74"/>
      <c r="V209" s="23"/>
      <c r="W209" s="23">
        <f>(W208/W206)*100</f>
        <v>0</v>
      </c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 t="s">
        <v>54</v>
      </c>
      <c r="K210" s="54"/>
      <c r="L210" s="74"/>
      <c r="M210" s="23"/>
      <c r="N210" s="74"/>
      <c r="O210" s="74"/>
      <c r="P210" s="23"/>
      <c r="Q210" s="23"/>
      <c r="R210" s="23"/>
      <c r="S210" s="74"/>
      <c r="T210" s="74"/>
      <c r="U210" s="74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/>
      <c r="K211" s="54"/>
      <c r="L211" s="74"/>
      <c r="M211" s="23"/>
      <c r="N211" s="74"/>
      <c r="O211" s="74"/>
      <c r="P211" s="23"/>
      <c r="Q211" s="23"/>
      <c r="R211" s="23"/>
      <c r="S211" s="74"/>
      <c r="T211" s="74"/>
      <c r="U211" s="74"/>
      <c r="V211" s="23"/>
      <c r="W211" s="23"/>
      <c r="X211" s="23"/>
      <c r="Y211" s="23"/>
      <c r="Z211" s="4"/>
    </row>
    <row r="212" spans="1:26" ht="23.25">
      <c r="A212" s="4"/>
      <c r="B212" s="57" t="s">
        <v>88</v>
      </c>
      <c r="C212" s="58"/>
      <c r="D212" s="58"/>
      <c r="E212" s="58"/>
      <c r="F212" s="58"/>
      <c r="G212" s="58"/>
      <c r="H212" s="58"/>
      <c r="I212" s="53"/>
      <c r="J212" s="53" t="s">
        <v>89</v>
      </c>
      <c r="K212" s="54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 t="s">
        <v>50</v>
      </c>
      <c r="K213" s="54"/>
      <c r="L213" s="74">
        <v>185842.3</v>
      </c>
      <c r="M213" s="23">
        <v>100254.2</v>
      </c>
      <c r="N213" s="74">
        <v>6548.6</v>
      </c>
      <c r="O213" s="74">
        <v>20851.8</v>
      </c>
      <c r="P213" s="23"/>
      <c r="Q213" s="23">
        <v>313496.9</v>
      </c>
      <c r="R213" s="23"/>
      <c r="S213" s="74"/>
      <c r="T213" s="74"/>
      <c r="U213" s="74"/>
      <c r="V213" s="23"/>
      <c r="W213" s="23">
        <v>313496.9</v>
      </c>
      <c r="X213" s="23">
        <f>(Q213/W213)*100</f>
        <v>100</v>
      </c>
      <c r="Y213" s="23">
        <f>(V213/W213)*100</f>
        <v>0</v>
      </c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 t="s">
        <v>51</v>
      </c>
      <c r="K214" s="54"/>
      <c r="L214" s="74">
        <v>189549.7</v>
      </c>
      <c r="M214" s="23">
        <v>72872</v>
      </c>
      <c r="N214" s="74">
        <v>6341.5</v>
      </c>
      <c r="O214" s="74">
        <v>22255.9</v>
      </c>
      <c r="P214" s="23"/>
      <c r="Q214" s="23">
        <v>291019.1</v>
      </c>
      <c r="R214" s="23"/>
      <c r="S214" s="74"/>
      <c r="T214" s="74"/>
      <c r="U214" s="74"/>
      <c r="V214" s="23"/>
      <c r="W214" s="23">
        <v>291019.1</v>
      </c>
      <c r="X214" s="23">
        <f>(Q214/W214)*100</f>
        <v>100</v>
      </c>
      <c r="Y214" s="23">
        <f>(V214/W214)*100</f>
        <v>0</v>
      </c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4"/>
      <c r="J215" s="53" t="s">
        <v>52</v>
      </c>
      <c r="K215" s="54"/>
      <c r="L215" s="74">
        <v>183791.8</v>
      </c>
      <c r="M215" s="23">
        <v>71314.6</v>
      </c>
      <c r="N215" s="74">
        <v>6323.2</v>
      </c>
      <c r="O215" s="74">
        <v>21058.1</v>
      </c>
      <c r="P215" s="23"/>
      <c r="Q215" s="23">
        <v>282487.7</v>
      </c>
      <c r="R215" s="23"/>
      <c r="S215" s="74"/>
      <c r="T215" s="74"/>
      <c r="U215" s="74"/>
      <c r="V215" s="23"/>
      <c r="W215" s="23">
        <v>282487.7</v>
      </c>
      <c r="X215" s="23">
        <f>(Q215/W215)*100</f>
        <v>100</v>
      </c>
      <c r="Y215" s="23">
        <f>(V215/W215)*100</f>
        <v>0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 t="s">
        <v>53</v>
      </c>
      <c r="K216" s="54"/>
      <c r="L216" s="74">
        <f>(L215/L213)*100</f>
        <v>98.89664516635878</v>
      </c>
      <c r="M216" s="23">
        <f>(M215/M213)*100</f>
        <v>71.13377793648546</v>
      </c>
      <c r="N216" s="74">
        <f>(N215/N213)*100</f>
        <v>96.55804294047581</v>
      </c>
      <c r="O216" s="74">
        <f>(O215/O213)*100</f>
        <v>100.98936302861144</v>
      </c>
      <c r="P216" s="23"/>
      <c r="Q216" s="23">
        <f>(Q215/Q213)*100</f>
        <v>90.10861032437641</v>
      </c>
      <c r="R216" s="23"/>
      <c r="S216" s="74"/>
      <c r="T216" s="74"/>
      <c r="U216" s="74"/>
      <c r="V216" s="23"/>
      <c r="W216" s="23">
        <f>(W215/W213)*100</f>
        <v>90.10861032437641</v>
      </c>
      <c r="X216" s="23"/>
      <c r="Y216" s="23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 t="s">
        <v>54</v>
      </c>
      <c r="K217" s="54"/>
      <c r="L217" s="74">
        <f>(L215/L214)*100</f>
        <v>96.96232703085258</v>
      </c>
      <c r="M217" s="23">
        <f>(M215/M214)*100</f>
        <v>97.86282797233507</v>
      </c>
      <c r="N217" s="74">
        <f>(N215/N214)*100</f>
        <v>99.71142474178033</v>
      </c>
      <c r="O217" s="74">
        <f>(O215/O214)*100</f>
        <v>94.61805633562335</v>
      </c>
      <c r="P217" s="23"/>
      <c r="Q217" s="23">
        <f>(Q215/Q214)*100</f>
        <v>97.0684398377976</v>
      </c>
      <c r="R217" s="23"/>
      <c r="S217" s="74"/>
      <c r="T217" s="74"/>
      <c r="U217" s="74"/>
      <c r="V217" s="23"/>
      <c r="W217" s="23">
        <f>(W215/W214)*100</f>
        <v>97.0684398377976</v>
      </c>
      <c r="X217" s="23"/>
      <c r="Y217" s="23"/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3"/>
      <c r="K218" s="5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4"/>
    </row>
    <row r="219" spans="1:26" ht="23.25">
      <c r="A219" s="4"/>
      <c r="B219" s="57"/>
      <c r="C219" s="57" t="s">
        <v>90</v>
      </c>
      <c r="D219" s="57"/>
      <c r="E219" s="57"/>
      <c r="F219" s="57"/>
      <c r="G219" s="57"/>
      <c r="H219" s="57"/>
      <c r="I219" s="64"/>
      <c r="J219" s="53" t="s">
        <v>91</v>
      </c>
      <c r="K219" s="54"/>
      <c r="L219" s="74"/>
      <c r="M219" s="23"/>
      <c r="N219" s="74"/>
      <c r="O219" s="74"/>
      <c r="P219" s="23"/>
      <c r="Q219" s="23"/>
      <c r="R219" s="23"/>
      <c r="S219" s="74"/>
      <c r="T219" s="74"/>
      <c r="U219" s="74"/>
      <c r="V219" s="23"/>
      <c r="W219" s="23"/>
      <c r="X219" s="23"/>
      <c r="Y219" s="23"/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50</v>
      </c>
      <c r="K220" s="54"/>
      <c r="L220" s="74">
        <f>SUM(L235)</f>
        <v>124506.6</v>
      </c>
      <c r="M220" s="23">
        <f>SUM(M235)</f>
        <v>81316.4</v>
      </c>
      <c r="N220" s="74">
        <f>SUM(N235)</f>
        <v>4200.1</v>
      </c>
      <c r="O220" s="74">
        <f>SUM(O235)</f>
        <v>17744.2</v>
      </c>
      <c r="P220" s="23"/>
      <c r="Q220" s="23">
        <f>SUM(L220:P220)</f>
        <v>227767.30000000002</v>
      </c>
      <c r="R220" s="23"/>
      <c r="S220" s="74"/>
      <c r="T220" s="74"/>
      <c r="U220" s="74"/>
      <c r="V220" s="23"/>
      <c r="W220" s="23">
        <f>SUM(V220+Q220)</f>
        <v>227767.30000000002</v>
      </c>
      <c r="X220" s="23">
        <f>(Q220/W220)*100</f>
        <v>100</v>
      </c>
      <c r="Y220" s="23">
        <f>(V220/W220)*100</f>
        <v>0</v>
      </c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 t="s">
        <v>51</v>
      </c>
      <c r="K221" s="54"/>
      <c r="L221" s="74">
        <f aca="true" t="shared" si="21" ref="L221:O222">SUM(L236)</f>
        <v>131425</v>
      </c>
      <c r="M221" s="23">
        <f t="shared" si="21"/>
        <v>54916.4</v>
      </c>
      <c r="N221" s="74">
        <f t="shared" si="21"/>
        <v>4200.1</v>
      </c>
      <c r="O221" s="74">
        <f t="shared" si="21"/>
        <v>18606.7</v>
      </c>
      <c r="P221" s="23"/>
      <c r="Q221" s="23">
        <f>SUM(L221:P221)</f>
        <v>209148.2</v>
      </c>
      <c r="R221" s="23"/>
      <c r="S221" s="74"/>
      <c r="T221" s="74"/>
      <c r="U221" s="74"/>
      <c r="V221" s="23"/>
      <c r="W221" s="23">
        <f>SUM(V221+Q221)</f>
        <v>209148.2</v>
      </c>
      <c r="X221" s="23">
        <f>(Q221/W221)*100</f>
        <v>100</v>
      </c>
      <c r="Y221" s="23">
        <f>(V221/W221)*100</f>
        <v>0</v>
      </c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 t="s">
        <v>52</v>
      </c>
      <c r="K222" s="54"/>
      <c r="L222" s="74">
        <f t="shared" si="21"/>
        <v>128540.3</v>
      </c>
      <c r="M222" s="23">
        <f t="shared" si="21"/>
        <v>54363.2</v>
      </c>
      <c r="N222" s="74">
        <f t="shared" si="21"/>
        <v>4195.4</v>
      </c>
      <c r="O222" s="74">
        <f t="shared" si="21"/>
        <v>17408.9</v>
      </c>
      <c r="P222" s="23"/>
      <c r="Q222" s="23">
        <f>SUM(L222:P222)</f>
        <v>204507.8</v>
      </c>
      <c r="R222" s="23"/>
      <c r="S222" s="74"/>
      <c r="T222" s="74"/>
      <c r="U222" s="74"/>
      <c r="V222" s="23"/>
      <c r="W222" s="23">
        <f>SUM(V222+Q222)</f>
        <v>204507.8</v>
      </c>
      <c r="X222" s="23">
        <f>(Q222/W222)*100</f>
        <v>100</v>
      </c>
      <c r="Y222" s="23">
        <f>(V222/W222)*100</f>
        <v>0</v>
      </c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/>
      <c r="I223" s="64"/>
      <c r="J223" s="53" t="s">
        <v>53</v>
      </c>
      <c r="K223" s="54"/>
      <c r="L223" s="74">
        <f>(L222/L220)*100</f>
        <v>103.23974793304129</v>
      </c>
      <c r="M223" s="23">
        <f>(M222/M220)*100</f>
        <v>66.85391876669405</v>
      </c>
      <c r="N223" s="74">
        <f>(N222/N220)*100</f>
        <v>99.88809790243087</v>
      </c>
      <c r="O223" s="74">
        <f>(O222/O220)*100</f>
        <v>98.11036845842585</v>
      </c>
      <c r="P223" s="23"/>
      <c r="Q223" s="23">
        <f>(Q222/Q220)*100</f>
        <v>89.78804244507441</v>
      </c>
      <c r="R223" s="23"/>
      <c r="S223" s="74"/>
      <c r="T223" s="74"/>
      <c r="U223" s="74"/>
      <c r="V223" s="23"/>
      <c r="W223" s="23">
        <f>(W222/W220)*100</f>
        <v>89.78804244507441</v>
      </c>
      <c r="X223" s="23"/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54</v>
      </c>
      <c r="K224" s="54"/>
      <c r="L224" s="74">
        <f>(L222/L221)*100</f>
        <v>97.80505992010653</v>
      </c>
      <c r="M224" s="23">
        <f>(M222/M221)*100</f>
        <v>98.9926506471655</v>
      </c>
      <c r="N224" s="74">
        <f>(N222/N221)*100</f>
        <v>99.88809790243087</v>
      </c>
      <c r="O224" s="74">
        <f>(O222/O221)*100</f>
        <v>93.56253392595141</v>
      </c>
      <c r="P224" s="23"/>
      <c r="Q224" s="23">
        <f>(Q222/Q221)*100</f>
        <v>97.78128618845392</v>
      </c>
      <c r="R224" s="23"/>
      <c r="S224" s="74"/>
      <c r="T224" s="74"/>
      <c r="U224" s="74"/>
      <c r="V224" s="23"/>
      <c r="W224" s="23">
        <f>(W222/W221)*100</f>
        <v>97.78128618845392</v>
      </c>
      <c r="X224" s="23"/>
      <c r="Y224" s="23"/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127</v>
      </c>
      <c r="Z227" s="4"/>
    </row>
    <row r="228" spans="1:26" ht="23.25">
      <c r="A228" s="4"/>
      <c r="B228" s="67" t="s">
        <v>40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42</v>
      </c>
      <c r="X228" s="13"/>
      <c r="Y228" s="16"/>
      <c r="Z228" s="4"/>
    </row>
    <row r="229" spans="1:26" ht="23.25">
      <c r="A229" s="4"/>
      <c r="B229" s="17" t="s">
        <v>41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39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7" t="s">
        <v>88</v>
      </c>
      <c r="C234" s="57" t="s">
        <v>90</v>
      </c>
      <c r="D234" s="51" t="s">
        <v>55</v>
      </c>
      <c r="E234" s="51"/>
      <c r="F234" s="51"/>
      <c r="G234" s="51"/>
      <c r="H234" s="51"/>
      <c r="I234" s="64"/>
      <c r="J234" s="55" t="s">
        <v>56</v>
      </c>
      <c r="K234" s="56"/>
      <c r="L234" s="74"/>
      <c r="M234" s="74"/>
      <c r="N234" s="74"/>
      <c r="O234" s="74"/>
      <c r="P234" s="74"/>
      <c r="Q234" s="74"/>
      <c r="R234" s="74"/>
      <c r="S234" s="74"/>
      <c r="T234" s="74"/>
      <c r="U234" s="77"/>
      <c r="V234" s="23"/>
      <c r="W234" s="23"/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50</v>
      </c>
      <c r="K235" s="56"/>
      <c r="L235" s="74">
        <f>SUM(L242)</f>
        <v>124506.6</v>
      </c>
      <c r="M235" s="74">
        <f>SUM(M242)</f>
        <v>81316.4</v>
      </c>
      <c r="N235" s="74">
        <f>SUM(N242)</f>
        <v>4200.1</v>
      </c>
      <c r="O235" s="74">
        <f>SUM(O242)</f>
        <v>17744.2</v>
      </c>
      <c r="P235" s="74"/>
      <c r="Q235" s="74">
        <f>SUM(L235:P235)</f>
        <v>227767.30000000002</v>
      </c>
      <c r="R235" s="74"/>
      <c r="S235" s="74"/>
      <c r="T235" s="74"/>
      <c r="U235" s="74"/>
      <c r="V235" s="23"/>
      <c r="W235" s="23">
        <f>SUM(V235+Q235)</f>
        <v>227767.30000000002</v>
      </c>
      <c r="X235" s="23">
        <f>(Q235/W235)*100</f>
        <v>100</v>
      </c>
      <c r="Y235" s="23">
        <f>(V235/W235)*100</f>
        <v>0</v>
      </c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51</v>
      </c>
      <c r="K236" s="54"/>
      <c r="L236" s="74">
        <f aca="true" t="shared" si="22" ref="L236:O237">SUM(L243)</f>
        <v>131425</v>
      </c>
      <c r="M236" s="74">
        <f t="shared" si="22"/>
        <v>54916.4</v>
      </c>
      <c r="N236" s="74">
        <f t="shared" si="22"/>
        <v>4200.1</v>
      </c>
      <c r="O236" s="74">
        <f t="shared" si="22"/>
        <v>18606.7</v>
      </c>
      <c r="P236" s="74"/>
      <c r="Q236" s="23">
        <f>SUM(L236:P236)</f>
        <v>209148.2</v>
      </c>
      <c r="R236" s="74"/>
      <c r="S236" s="74"/>
      <c r="T236" s="74"/>
      <c r="U236" s="74"/>
      <c r="V236" s="23"/>
      <c r="W236" s="23">
        <f>SUM(V236+Q236)</f>
        <v>209148.2</v>
      </c>
      <c r="X236" s="23">
        <f>(Q236/W236)*100</f>
        <v>100</v>
      </c>
      <c r="Y236" s="23">
        <f>(V236/W236)*100</f>
        <v>0</v>
      </c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 t="s">
        <v>52</v>
      </c>
      <c r="K237" s="54"/>
      <c r="L237" s="74">
        <f t="shared" si="22"/>
        <v>128540.3</v>
      </c>
      <c r="M237" s="23">
        <f t="shared" si="22"/>
        <v>54363.2</v>
      </c>
      <c r="N237" s="74">
        <f t="shared" si="22"/>
        <v>4195.4</v>
      </c>
      <c r="O237" s="74">
        <f t="shared" si="22"/>
        <v>17408.9</v>
      </c>
      <c r="P237" s="23"/>
      <c r="Q237" s="23">
        <f>SUM(L237:P237)</f>
        <v>204507.8</v>
      </c>
      <c r="R237" s="23"/>
      <c r="S237" s="74"/>
      <c r="T237" s="74"/>
      <c r="U237" s="74"/>
      <c r="V237" s="23"/>
      <c r="W237" s="23">
        <f>SUM(V237+Q237)</f>
        <v>204507.8</v>
      </c>
      <c r="X237" s="23">
        <f>(Q237/W237)*100</f>
        <v>100</v>
      </c>
      <c r="Y237" s="23">
        <f>(V237/W237)*100</f>
        <v>0</v>
      </c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4"/>
      <c r="J238" s="53" t="s">
        <v>53</v>
      </c>
      <c r="K238" s="54"/>
      <c r="L238" s="74">
        <f>(L237/L235)*100</f>
        <v>103.23974793304129</v>
      </c>
      <c r="M238" s="23">
        <f>(M237/M235)*100</f>
        <v>66.85391876669405</v>
      </c>
      <c r="N238" s="74">
        <f>(N237/N235)*100</f>
        <v>99.88809790243087</v>
      </c>
      <c r="O238" s="74">
        <f>(O237/O235)*100</f>
        <v>98.11036845842585</v>
      </c>
      <c r="P238" s="23"/>
      <c r="Q238" s="23">
        <f>(Q237/Q235)*100</f>
        <v>89.78804244507441</v>
      </c>
      <c r="R238" s="23"/>
      <c r="S238" s="74"/>
      <c r="T238" s="74"/>
      <c r="U238" s="74"/>
      <c r="V238" s="23"/>
      <c r="W238" s="23">
        <f>(W237/W235)*100</f>
        <v>89.78804244507441</v>
      </c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4"/>
      <c r="J239" s="53" t="s">
        <v>54</v>
      </c>
      <c r="K239" s="54"/>
      <c r="L239" s="74">
        <f>(L237/L236)*100</f>
        <v>97.80505992010653</v>
      </c>
      <c r="M239" s="23">
        <f>(M237/M236)*100</f>
        <v>98.9926506471655</v>
      </c>
      <c r="N239" s="74">
        <f>(N237/N236)*100</f>
        <v>99.88809790243087</v>
      </c>
      <c r="O239" s="74">
        <f>(O237/O236)*100</f>
        <v>93.56253392595141</v>
      </c>
      <c r="P239" s="23"/>
      <c r="Q239" s="23">
        <f>(Q237/Q236)*100</f>
        <v>97.78128618845392</v>
      </c>
      <c r="R239" s="23"/>
      <c r="S239" s="74"/>
      <c r="T239" s="74"/>
      <c r="U239" s="74"/>
      <c r="V239" s="23"/>
      <c r="W239" s="23">
        <f>(W237/W236)*100</f>
        <v>97.78128618845392</v>
      </c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/>
      <c r="K240" s="54"/>
      <c r="L240" s="74"/>
      <c r="M240" s="23"/>
      <c r="N240" s="74"/>
      <c r="O240" s="74"/>
      <c r="P240" s="23"/>
      <c r="Q240" s="23"/>
      <c r="R240" s="23"/>
      <c r="S240" s="74"/>
      <c r="T240" s="74"/>
      <c r="U240" s="74"/>
      <c r="V240" s="23"/>
      <c r="W240" s="23"/>
      <c r="X240" s="23"/>
      <c r="Y240" s="23"/>
      <c r="Z240" s="4"/>
    </row>
    <row r="241" spans="1:26" ht="23.25">
      <c r="A241" s="4"/>
      <c r="B241" s="51"/>
      <c r="C241" s="51"/>
      <c r="D241" s="51"/>
      <c r="E241" s="51"/>
      <c r="F241" s="51" t="s">
        <v>92</v>
      </c>
      <c r="G241" s="51"/>
      <c r="H241" s="51"/>
      <c r="I241" s="64"/>
      <c r="J241" s="53" t="s">
        <v>93</v>
      </c>
      <c r="K241" s="54"/>
      <c r="L241" s="74"/>
      <c r="M241" s="23"/>
      <c r="N241" s="74"/>
      <c r="O241" s="74"/>
      <c r="P241" s="23"/>
      <c r="Q241" s="23"/>
      <c r="R241" s="23"/>
      <c r="S241" s="74"/>
      <c r="T241" s="74"/>
      <c r="U241" s="74"/>
      <c r="V241" s="23"/>
      <c r="W241" s="23"/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4"/>
      <c r="J242" s="53" t="s">
        <v>50</v>
      </c>
      <c r="K242" s="54"/>
      <c r="L242" s="74">
        <f>SUM(L249)</f>
        <v>124506.6</v>
      </c>
      <c r="M242" s="23">
        <f>SUM(M249)</f>
        <v>81316.4</v>
      </c>
      <c r="N242" s="74">
        <f>SUM(N249)</f>
        <v>4200.1</v>
      </c>
      <c r="O242" s="74">
        <f>SUM(O249)</f>
        <v>17744.2</v>
      </c>
      <c r="P242" s="23"/>
      <c r="Q242" s="23">
        <f>SUM(L242:P242)</f>
        <v>227767.30000000002</v>
      </c>
      <c r="R242" s="23"/>
      <c r="S242" s="74"/>
      <c r="T242" s="74"/>
      <c r="U242" s="74"/>
      <c r="V242" s="23"/>
      <c r="W242" s="23">
        <f>SUM(V242+Q242)</f>
        <v>227767.30000000002</v>
      </c>
      <c r="X242" s="23">
        <f>(Q242/W242)*100</f>
        <v>100</v>
      </c>
      <c r="Y242" s="23">
        <f>(V242/W242)*100</f>
        <v>0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51</v>
      </c>
      <c r="K243" s="54"/>
      <c r="L243" s="74">
        <f aca="true" t="shared" si="23" ref="L243:O244">SUM(L250)</f>
        <v>131425</v>
      </c>
      <c r="M243" s="23">
        <f t="shared" si="23"/>
        <v>54916.4</v>
      </c>
      <c r="N243" s="74">
        <f t="shared" si="23"/>
        <v>4200.1</v>
      </c>
      <c r="O243" s="74">
        <f t="shared" si="23"/>
        <v>18606.7</v>
      </c>
      <c r="P243" s="23"/>
      <c r="Q243" s="23">
        <f>SUM(L243:P243)</f>
        <v>209148.2</v>
      </c>
      <c r="R243" s="23"/>
      <c r="S243" s="74"/>
      <c r="T243" s="74"/>
      <c r="U243" s="74"/>
      <c r="V243" s="23"/>
      <c r="W243" s="23">
        <f>SUM(V243+Q243)</f>
        <v>209148.2</v>
      </c>
      <c r="X243" s="23">
        <f>(Q243/W243)*100</f>
        <v>100</v>
      </c>
      <c r="Y243" s="23">
        <f>(V243/W243)*100</f>
        <v>0</v>
      </c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52</v>
      </c>
      <c r="K244" s="54"/>
      <c r="L244" s="74">
        <f t="shared" si="23"/>
        <v>128540.3</v>
      </c>
      <c r="M244" s="23">
        <f t="shared" si="23"/>
        <v>54363.2</v>
      </c>
      <c r="N244" s="74">
        <f t="shared" si="23"/>
        <v>4195.4</v>
      </c>
      <c r="O244" s="74">
        <f t="shared" si="23"/>
        <v>17408.9</v>
      </c>
      <c r="P244" s="23"/>
      <c r="Q244" s="23">
        <f>SUM(L244:P244)</f>
        <v>204507.8</v>
      </c>
      <c r="R244" s="23"/>
      <c r="S244" s="74"/>
      <c r="T244" s="74"/>
      <c r="U244" s="74"/>
      <c r="V244" s="23"/>
      <c r="W244" s="23">
        <f>SUM(V244+Q244)</f>
        <v>204507.8</v>
      </c>
      <c r="X244" s="23">
        <f>(Q244/W244)*100</f>
        <v>100</v>
      </c>
      <c r="Y244" s="23">
        <f>(V244/W244)*100</f>
        <v>0</v>
      </c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 t="s">
        <v>53</v>
      </c>
      <c r="K245" s="54"/>
      <c r="L245" s="74">
        <f>(L244/L242)*100</f>
        <v>103.23974793304129</v>
      </c>
      <c r="M245" s="23">
        <f>(M244/M242)*100</f>
        <v>66.85391876669405</v>
      </c>
      <c r="N245" s="74">
        <f>(N244/N242)*100</f>
        <v>99.88809790243087</v>
      </c>
      <c r="O245" s="74">
        <f>(O244/O242)*100</f>
        <v>98.11036845842585</v>
      </c>
      <c r="P245" s="23"/>
      <c r="Q245" s="23">
        <f>(Q244/Q242)*100</f>
        <v>89.78804244507441</v>
      </c>
      <c r="R245" s="23"/>
      <c r="S245" s="74"/>
      <c r="T245" s="74"/>
      <c r="U245" s="74"/>
      <c r="V245" s="23"/>
      <c r="W245" s="23">
        <f>(W244/W242)*100</f>
        <v>89.78804244507441</v>
      </c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4"/>
      <c r="J246" s="53" t="s">
        <v>54</v>
      </c>
      <c r="K246" s="54"/>
      <c r="L246" s="74">
        <f>(L244/L243)*100</f>
        <v>97.80505992010653</v>
      </c>
      <c r="M246" s="23">
        <f>(M244/M243)*100</f>
        <v>98.9926506471655</v>
      </c>
      <c r="N246" s="74">
        <f>(N244/N243)*100</f>
        <v>99.88809790243087</v>
      </c>
      <c r="O246" s="74">
        <f>(O244/O243)*100</f>
        <v>93.56253392595141</v>
      </c>
      <c r="P246" s="23"/>
      <c r="Q246" s="23">
        <f>(Q244/Q243)*100</f>
        <v>97.78128618845392</v>
      </c>
      <c r="R246" s="23"/>
      <c r="S246" s="74"/>
      <c r="T246" s="74"/>
      <c r="U246" s="74"/>
      <c r="V246" s="23"/>
      <c r="W246" s="23">
        <f>(W244/W243)*100</f>
        <v>97.78128618845392</v>
      </c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/>
      <c r="K247" s="54"/>
      <c r="L247" s="74"/>
      <c r="M247" s="23"/>
      <c r="N247" s="74"/>
      <c r="O247" s="74"/>
      <c r="P247" s="23"/>
      <c r="Q247" s="23"/>
      <c r="R247" s="23"/>
      <c r="S247" s="74"/>
      <c r="T247" s="74"/>
      <c r="U247" s="74"/>
      <c r="V247" s="23"/>
      <c r="W247" s="23"/>
      <c r="X247" s="23"/>
      <c r="Y247" s="23"/>
      <c r="Z247" s="4"/>
    </row>
    <row r="248" spans="1:26" ht="23.25">
      <c r="A248" s="4"/>
      <c r="B248" s="57"/>
      <c r="C248" s="58"/>
      <c r="D248" s="58"/>
      <c r="E248" s="58"/>
      <c r="F248" s="58"/>
      <c r="G248" s="58" t="s">
        <v>59</v>
      </c>
      <c r="H248" s="58"/>
      <c r="I248" s="53"/>
      <c r="J248" s="53" t="s">
        <v>60</v>
      </c>
      <c r="K248" s="54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3" t="s">
        <v>50</v>
      </c>
      <c r="K249" s="54"/>
      <c r="L249" s="74">
        <f>SUM(L258)</f>
        <v>124506.6</v>
      </c>
      <c r="M249" s="23">
        <f>SUM(M258)</f>
        <v>81316.4</v>
      </c>
      <c r="N249" s="74">
        <f>SUM(N258)</f>
        <v>4200.1</v>
      </c>
      <c r="O249" s="74">
        <f>SUM(O258)</f>
        <v>17744.2</v>
      </c>
      <c r="P249" s="23"/>
      <c r="Q249" s="23">
        <f>SUM(L249:P249)</f>
        <v>227767.30000000002</v>
      </c>
      <c r="R249" s="23"/>
      <c r="S249" s="74"/>
      <c r="T249" s="74"/>
      <c r="U249" s="74"/>
      <c r="V249" s="23"/>
      <c r="W249" s="23">
        <f>SUM(V249+Q249)</f>
        <v>227767.30000000002</v>
      </c>
      <c r="X249" s="23">
        <f>(Q249/W249)*100</f>
        <v>100</v>
      </c>
      <c r="Y249" s="23">
        <f>(V249/W249)*100</f>
        <v>0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4"/>
      <c r="J250" s="53" t="s">
        <v>51</v>
      </c>
      <c r="K250" s="54"/>
      <c r="L250" s="74">
        <f aca="true" t="shared" si="24" ref="L250:O251">SUM(L259)</f>
        <v>131425</v>
      </c>
      <c r="M250" s="23">
        <f t="shared" si="24"/>
        <v>54916.4</v>
      </c>
      <c r="N250" s="74">
        <f t="shared" si="24"/>
        <v>4200.1</v>
      </c>
      <c r="O250" s="74">
        <f t="shared" si="24"/>
        <v>18606.7</v>
      </c>
      <c r="P250" s="23"/>
      <c r="Q250" s="23">
        <f>SUM(L250:P250)</f>
        <v>209148.2</v>
      </c>
      <c r="R250" s="23"/>
      <c r="S250" s="74"/>
      <c r="T250" s="74"/>
      <c r="U250" s="74"/>
      <c r="V250" s="23"/>
      <c r="W250" s="23">
        <f>SUM(V250+Q250)</f>
        <v>209148.2</v>
      </c>
      <c r="X250" s="23">
        <f>(Q250/W250)*100</f>
        <v>100</v>
      </c>
      <c r="Y250" s="23">
        <f>(V250/W250)*100</f>
        <v>0</v>
      </c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52</v>
      </c>
      <c r="K251" s="54"/>
      <c r="L251" s="74">
        <f t="shared" si="24"/>
        <v>128540.3</v>
      </c>
      <c r="M251" s="23">
        <f t="shared" si="24"/>
        <v>54363.2</v>
      </c>
      <c r="N251" s="74">
        <f t="shared" si="24"/>
        <v>4195.4</v>
      </c>
      <c r="O251" s="74">
        <f t="shared" si="24"/>
        <v>17408.9</v>
      </c>
      <c r="P251" s="23"/>
      <c r="Q251" s="23">
        <f>SUM(L251:P251)</f>
        <v>204507.8</v>
      </c>
      <c r="R251" s="23"/>
      <c r="S251" s="74"/>
      <c r="T251" s="74"/>
      <c r="U251" s="74"/>
      <c r="V251" s="23"/>
      <c r="W251" s="23">
        <f>SUM(V251+Q251)</f>
        <v>204507.8</v>
      </c>
      <c r="X251" s="23">
        <f>(Q251/W251)*100</f>
        <v>100</v>
      </c>
      <c r="Y251" s="23">
        <f>(V251/W251)*100</f>
        <v>0</v>
      </c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 t="s">
        <v>53</v>
      </c>
      <c r="K252" s="54"/>
      <c r="L252" s="74">
        <f>(L251/L249)*100</f>
        <v>103.23974793304129</v>
      </c>
      <c r="M252" s="23">
        <f>(M251/M249)*100</f>
        <v>66.85391876669405</v>
      </c>
      <c r="N252" s="74">
        <f>(N251/N249)*100</f>
        <v>99.88809790243087</v>
      </c>
      <c r="O252" s="74">
        <f>(O251/O249)*100</f>
        <v>98.11036845842585</v>
      </c>
      <c r="P252" s="23"/>
      <c r="Q252" s="23">
        <f>(Q251/Q249)*100</f>
        <v>89.78804244507441</v>
      </c>
      <c r="R252" s="23"/>
      <c r="S252" s="74"/>
      <c r="T252" s="74"/>
      <c r="U252" s="74"/>
      <c r="V252" s="23"/>
      <c r="W252" s="23">
        <f>(W251/W249)*100</f>
        <v>89.78804244507441</v>
      </c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4"/>
      <c r="J253" s="53" t="s">
        <v>54</v>
      </c>
      <c r="K253" s="54"/>
      <c r="L253" s="74">
        <f>(L251/L250)*100</f>
        <v>97.80505992010653</v>
      </c>
      <c r="M253" s="23">
        <f>(M251/M250)*100</f>
        <v>98.9926506471655</v>
      </c>
      <c r="N253" s="74">
        <f>(N251/N250)*100</f>
        <v>99.88809790243087</v>
      </c>
      <c r="O253" s="74">
        <f>(O251/O250)*100</f>
        <v>93.56253392595141</v>
      </c>
      <c r="P253" s="23"/>
      <c r="Q253" s="23">
        <f>(Q251/Q250)*100</f>
        <v>97.78128618845392</v>
      </c>
      <c r="R253" s="23"/>
      <c r="S253" s="74"/>
      <c r="T253" s="74"/>
      <c r="U253" s="74"/>
      <c r="V253" s="23"/>
      <c r="W253" s="23">
        <f>(W251/W250)*100</f>
        <v>97.78128618845392</v>
      </c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/>
      <c r="K254" s="54"/>
      <c r="L254" s="74"/>
      <c r="M254" s="23"/>
      <c r="N254" s="74"/>
      <c r="O254" s="74"/>
      <c r="P254" s="23"/>
      <c r="Q254" s="23"/>
      <c r="R254" s="23"/>
      <c r="S254" s="74"/>
      <c r="T254" s="74"/>
      <c r="U254" s="74"/>
      <c r="V254" s="23"/>
      <c r="W254" s="23"/>
      <c r="X254" s="23"/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 t="s">
        <v>94</v>
      </c>
      <c r="I255" s="64"/>
      <c r="J255" s="53" t="s">
        <v>95</v>
      </c>
      <c r="K255" s="54"/>
      <c r="L255" s="74"/>
      <c r="M255" s="23"/>
      <c r="N255" s="74"/>
      <c r="O255" s="74"/>
      <c r="P255" s="23"/>
      <c r="Q255" s="23"/>
      <c r="R255" s="23"/>
      <c r="S255" s="74"/>
      <c r="T255" s="74"/>
      <c r="U255" s="74"/>
      <c r="V255" s="23"/>
      <c r="W255" s="23"/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96</v>
      </c>
      <c r="K256" s="54"/>
      <c r="L256" s="74"/>
      <c r="M256" s="23"/>
      <c r="N256" s="74"/>
      <c r="O256" s="74"/>
      <c r="P256" s="23"/>
      <c r="Q256" s="23"/>
      <c r="R256" s="23"/>
      <c r="S256" s="74"/>
      <c r="T256" s="74"/>
      <c r="U256" s="74"/>
      <c r="V256" s="23"/>
      <c r="W256" s="23"/>
      <c r="X256" s="23"/>
      <c r="Y256" s="23"/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 t="s">
        <v>97</v>
      </c>
      <c r="K257" s="54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4"/>
      <c r="J258" s="53" t="s">
        <v>50</v>
      </c>
      <c r="K258" s="54"/>
      <c r="L258" s="74">
        <v>124506.6</v>
      </c>
      <c r="M258" s="23">
        <v>81316.4</v>
      </c>
      <c r="N258" s="74">
        <v>4200.1</v>
      </c>
      <c r="O258" s="74">
        <v>17744.2</v>
      </c>
      <c r="P258" s="23"/>
      <c r="Q258" s="23">
        <v>227767.3</v>
      </c>
      <c r="R258" s="23"/>
      <c r="S258" s="74"/>
      <c r="T258" s="74"/>
      <c r="U258" s="74"/>
      <c r="V258" s="23"/>
      <c r="W258" s="23">
        <v>227767.3</v>
      </c>
      <c r="X258" s="23">
        <f>(Q258/W258)*100</f>
        <v>100</v>
      </c>
      <c r="Y258" s="23">
        <f>(V258/W258)*100</f>
        <v>0</v>
      </c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 t="s">
        <v>51</v>
      </c>
      <c r="K259" s="54"/>
      <c r="L259" s="74">
        <v>131425</v>
      </c>
      <c r="M259" s="23">
        <v>54916.4</v>
      </c>
      <c r="N259" s="74">
        <v>4200.1</v>
      </c>
      <c r="O259" s="74">
        <v>18606.7</v>
      </c>
      <c r="P259" s="23"/>
      <c r="Q259" s="23">
        <v>209148.2</v>
      </c>
      <c r="R259" s="23"/>
      <c r="S259" s="74"/>
      <c r="T259" s="74"/>
      <c r="U259" s="74"/>
      <c r="V259" s="23"/>
      <c r="W259" s="23">
        <v>209148.2</v>
      </c>
      <c r="X259" s="23">
        <f>(Q259/W259)*100</f>
        <v>100</v>
      </c>
      <c r="Y259" s="23">
        <f>(V259/W259)*100</f>
        <v>0</v>
      </c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4"/>
      <c r="J260" s="53" t="s">
        <v>52</v>
      </c>
      <c r="K260" s="54"/>
      <c r="L260" s="74">
        <v>128540.3</v>
      </c>
      <c r="M260" s="23">
        <v>54363.2</v>
      </c>
      <c r="N260" s="74">
        <v>4195.4</v>
      </c>
      <c r="O260" s="74">
        <v>17408.9</v>
      </c>
      <c r="P260" s="23"/>
      <c r="Q260" s="23">
        <v>204507.8</v>
      </c>
      <c r="R260" s="23"/>
      <c r="S260" s="74"/>
      <c r="T260" s="74"/>
      <c r="U260" s="74"/>
      <c r="V260" s="23"/>
      <c r="W260" s="23">
        <v>204507.8</v>
      </c>
      <c r="X260" s="23">
        <f>(Q260/W260)*100</f>
        <v>100</v>
      </c>
      <c r="Y260" s="23">
        <f>(V260/W260)*100</f>
        <v>0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4"/>
      <c r="J261" s="53" t="s">
        <v>53</v>
      </c>
      <c r="K261" s="54"/>
      <c r="L261" s="74">
        <f>(L260/L258)*100</f>
        <v>103.23974793304129</v>
      </c>
      <c r="M261" s="23">
        <f>(M260/M258)*100</f>
        <v>66.85391876669405</v>
      </c>
      <c r="N261" s="74">
        <f>(N260/N258)*100</f>
        <v>99.88809790243087</v>
      </c>
      <c r="O261" s="74">
        <f>(O260/O258)*100</f>
        <v>98.11036845842585</v>
      </c>
      <c r="P261" s="23"/>
      <c r="Q261" s="23">
        <f>(Q260/Q258)*100</f>
        <v>89.78804244507442</v>
      </c>
      <c r="R261" s="23"/>
      <c r="S261" s="74"/>
      <c r="T261" s="74"/>
      <c r="U261" s="74"/>
      <c r="V261" s="23"/>
      <c r="W261" s="23">
        <f>(W260/W258)*100</f>
        <v>89.78804244507442</v>
      </c>
      <c r="X261" s="23"/>
      <c r="Y261" s="23"/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54</v>
      </c>
      <c r="K262" s="54"/>
      <c r="L262" s="74">
        <f>(L260/L259)*100</f>
        <v>97.80505992010653</v>
      </c>
      <c r="M262" s="23">
        <f>(M260/M259)*100</f>
        <v>98.9926506471655</v>
      </c>
      <c r="N262" s="74">
        <f>(N260/N259)*100</f>
        <v>99.88809790243087</v>
      </c>
      <c r="O262" s="74">
        <f>(O260/O259)*100</f>
        <v>93.56253392595141</v>
      </c>
      <c r="P262" s="23"/>
      <c r="Q262" s="23">
        <f>(Q260/Q259)*100</f>
        <v>97.78128618845392</v>
      </c>
      <c r="R262" s="23"/>
      <c r="S262" s="74"/>
      <c r="T262" s="74"/>
      <c r="U262" s="74"/>
      <c r="V262" s="23"/>
      <c r="W262" s="23">
        <f>(W260/W259)*100</f>
        <v>97.78128618845392</v>
      </c>
      <c r="X262" s="23"/>
      <c r="Y262" s="23"/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3"/>
      <c r="K263" s="54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4"/>
    </row>
    <row r="264" spans="1:26" ht="23.25">
      <c r="A264" s="4"/>
      <c r="B264" s="57"/>
      <c r="C264" s="57" t="s">
        <v>98</v>
      </c>
      <c r="D264" s="57"/>
      <c r="E264" s="57"/>
      <c r="F264" s="57"/>
      <c r="G264" s="57"/>
      <c r="H264" s="57"/>
      <c r="I264" s="64"/>
      <c r="J264" s="53" t="s">
        <v>99</v>
      </c>
      <c r="K264" s="54"/>
      <c r="L264" s="74"/>
      <c r="M264" s="23"/>
      <c r="N264" s="74"/>
      <c r="O264" s="74"/>
      <c r="P264" s="23"/>
      <c r="Q264" s="23"/>
      <c r="R264" s="23"/>
      <c r="S264" s="74"/>
      <c r="T264" s="74"/>
      <c r="U264" s="74"/>
      <c r="V264" s="23"/>
      <c r="W264" s="23"/>
      <c r="X264" s="23"/>
      <c r="Y264" s="23"/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 t="s">
        <v>50</v>
      </c>
      <c r="K265" s="54"/>
      <c r="L265" s="74">
        <f>SUM(L280)</f>
        <v>56929.3</v>
      </c>
      <c r="M265" s="23">
        <f>SUM(M280)</f>
        <v>16517.9</v>
      </c>
      <c r="N265" s="74">
        <f>SUM(N280)</f>
        <v>2201.5</v>
      </c>
      <c r="O265" s="74">
        <f>SUM(O280)</f>
        <v>3107.6</v>
      </c>
      <c r="P265" s="23"/>
      <c r="Q265" s="23">
        <f>SUM(L265:P265)</f>
        <v>78756.30000000002</v>
      </c>
      <c r="R265" s="23"/>
      <c r="S265" s="74"/>
      <c r="T265" s="74"/>
      <c r="U265" s="74"/>
      <c r="V265" s="23"/>
      <c r="W265" s="23">
        <f>SUM(V265+Q265)</f>
        <v>78756.30000000002</v>
      </c>
      <c r="X265" s="23">
        <f>(Q265/W265)*100</f>
        <v>100</v>
      </c>
      <c r="Y265" s="23">
        <f>(V265/W265)*100</f>
        <v>0</v>
      </c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/>
      <c r="I266" s="64"/>
      <c r="J266" s="53" t="s">
        <v>51</v>
      </c>
      <c r="K266" s="54"/>
      <c r="L266" s="74">
        <f aca="true" t="shared" si="25" ref="L266:O267">SUM(L281)</f>
        <v>54297.7</v>
      </c>
      <c r="M266" s="23">
        <f t="shared" si="25"/>
        <v>16485.6</v>
      </c>
      <c r="N266" s="74">
        <f t="shared" si="25"/>
        <v>1994.4</v>
      </c>
      <c r="O266" s="74">
        <f t="shared" si="25"/>
        <v>3649.2</v>
      </c>
      <c r="P266" s="23"/>
      <c r="Q266" s="23">
        <f>SUM(L266:P266)</f>
        <v>76426.89999999998</v>
      </c>
      <c r="R266" s="23"/>
      <c r="S266" s="74"/>
      <c r="T266" s="74"/>
      <c r="U266" s="74"/>
      <c r="V266" s="23"/>
      <c r="W266" s="23">
        <f>SUM(V266+Q266)</f>
        <v>76426.89999999998</v>
      </c>
      <c r="X266" s="23">
        <f>(Q266/W266)*100</f>
        <v>100</v>
      </c>
      <c r="Y266" s="23">
        <f>(V266/W266)*100</f>
        <v>0</v>
      </c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/>
      <c r="I267" s="64"/>
      <c r="J267" s="53" t="s">
        <v>52</v>
      </c>
      <c r="K267" s="54"/>
      <c r="L267" s="74">
        <f t="shared" si="25"/>
        <v>51633</v>
      </c>
      <c r="M267" s="23">
        <f t="shared" si="25"/>
        <v>15763.4</v>
      </c>
      <c r="N267" s="74">
        <f t="shared" si="25"/>
        <v>1980.8</v>
      </c>
      <c r="O267" s="74">
        <f t="shared" si="25"/>
        <v>3649.2</v>
      </c>
      <c r="P267" s="23"/>
      <c r="Q267" s="23">
        <f>SUM(L267:P267)</f>
        <v>73026.4</v>
      </c>
      <c r="R267" s="23"/>
      <c r="S267" s="74"/>
      <c r="T267" s="74"/>
      <c r="U267" s="74"/>
      <c r="V267" s="23"/>
      <c r="W267" s="23">
        <f>SUM(V267+Q267)</f>
        <v>73026.4</v>
      </c>
      <c r="X267" s="23">
        <f>(Q267/W267)*100</f>
        <v>100</v>
      </c>
      <c r="Y267" s="23">
        <f>(V267/W267)*100</f>
        <v>0</v>
      </c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53</v>
      </c>
      <c r="K268" s="54"/>
      <c r="L268" s="74">
        <f>(L267/L265)*100</f>
        <v>90.6967062654907</v>
      </c>
      <c r="M268" s="23">
        <f>(M267/M265)*100</f>
        <v>95.43222806773257</v>
      </c>
      <c r="N268" s="74">
        <f>(N267/N265)*100</f>
        <v>89.97501703384057</v>
      </c>
      <c r="O268" s="74">
        <f>(O267/O265)*100</f>
        <v>117.42824044278544</v>
      </c>
      <c r="P268" s="23"/>
      <c r="Q268" s="23">
        <f>(Q267/Q265)*100</f>
        <v>92.72451854645276</v>
      </c>
      <c r="R268" s="23"/>
      <c r="S268" s="74"/>
      <c r="T268" s="74"/>
      <c r="U268" s="74"/>
      <c r="V268" s="23"/>
      <c r="W268" s="23">
        <f>(W267/W265)*100</f>
        <v>92.72451854645276</v>
      </c>
      <c r="X268" s="23"/>
      <c r="Y268" s="23"/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 t="s">
        <v>54</v>
      </c>
      <c r="K269" s="54"/>
      <c r="L269" s="74">
        <f>(L267/L266)*100</f>
        <v>95.09242564602184</v>
      </c>
      <c r="M269" s="23">
        <f>(M267/M266)*100</f>
        <v>95.61920706556025</v>
      </c>
      <c r="N269" s="74">
        <f>(N267/N266)*100</f>
        <v>99.31809065383071</v>
      </c>
      <c r="O269" s="74">
        <f>(O267/O266)*100</f>
        <v>100</v>
      </c>
      <c r="P269" s="23"/>
      <c r="Q269" s="23">
        <f>(Q267/Q266)*100</f>
        <v>95.55065036001724</v>
      </c>
      <c r="R269" s="23"/>
      <c r="S269" s="74"/>
      <c r="T269" s="74"/>
      <c r="U269" s="74"/>
      <c r="V269" s="23"/>
      <c r="W269" s="23">
        <f>(W267/W266)*100</f>
        <v>95.55065036001724</v>
      </c>
      <c r="X269" s="23"/>
      <c r="Y269" s="23"/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128</v>
      </c>
      <c r="Z272" s="4"/>
    </row>
    <row r="273" spans="1:26" ht="23.25">
      <c r="A273" s="4"/>
      <c r="B273" s="67" t="s">
        <v>40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42</v>
      </c>
      <c r="X273" s="13"/>
      <c r="Y273" s="16"/>
      <c r="Z273" s="4"/>
    </row>
    <row r="274" spans="1:26" ht="23.25">
      <c r="A274" s="4"/>
      <c r="B274" s="17" t="s">
        <v>41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39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/>
      <c r="W278" s="27"/>
      <c r="X278" s="27"/>
      <c r="Y278" s="23"/>
      <c r="Z278" s="4"/>
    </row>
    <row r="279" spans="1:26" ht="23.25">
      <c r="A279" s="4"/>
      <c r="B279" s="57" t="s">
        <v>88</v>
      </c>
      <c r="C279" s="57" t="s">
        <v>98</v>
      </c>
      <c r="D279" s="51" t="s">
        <v>55</v>
      </c>
      <c r="E279" s="51"/>
      <c r="F279" s="51"/>
      <c r="G279" s="51"/>
      <c r="H279" s="51"/>
      <c r="I279" s="64"/>
      <c r="J279" s="55" t="s">
        <v>56</v>
      </c>
      <c r="K279" s="56"/>
      <c r="L279" s="74"/>
      <c r="M279" s="74"/>
      <c r="N279" s="74"/>
      <c r="O279" s="74"/>
      <c r="P279" s="74"/>
      <c r="Q279" s="74"/>
      <c r="R279" s="74"/>
      <c r="S279" s="74"/>
      <c r="T279" s="74"/>
      <c r="U279" s="77"/>
      <c r="V279" s="23"/>
      <c r="W279" s="23"/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50</v>
      </c>
      <c r="K280" s="56"/>
      <c r="L280" s="74">
        <f>SUM(L287)</f>
        <v>56929.3</v>
      </c>
      <c r="M280" s="74">
        <f>SUM(M287)</f>
        <v>16517.9</v>
      </c>
      <c r="N280" s="74">
        <f>SUM(N287)</f>
        <v>2201.5</v>
      </c>
      <c r="O280" s="74">
        <f>SUM(O287)</f>
        <v>3107.6</v>
      </c>
      <c r="P280" s="74"/>
      <c r="Q280" s="74">
        <f>SUM(L280:P280)</f>
        <v>78756.30000000002</v>
      </c>
      <c r="R280" s="74"/>
      <c r="S280" s="74"/>
      <c r="T280" s="74"/>
      <c r="U280" s="74"/>
      <c r="V280" s="23"/>
      <c r="W280" s="23">
        <f>SUM(V280+Q280)</f>
        <v>78756.30000000002</v>
      </c>
      <c r="X280" s="23">
        <f>(Q280/W280)*100</f>
        <v>100</v>
      </c>
      <c r="Y280" s="23">
        <f>(V280/W280)*100</f>
        <v>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3" t="s">
        <v>51</v>
      </c>
      <c r="K281" s="54"/>
      <c r="L281" s="74">
        <f aca="true" t="shared" si="26" ref="L281:O282">SUM(L288)</f>
        <v>54297.7</v>
      </c>
      <c r="M281" s="74">
        <f t="shared" si="26"/>
        <v>16485.6</v>
      </c>
      <c r="N281" s="74">
        <f t="shared" si="26"/>
        <v>1994.4</v>
      </c>
      <c r="O281" s="74">
        <f t="shared" si="26"/>
        <v>3649.2</v>
      </c>
      <c r="P281" s="74"/>
      <c r="Q281" s="23">
        <f>SUM(L281:P281)</f>
        <v>76426.89999999998</v>
      </c>
      <c r="R281" s="74"/>
      <c r="S281" s="74"/>
      <c r="T281" s="74"/>
      <c r="U281" s="74"/>
      <c r="V281" s="23"/>
      <c r="W281" s="23">
        <f>SUM(V281+Q281)</f>
        <v>76426.89999999998</v>
      </c>
      <c r="X281" s="23">
        <f>(Q281/W281)*100</f>
        <v>100</v>
      </c>
      <c r="Y281" s="23">
        <f>(V281/W281)*100</f>
        <v>0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 t="s">
        <v>52</v>
      </c>
      <c r="K282" s="54"/>
      <c r="L282" s="74">
        <f t="shared" si="26"/>
        <v>51633</v>
      </c>
      <c r="M282" s="23">
        <f t="shared" si="26"/>
        <v>15763.4</v>
      </c>
      <c r="N282" s="74">
        <f t="shared" si="26"/>
        <v>1980.8</v>
      </c>
      <c r="O282" s="74">
        <f t="shared" si="26"/>
        <v>3649.2</v>
      </c>
      <c r="P282" s="23"/>
      <c r="Q282" s="23">
        <f>SUM(L282:P282)</f>
        <v>73026.4</v>
      </c>
      <c r="R282" s="23"/>
      <c r="S282" s="74"/>
      <c r="T282" s="74"/>
      <c r="U282" s="74"/>
      <c r="V282" s="23"/>
      <c r="W282" s="23">
        <f>SUM(V282+Q282)</f>
        <v>73026.4</v>
      </c>
      <c r="X282" s="23">
        <f>(Q282/W282)*100</f>
        <v>100</v>
      </c>
      <c r="Y282" s="23">
        <f>(V282/W282)*100</f>
        <v>0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4"/>
      <c r="J283" s="53" t="s">
        <v>53</v>
      </c>
      <c r="K283" s="54"/>
      <c r="L283" s="74">
        <f>(L282/L280)*100</f>
        <v>90.6967062654907</v>
      </c>
      <c r="M283" s="23">
        <f>(M282/M280)*100</f>
        <v>95.43222806773257</v>
      </c>
      <c r="N283" s="74">
        <f>(N282/N280)*100</f>
        <v>89.97501703384057</v>
      </c>
      <c r="O283" s="74">
        <f>(O282/O280)*100</f>
        <v>117.42824044278544</v>
      </c>
      <c r="P283" s="23"/>
      <c r="Q283" s="23">
        <f>(Q282/Q280)*100</f>
        <v>92.72451854645276</v>
      </c>
      <c r="R283" s="23"/>
      <c r="S283" s="74"/>
      <c r="T283" s="74"/>
      <c r="U283" s="74"/>
      <c r="V283" s="23"/>
      <c r="W283" s="23">
        <f>(W282/W280)*100</f>
        <v>92.72451854645276</v>
      </c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54</v>
      </c>
      <c r="K284" s="54"/>
      <c r="L284" s="74">
        <f>(L282/L281)*100</f>
        <v>95.09242564602184</v>
      </c>
      <c r="M284" s="23">
        <f>(M282/M281)*100</f>
        <v>95.61920706556025</v>
      </c>
      <c r="N284" s="74">
        <f>(N282/N281)*100</f>
        <v>99.31809065383071</v>
      </c>
      <c r="O284" s="74">
        <f>(O282/O281)*100</f>
        <v>100</v>
      </c>
      <c r="P284" s="23"/>
      <c r="Q284" s="23">
        <f>(Q282/Q281)*100</f>
        <v>95.55065036001724</v>
      </c>
      <c r="R284" s="23"/>
      <c r="S284" s="74"/>
      <c r="T284" s="74"/>
      <c r="U284" s="74"/>
      <c r="V284" s="23"/>
      <c r="W284" s="23">
        <f>(W282/W281)*100</f>
        <v>95.55065036001724</v>
      </c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/>
      <c r="K285" s="54"/>
      <c r="L285" s="74"/>
      <c r="M285" s="23"/>
      <c r="N285" s="74"/>
      <c r="O285" s="74"/>
      <c r="P285" s="23"/>
      <c r="Q285" s="23"/>
      <c r="R285" s="23"/>
      <c r="S285" s="74"/>
      <c r="T285" s="74"/>
      <c r="U285" s="74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 t="s">
        <v>92</v>
      </c>
      <c r="G286" s="51"/>
      <c r="H286" s="51"/>
      <c r="I286" s="64"/>
      <c r="J286" s="53" t="s">
        <v>93</v>
      </c>
      <c r="K286" s="54"/>
      <c r="L286" s="74"/>
      <c r="M286" s="23"/>
      <c r="N286" s="74"/>
      <c r="O286" s="74"/>
      <c r="P286" s="23"/>
      <c r="Q286" s="23"/>
      <c r="R286" s="23"/>
      <c r="S286" s="74"/>
      <c r="T286" s="74"/>
      <c r="U286" s="74"/>
      <c r="V286" s="23"/>
      <c r="W286" s="23"/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50</v>
      </c>
      <c r="K287" s="54"/>
      <c r="L287" s="74">
        <f>SUM(L294)</f>
        <v>56929.3</v>
      </c>
      <c r="M287" s="23">
        <f>SUM(M294)</f>
        <v>16517.9</v>
      </c>
      <c r="N287" s="74">
        <f>SUM(N294)</f>
        <v>2201.5</v>
      </c>
      <c r="O287" s="74">
        <f>SUM(O294)</f>
        <v>3107.6</v>
      </c>
      <c r="P287" s="23"/>
      <c r="Q287" s="23">
        <f>SUM(L287:P287)</f>
        <v>78756.30000000002</v>
      </c>
      <c r="R287" s="23"/>
      <c r="S287" s="74"/>
      <c r="T287" s="74"/>
      <c r="U287" s="74"/>
      <c r="V287" s="23"/>
      <c r="W287" s="23">
        <f>SUM(V287+Q287)</f>
        <v>78756.30000000002</v>
      </c>
      <c r="X287" s="23">
        <f>(Q287/W287)*100</f>
        <v>100</v>
      </c>
      <c r="Y287" s="23">
        <f>(V287/W287)*100</f>
        <v>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51</v>
      </c>
      <c r="K288" s="54"/>
      <c r="L288" s="74">
        <f aca="true" t="shared" si="27" ref="L288:O289">SUM(L295)</f>
        <v>54297.7</v>
      </c>
      <c r="M288" s="23">
        <f t="shared" si="27"/>
        <v>16485.6</v>
      </c>
      <c r="N288" s="74">
        <f t="shared" si="27"/>
        <v>1994.4</v>
      </c>
      <c r="O288" s="74">
        <f t="shared" si="27"/>
        <v>3649.2</v>
      </c>
      <c r="P288" s="23"/>
      <c r="Q288" s="23">
        <f>SUM(L288:P288)</f>
        <v>76426.89999999998</v>
      </c>
      <c r="R288" s="23"/>
      <c r="S288" s="74"/>
      <c r="T288" s="74"/>
      <c r="U288" s="74"/>
      <c r="V288" s="23"/>
      <c r="W288" s="23">
        <f>SUM(V288+Q288)</f>
        <v>76426.89999999998</v>
      </c>
      <c r="X288" s="23">
        <f>(Q288/W288)*100</f>
        <v>100</v>
      </c>
      <c r="Y288" s="23">
        <f>(V288/W288)*100</f>
        <v>0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 t="s">
        <v>52</v>
      </c>
      <c r="K289" s="54"/>
      <c r="L289" s="74">
        <f t="shared" si="27"/>
        <v>51633</v>
      </c>
      <c r="M289" s="23">
        <f t="shared" si="27"/>
        <v>15763.4</v>
      </c>
      <c r="N289" s="74">
        <f t="shared" si="27"/>
        <v>1980.8</v>
      </c>
      <c r="O289" s="74">
        <f t="shared" si="27"/>
        <v>3649.2</v>
      </c>
      <c r="P289" s="23"/>
      <c r="Q289" s="23">
        <f>SUM(L289:P289)</f>
        <v>73026.4</v>
      </c>
      <c r="R289" s="23"/>
      <c r="S289" s="74"/>
      <c r="T289" s="74"/>
      <c r="U289" s="74"/>
      <c r="V289" s="23"/>
      <c r="W289" s="23">
        <f>SUM(V289+Q289)</f>
        <v>73026.4</v>
      </c>
      <c r="X289" s="23">
        <f>(Q289/W289)*100</f>
        <v>100</v>
      </c>
      <c r="Y289" s="23">
        <f>(V289/W289)*100</f>
        <v>0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 t="s">
        <v>53</v>
      </c>
      <c r="K290" s="54"/>
      <c r="L290" s="74">
        <f>(L289/L287)*100</f>
        <v>90.6967062654907</v>
      </c>
      <c r="M290" s="23">
        <f>(M289/M287)*100</f>
        <v>95.43222806773257</v>
      </c>
      <c r="N290" s="74">
        <f>(N289/N287)*100</f>
        <v>89.97501703384057</v>
      </c>
      <c r="O290" s="74">
        <f>(O289/O287)*100</f>
        <v>117.42824044278544</v>
      </c>
      <c r="P290" s="23"/>
      <c r="Q290" s="23">
        <f>(Q289/Q287)*100</f>
        <v>92.72451854645276</v>
      </c>
      <c r="R290" s="23"/>
      <c r="S290" s="74"/>
      <c r="T290" s="74"/>
      <c r="U290" s="74"/>
      <c r="V290" s="23"/>
      <c r="W290" s="23">
        <f>(W289/W287)*100</f>
        <v>92.72451854645276</v>
      </c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4"/>
      <c r="J291" s="53" t="s">
        <v>54</v>
      </c>
      <c r="K291" s="54"/>
      <c r="L291" s="74">
        <f>(L289/L288)*100</f>
        <v>95.09242564602184</v>
      </c>
      <c r="M291" s="23">
        <f>(M289/M288)*100</f>
        <v>95.61920706556025</v>
      </c>
      <c r="N291" s="74">
        <f>(N289/N288)*100</f>
        <v>99.31809065383071</v>
      </c>
      <c r="O291" s="74">
        <f>(O289/O288)*100</f>
        <v>100</v>
      </c>
      <c r="P291" s="23"/>
      <c r="Q291" s="23">
        <f>(Q289/Q288)*100</f>
        <v>95.55065036001724</v>
      </c>
      <c r="R291" s="23"/>
      <c r="S291" s="74"/>
      <c r="T291" s="74"/>
      <c r="U291" s="74"/>
      <c r="V291" s="23"/>
      <c r="W291" s="23">
        <f>(W289/W288)*100</f>
        <v>95.55065036001724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/>
      <c r="K292" s="54"/>
      <c r="L292" s="74"/>
      <c r="M292" s="23"/>
      <c r="N292" s="74"/>
      <c r="O292" s="74"/>
      <c r="P292" s="23"/>
      <c r="Q292" s="23"/>
      <c r="R292" s="23"/>
      <c r="S292" s="74"/>
      <c r="T292" s="74"/>
      <c r="U292" s="74"/>
      <c r="V292" s="23"/>
      <c r="W292" s="23"/>
      <c r="X292" s="23"/>
      <c r="Y292" s="23"/>
      <c r="Z292" s="4"/>
    </row>
    <row r="293" spans="1:26" ht="23.25">
      <c r="A293" s="4"/>
      <c r="B293" s="57"/>
      <c r="C293" s="58"/>
      <c r="D293" s="58"/>
      <c r="E293" s="58"/>
      <c r="F293" s="58"/>
      <c r="G293" s="58" t="s">
        <v>59</v>
      </c>
      <c r="H293" s="58"/>
      <c r="I293" s="53"/>
      <c r="J293" s="53" t="s">
        <v>60</v>
      </c>
      <c r="K293" s="54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4"/>
      <c r="J294" s="53" t="s">
        <v>50</v>
      </c>
      <c r="K294" s="54"/>
      <c r="L294" s="74">
        <f>SUM(L303)</f>
        <v>56929.3</v>
      </c>
      <c r="M294" s="23">
        <f>SUM(M303)</f>
        <v>16517.9</v>
      </c>
      <c r="N294" s="74">
        <f>SUM(N303)</f>
        <v>2201.5</v>
      </c>
      <c r="O294" s="74">
        <f>SUM(O303)</f>
        <v>3107.6</v>
      </c>
      <c r="P294" s="23"/>
      <c r="Q294" s="23">
        <f>SUM(L294:P294)</f>
        <v>78756.30000000002</v>
      </c>
      <c r="R294" s="23"/>
      <c r="S294" s="74"/>
      <c r="T294" s="74"/>
      <c r="U294" s="74"/>
      <c r="V294" s="23"/>
      <c r="W294" s="23">
        <f>SUM(V294+Q294)</f>
        <v>78756.30000000002</v>
      </c>
      <c r="X294" s="23">
        <f>(Q294/W294)*100</f>
        <v>100</v>
      </c>
      <c r="Y294" s="23">
        <f>(V294/W294)*100</f>
        <v>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51</v>
      </c>
      <c r="K295" s="54"/>
      <c r="L295" s="74">
        <f aca="true" t="shared" si="28" ref="L295:O296">SUM(L304)</f>
        <v>54297.7</v>
      </c>
      <c r="M295" s="23">
        <f t="shared" si="28"/>
        <v>16485.6</v>
      </c>
      <c r="N295" s="74">
        <f t="shared" si="28"/>
        <v>1994.4</v>
      </c>
      <c r="O295" s="74">
        <f t="shared" si="28"/>
        <v>3649.2</v>
      </c>
      <c r="P295" s="23"/>
      <c r="Q295" s="23">
        <f>SUM(L295:P295)</f>
        <v>76426.89999999998</v>
      </c>
      <c r="R295" s="23"/>
      <c r="S295" s="74"/>
      <c r="T295" s="74"/>
      <c r="U295" s="74"/>
      <c r="V295" s="23"/>
      <c r="W295" s="23">
        <f>SUM(V295+Q295)</f>
        <v>76426.89999999998</v>
      </c>
      <c r="X295" s="23">
        <f>(Q295/W295)*100</f>
        <v>100</v>
      </c>
      <c r="Y295" s="23">
        <f>(V295/W295)*100</f>
        <v>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 t="s">
        <v>52</v>
      </c>
      <c r="K296" s="54"/>
      <c r="L296" s="74">
        <f t="shared" si="28"/>
        <v>51633</v>
      </c>
      <c r="M296" s="23">
        <f t="shared" si="28"/>
        <v>15763.4</v>
      </c>
      <c r="N296" s="74">
        <f t="shared" si="28"/>
        <v>1980.8</v>
      </c>
      <c r="O296" s="74">
        <f t="shared" si="28"/>
        <v>3649.2</v>
      </c>
      <c r="P296" s="23"/>
      <c r="Q296" s="23">
        <f>SUM(L296:P296)</f>
        <v>73026.4</v>
      </c>
      <c r="R296" s="23"/>
      <c r="S296" s="74"/>
      <c r="T296" s="74"/>
      <c r="U296" s="74"/>
      <c r="V296" s="23"/>
      <c r="W296" s="23">
        <f>SUM(V296+Q296)</f>
        <v>73026.4</v>
      </c>
      <c r="X296" s="23">
        <f>(Q296/W296)*100</f>
        <v>100</v>
      </c>
      <c r="Y296" s="23">
        <f>(V296/W296)*100</f>
        <v>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4"/>
      <c r="J297" s="53" t="s">
        <v>53</v>
      </c>
      <c r="K297" s="54"/>
      <c r="L297" s="74">
        <f>(L296/L294)*100</f>
        <v>90.6967062654907</v>
      </c>
      <c r="M297" s="23">
        <f>(M296/M294)*100</f>
        <v>95.43222806773257</v>
      </c>
      <c r="N297" s="74">
        <f>(N296/N294)*100</f>
        <v>89.97501703384057</v>
      </c>
      <c r="O297" s="74">
        <f>(O296/O294)*100</f>
        <v>117.42824044278544</v>
      </c>
      <c r="P297" s="23"/>
      <c r="Q297" s="23">
        <f>(Q296/Q294)*100</f>
        <v>92.72451854645276</v>
      </c>
      <c r="R297" s="23"/>
      <c r="S297" s="74"/>
      <c r="T297" s="74"/>
      <c r="U297" s="74"/>
      <c r="V297" s="23"/>
      <c r="W297" s="23">
        <f>(W296/W294)*100</f>
        <v>92.72451854645276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 t="s">
        <v>54</v>
      </c>
      <c r="K298" s="54"/>
      <c r="L298" s="74">
        <f>(L296/L295)*100</f>
        <v>95.09242564602184</v>
      </c>
      <c r="M298" s="23">
        <f>(M296/M295)*100</f>
        <v>95.61920706556025</v>
      </c>
      <c r="N298" s="74">
        <f>(N296/N295)*100</f>
        <v>99.31809065383071</v>
      </c>
      <c r="O298" s="74">
        <f>(O296/O295)*100</f>
        <v>100</v>
      </c>
      <c r="P298" s="23"/>
      <c r="Q298" s="23">
        <f>(Q296/Q295)*100</f>
        <v>95.55065036001724</v>
      </c>
      <c r="R298" s="23"/>
      <c r="S298" s="74"/>
      <c r="T298" s="74"/>
      <c r="U298" s="74"/>
      <c r="V298" s="23"/>
      <c r="W298" s="23">
        <f>(W296/W295)*100</f>
        <v>95.55065036001724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4"/>
      <c r="J299" s="53"/>
      <c r="K299" s="54"/>
      <c r="L299" s="74"/>
      <c r="M299" s="23"/>
      <c r="N299" s="74"/>
      <c r="O299" s="74"/>
      <c r="P299" s="23"/>
      <c r="Q299" s="23"/>
      <c r="R299" s="23"/>
      <c r="S299" s="74"/>
      <c r="T299" s="74"/>
      <c r="U299" s="74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 t="s">
        <v>94</v>
      </c>
      <c r="I300" s="64"/>
      <c r="J300" s="53" t="s">
        <v>95</v>
      </c>
      <c r="K300" s="54"/>
      <c r="L300" s="74"/>
      <c r="M300" s="23"/>
      <c r="N300" s="74"/>
      <c r="O300" s="74"/>
      <c r="P300" s="23"/>
      <c r="Q300" s="23"/>
      <c r="R300" s="23"/>
      <c r="S300" s="74"/>
      <c r="T300" s="74"/>
      <c r="U300" s="74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96</v>
      </c>
      <c r="K301" s="54"/>
      <c r="L301" s="74"/>
      <c r="M301" s="23"/>
      <c r="N301" s="74"/>
      <c r="O301" s="74"/>
      <c r="P301" s="23"/>
      <c r="Q301" s="23"/>
      <c r="R301" s="23"/>
      <c r="S301" s="74"/>
      <c r="T301" s="74"/>
      <c r="U301" s="74"/>
      <c r="V301" s="23"/>
      <c r="W301" s="23"/>
      <c r="X301" s="23"/>
      <c r="Y301" s="23"/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97</v>
      </c>
      <c r="K302" s="54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 t="s">
        <v>50</v>
      </c>
      <c r="K303" s="54"/>
      <c r="L303" s="74">
        <v>56929.3</v>
      </c>
      <c r="M303" s="23">
        <v>16517.9</v>
      </c>
      <c r="N303" s="74">
        <v>2201.5</v>
      </c>
      <c r="O303" s="74">
        <v>3107.6</v>
      </c>
      <c r="P303" s="23"/>
      <c r="Q303" s="23">
        <v>78756.3</v>
      </c>
      <c r="R303" s="23"/>
      <c r="S303" s="74"/>
      <c r="T303" s="74"/>
      <c r="U303" s="74"/>
      <c r="V303" s="23"/>
      <c r="W303" s="23">
        <v>78756.3</v>
      </c>
      <c r="X303" s="23">
        <f>(Q303/W303)*100</f>
        <v>100</v>
      </c>
      <c r="Y303" s="23">
        <f>(V303/W303)*100</f>
        <v>0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 t="s">
        <v>51</v>
      </c>
      <c r="K304" s="54"/>
      <c r="L304" s="74">
        <v>54297.7</v>
      </c>
      <c r="M304" s="23">
        <v>16485.6</v>
      </c>
      <c r="N304" s="74">
        <v>1994.4</v>
      </c>
      <c r="O304" s="74">
        <v>3649.2</v>
      </c>
      <c r="P304" s="23"/>
      <c r="Q304" s="23">
        <v>76426.9</v>
      </c>
      <c r="R304" s="23"/>
      <c r="S304" s="74"/>
      <c r="T304" s="74"/>
      <c r="U304" s="74"/>
      <c r="V304" s="23"/>
      <c r="W304" s="23">
        <v>76426.9</v>
      </c>
      <c r="X304" s="23">
        <f>(Q304/W304)*100</f>
        <v>100</v>
      </c>
      <c r="Y304" s="23">
        <f>(V304/W304)*100</f>
        <v>0</v>
      </c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 t="s">
        <v>52</v>
      </c>
      <c r="K305" s="54"/>
      <c r="L305" s="74">
        <v>51633</v>
      </c>
      <c r="M305" s="23">
        <v>15763.4</v>
      </c>
      <c r="N305" s="74">
        <v>1980.8</v>
      </c>
      <c r="O305" s="74">
        <v>3649.2</v>
      </c>
      <c r="P305" s="23"/>
      <c r="Q305" s="23">
        <v>73026.4</v>
      </c>
      <c r="R305" s="23"/>
      <c r="S305" s="74"/>
      <c r="T305" s="74"/>
      <c r="U305" s="74"/>
      <c r="V305" s="23"/>
      <c r="W305" s="23">
        <v>73026.4</v>
      </c>
      <c r="X305" s="23">
        <f>(Q305/W305)*100</f>
        <v>100</v>
      </c>
      <c r="Y305" s="23">
        <f>(V305/W305)*100</f>
        <v>0</v>
      </c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 t="s">
        <v>53</v>
      </c>
      <c r="K306" s="54"/>
      <c r="L306" s="74">
        <v>90.6967062654907</v>
      </c>
      <c r="M306" s="23">
        <v>95.43222806773257</v>
      </c>
      <c r="N306" s="74">
        <v>89.97501703384057</v>
      </c>
      <c r="O306" s="74">
        <v>117.42824044278544</v>
      </c>
      <c r="P306" s="23"/>
      <c r="Q306" s="23">
        <v>92.72451854645279</v>
      </c>
      <c r="R306" s="23"/>
      <c r="S306" s="74"/>
      <c r="T306" s="74"/>
      <c r="U306" s="74"/>
      <c r="V306" s="23"/>
      <c r="W306" s="23">
        <v>92.72451854645279</v>
      </c>
      <c r="X306" s="23"/>
      <c r="Y306" s="23"/>
      <c r="Z306" s="4"/>
    </row>
    <row r="307" spans="1:26" ht="23.25">
      <c r="A307" s="4"/>
      <c r="B307" s="57"/>
      <c r="C307" s="57"/>
      <c r="D307" s="57"/>
      <c r="E307" s="57"/>
      <c r="F307" s="57"/>
      <c r="G307" s="57"/>
      <c r="H307" s="57"/>
      <c r="I307" s="64"/>
      <c r="J307" s="53" t="s">
        <v>54</v>
      </c>
      <c r="K307" s="54"/>
      <c r="L307" s="74">
        <v>95.09242564602184</v>
      </c>
      <c r="M307" s="23">
        <v>95.61920706556025</v>
      </c>
      <c r="N307" s="74">
        <v>99.31809065383071</v>
      </c>
      <c r="O307" s="74">
        <v>100</v>
      </c>
      <c r="P307" s="23"/>
      <c r="Q307" s="23">
        <v>95.55065036001722</v>
      </c>
      <c r="R307" s="23"/>
      <c r="S307" s="74"/>
      <c r="T307" s="74"/>
      <c r="U307" s="74"/>
      <c r="V307" s="23"/>
      <c r="W307" s="23">
        <v>95.55065036001722</v>
      </c>
      <c r="X307" s="23"/>
      <c r="Y307" s="23"/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/>
      <c r="I308" s="53"/>
      <c r="J308" s="53"/>
      <c r="K308" s="54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7"/>
      <c r="C309" s="57" t="s">
        <v>48</v>
      </c>
      <c r="D309" s="57"/>
      <c r="E309" s="57"/>
      <c r="F309" s="57"/>
      <c r="G309" s="57"/>
      <c r="H309" s="57"/>
      <c r="I309" s="64"/>
      <c r="J309" s="53" t="s">
        <v>100</v>
      </c>
      <c r="K309" s="54"/>
      <c r="L309" s="74"/>
      <c r="M309" s="23"/>
      <c r="N309" s="74"/>
      <c r="O309" s="74"/>
      <c r="P309" s="23"/>
      <c r="Q309" s="23"/>
      <c r="R309" s="23"/>
      <c r="S309" s="74"/>
      <c r="T309" s="74"/>
      <c r="U309" s="74"/>
      <c r="V309" s="23"/>
      <c r="W309" s="23"/>
      <c r="X309" s="23"/>
      <c r="Y309" s="23"/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50</v>
      </c>
      <c r="K310" s="54"/>
      <c r="L310" s="74">
        <f>SUM(L325)</f>
        <v>4406.4</v>
      </c>
      <c r="M310" s="23">
        <f>SUM(M325)</f>
        <v>2419.9</v>
      </c>
      <c r="N310" s="74">
        <f>SUM(N325)</f>
        <v>147</v>
      </c>
      <c r="O310" s="74"/>
      <c r="P310" s="23"/>
      <c r="Q310" s="23">
        <f>SUM(L310:P310)</f>
        <v>6973.299999999999</v>
      </c>
      <c r="R310" s="23"/>
      <c r="S310" s="74"/>
      <c r="T310" s="74"/>
      <c r="U310" s="74"/>
      <c r="V310" s="23"/>
      <c r="W310" s="23">
        <f>SUM(V310+Q310)</f>
        <v>6973.299999999999</v>
      </c>
      <c r="X310" s="23">
        <f>(Q310/W310)*100</f>
        <v>100</v>
      </c>
      <c r="Y310" s="23">
        <f>(V310/W310)*100</f>
        <v>0</v>
      </c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51</v>
      </c>
      <c r="K311" s="54"/>
      <c r="L311" s="74">
        <f aca="true" t="shared" si="29" ref="L311:N312">SUM(L326)</f>
        <v>3827</v>
      </c>
      <c r="M311" s="23">
        <f t="shared" si="29"/>
        <v>1470</v>
      </c>
      <c r="N311" s="74">
        <f t="shared" si="29"/>
        <v>147</v>
      </c>
      <c r="O311" s="74"/>
      <c r="P311" s="23"/>
      <c r="Q311" s="23">
        <f>SUM(L311:P311)</f>
        <v>5444</v>
      </c>
      <c r="R311" s="23"/>
      <c r="S311" s="74"/>
      <c r="T311" s="74"/>
      <c r="U311" s="74"/>
      <c r="V311" s="23"/>
      <c r="W311" s="23">
        <f>SUM(V311+Q311)</f>
        <v>5444</v>
      </c>
      <c r="X311" s="23">
        <f>(Q311/W311)*100</f>
        <v>100</v>
      </c>
      <c r="Y311" s="23">
        <f>(V311/W311)*100</f>
        <v>0</v>
      </c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 t="s">
        <v>52</v>
      </c>
      <c r="K312" s="54"/>
      <c r="L312" s="74">
        <f t="shared" si="29"/>
        <v>3618.5</v>
      </c>
      <c r="M312" s="23">
        <f t="shared" si="29"/>
        <v>1188</v>
      </c>
      <c r="N312" s="74">
        <f t="shared" si="29"/>
        <v>147</v>
      </c>
      <c r="O312" s="74"/>
      <c r="P312" s="23"/>
      <c r="Q312" s="23">
        <f>SUM(L312:P312)</f>
        <v>4953.5</v>
      </c>
      <c r="R312" s="23"/>
      <c r="S312" s="74"/>
      <c r="T312" s="74"/>
      <c r="U312" s="74"/>
      <c r="V312" s="23"/>
      <c r="W312" s="23">
        <f>SUM(V312+Q312)</f>
        <v>4953.5</v>
      </c>
      <c r="X312" s="23">
        <f>(Q312/W312)*100</f>
        <v>100</v>
      </c>
      <c r="Y312" s="23">
        <f>(V312/W312)*100</f>
        <v>0</v>
      </c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/>
      <c r="I313" s="64"/>
      <c r="J313" s="53" t="s">
        <v>53</v>
      </c>
      <c r="K313" s="54"/>
      <c r="L313" s="74">
        <f>(L312/L310)*100</f>
        <v>82.11919026870008</v>
      </c>
      <c r="M313" s="23">
        <f>(M312/M310)*100</f>
        <v>49.09293772469937</v>
      </c>
      <c r="N313" s="74">
        <f>(N312/N310)*100</f>
        <v>100</v>
      </c>
      <c r="O313" s="74"/>
      <c r="P313" s="23"/>
      <c r="Q313" s="23">
        <f>(Q312/Q310)*100</f>
        <v>71.03523439404586</v>
      </c>
      <c r="R313" s="23"/>
      <c r="S313" s="74"/>
      <c r="T313" s="74"/>
      <c r="U313" s="74"/>
      <c r="V313" s="23"/>
      <c r="W313" s="23">
        <f>(W312/W310)*100</f>
        <v>71.03523439404586</v>
      </c>
      <c r="X313" s="23"/>
      <c r="Y313" s="23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 t="s">
        <v>54</v>
      </c>
      <c r="K314" s="54"/>
      <c r="L314" s="74">
        <f>(L312/L311)*100</f>
        <v>94.5518683041547</v>
      </c>
      <c r="M314" s="23">
        <f>(M312/M311)*100</f>
        <v>80.81632653061224</v>
      </c>
      <c r="N314" s="74">
        <f>(N312/N311)*100</f>
        <v>100</v>
      </c>
      <c r="O314" s="74"/>
      <c r="P314" s="23"/>
      <c r="Q314" s="23">
        <f>(Q312/Q311)*100</f>
        <v>90.99008082292433</v>
      </c>
      <c r="R314" s="23"/>
      <c r="S314" s="74"/>
      <c r="T314" s="74"/>
      <c r="U314" s="74"/>
      <c r="V314" s="23"/>
      <c r="W314" s="23">
        <f>(W312/W311)*100</f>
        <v>90.99008082292433</v>
      </c>
      <c r="X314" s="23"/>
      <c r="Y314" s="23"/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129</v>
      </c>
      <c r="Z317" s="4"/>
    </row>
    <row r="318" spans="1:26" ht="23.25">
      <c r="A318" s="4"/>
      <c r="B318" s="67" t="s">
        <v>40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42</v>
      </c>
      <c r="X318" s="13"/>
      <c r="Y318" s="16"/>
      <c r="Z318" s="4"/>
    </row>
    <row r="319" spans="1:26" ht="23.25">
      <c r="A319" s="4"/>
      <c r="B319" s="17" t="s">
        <v>41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39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/>
      <c r="R323" s="23"/>
      <c r="S323" s="24"/>
      <c r="T323" s="22"/>
      <c r="U323" s="73"/>
      <c r="V323" s="27"/>
      <c r="W323" s="27"/>
      <c r="X323" s="27"/>
      <c r="Y323" s="23"/>
      <c r="Z323" s="4"/>
    </row>
    <row r="324" spans="1:26" ht="23.25">
      <c r="A324" s="4"/>
      <c r="B324" s="57" t="s">
        <v>88</v>
      </c>
      <c r="C324" s="57" t="s">
        <v>48</v>
      </c>
      <c r="D324" s="51" t="s">
        <v>55</v>
      </c>
      <c r="E324" s="51"/>
      <c r="F324" s="51"/>
      <c r="G324" s="51"/>
      <c r="H324" s="51"/>
      <c r="I324" s="64"/>
      <c r="J324" s="55" t="s">
        <v>56</v>
      </c>
      <c r="K324" s="56"/>
      <c r="L324" s="74"/>
      <c r="M324" s="74"/>
      <c r="N324" s="74"/>
      <c r="O324" s="74"/>
      <c r="P324" s="74"/>
      <c r="Q324" s="74"/>
      <c r="R324" s="74"/>
      <c r="S324" s="74"/>
      <c r="T324" s="74"/>
      <c r="U324" s="77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 t="s">
        <v>50</v>
      </c>
      <c r="K325" s="56"/>
      <c r="L325" s="74">
        <f>SUM(L332)</f>
        <v>4406.4</v>
      </c>
      <c r="M325" s="74">
        <f>SUM(M332)</f>
        <v>2419.9</v>
      </c>
      <c r="N325" s="74">
        <f>SUM(N332)</f>
        <v>147</v>
      </c>
      <c r="O325" s="74"/>
      <c r="P325" s="74"/>
      <c r="Q325" s="74">
        <f>SUM(L325:P325)</f>
        <v>6973.299999999999</v>
      </c>
      <c r="R325" s="74"/>
      <c r="S325" s="74"/>
      <c r="T325" s="74"/>
      <c r="U325" s="74"/>
      <c r="V325" s="23"/>
      <c r="W325" s="23">
        <f>SUM(V325+Q325)</f>
        <v>6973.299999999999</v>
      </c>
      <c r="X325" s="23">
        <f>(Q325/W325)*100</f>
        <v>100</v>
      </c>
      <c r="Y325" s="23">
        <f>(V325/W325)*100</f>
        <v>0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3" t="s">
        <v>51</v>
      </c>
      <c r="K326" s="54"/>
      <c r="L326" s="74">
        <f aca="true" t="shared" si="30" ref="L326:N327">SUM(L333)</f>
        <v>3827</v>
      </c>
      <c r="M326" s="74">
        <f t="shared" si="30"/>
        <v>1470</v>
      </c>
      <c r="N326" s="74">
        <f t="shared" si="30"/>
        <v>147</v>
      </c>
      <c r="O326" s="74"/>
      <c r="P326" s="74"/>
      <c r="Q326" s="23">
        <f>SUM(L326:P326)</f>
        <v>5444</v>
      </c>
      <c r="R326" s="74"/>
      <c r="S326" s="74"/>
      <c r="T326" s="74"/>
      <c r="U326" s="74"/>
      <c r="V326" s="23"/>
      <c r="W326" s="23">
        <f>SUM(V326+Q326)</f>
        <v>5444</v>
      </c>
      <c r="X326" s="23">
        <f>(Q326/W326)*100</f>
        <v>100</v>
      </c>
      <c r="Y326" s="23">
        <f>(V326/W326)*100</f>
        <v>0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52</v>
      </c>
      <c r="K327" s="54"/>
      <c r="L327" s="74">
        <f t="shared" si="30"/>
        <v>3618.5</v>
      </c>
      <c r="M327" s="23">
        <f t="shared" si="30"/>
        <v>1188</v>
      </c>
      <c r="N327" s="74">
        <f t="shared" si="30"/>
        <v>147</v>
      </c>
      <c r="O327" s="74"/>
      <c r="P327" s="23"/>
      <c r="Q327" s="23">
        <f>SUM(L327:P327)</f>
        <v>4953.5</v>
      </c>
      <c r="R327" s="23"/>
      <c r="S327" s="74"/>
      <c r="T327" s="74"/>
      <c r="U327" s="74"/>
      <c r="V327" s="23"/>
      <c r="W327" s="23">
        <f>SUM(V327+Q327)</f>
        <v>4953.5</v>
      </c>
      <c r="X327" s="23">
        <f>(Q327/W327)*100</f>
        <v>100</v>
      </c>
      <c r="Y327" s="23">
        <f>(V327/W327)*100</f>
        <v>0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 t="s">
        <v>53</v>
      </c>
      <c r="K328" s="54"/>
      <c r="L328" s="74">
        <f>(L327/L325)*100</f>
        <v>82.11919026870008</v>
      </c>
      <c r="M328" s="23">
        <f>(M327/M325)*100</f>
        <v>49.09293772469937</v>
      </c>
      <c r="N328" s="74">
        <f>(N327/N325)*100</f>
        <v>100</v>
      </c>
      <c r="O328" s="74"/>
      <c r="P328" s="23"/>
      <c r="Q328" s="23">
        <f>(Q327/Q325)*100</f>
        <v>71.03523439404586</v>
      </c>
      <c r="R328" s="23"/>
      <c r="S328" s="74"/>
      <c r="T328" s="74"/>
      <c r="U328" s="74"/>
      <c r="V328" s="23"/>
      <c r="W328" s="23">
        <f>(W327/W325)*100</f>
        <v>71.03523439404586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4"/>
      <c r="J329" s="53" t="s">
        <v>54</v>
      </c>
      <c r="K329" s="54"/>
      <c r="L329" s="74">
        <f>(L327/L326)*100</f>
        <v>94.5518683041547</v>
      </c>
      <c r="M329" s="23">
        <f>(M327/M326)*100</f>
        <v>80.81632653061224</v>
      </c>
      <c r="N329" s="74">
        <f>(N327/N326)*100</f>
        <v>100</v>
      </c>
      <c r="O329" s="74"/>
      <c r="P329" s="23"/>
      <c r="Q329" s="23">
        <f>(Q327/Q326)*100</f>
        <v>90.99008082292433</v>
      </c>
      <c r="R329" s="23"/>
      <c r="S329" s="74"/>
      <c r="T329" s="74"/>
      <c r="U329" s="74"/>
      <c r="V329" s="23"/>
      <c r="W329" s="23">
        <f>(W327/W326)*100</f>
        <v>90.99008082292433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/>
      <c r="K330" s="54"/>
      <c r="L330" s="74"/>
      <c r="M330" s="23"/>
      <c r="N330" s="74"/>
      <c r="O330" s="74"/>
      <c r="P330" s="23"/>
      <c r="Q330" s="23"/>
      <c r="R330" s="23"/>
      <c r="S330" s="74"/>
      <c r="T330" s="74"/>
      <c r="U330" s="74"/>
      <c r="V330" s="23"/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 t="s">
        <v>92</v>
      </c>
      <c r="G331" s="51"/>
      <c r="H331" s="51"/>
      <c r="I331" s="64"/>
      <c r="J331" s="53" t="s">
        <v>93</v>
      </c>
      <c r="K331" s="54"/>
      <c r="L331" s="74"/>
      <c r="M331" s="23"/>
      <c r="N331" s="74"/>
      <c r="O331" s="74"/>
      <c r="P331" s="23"/>
      <c r="Q331" s="23"/>
      <c r="R331" s="23"/>
      <c r="S331" s="74"/>
      <c r="T331" s="74"/>
      <c r="U331" s="74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4"/>
      <c r="J332" s="53" t="s">
        <v>50</v>
      </c>
      <c r="K332" s="54"/>
      <c r="L332" s="74">
        <f>SUM(L339)</f>
        <v>4406.4</v>
      </c>
      <c r="M332" s="23">
        <f>SUM(M339)</f>
        <v>2419.9</v>
      </c>
      <c r="N332" s="74">
        <f>SUM(N339)</f>
        <v>147</v>
      </c>
      <c r="O332" s="74"/>
      <c r="P332" s="23"/>
      <c r="Q332" s="23">
        <f>SUM(L332:P332)</f>
        <v>6973.299999999999</v>
      </c>
      <c r="R332" s="23"/>
      <c r="S332" s="74"/>
      <c r="T332" s="74"/>
      <c r="U332" s="74"/>
      <c r="V332" s="23"/>
      <c r="W332" s="23">
        <f>SUM(V332+Q332)</f>
        <v>6973.299999999999</v>
      </c>
      <c r="X332" s="23">
        <f>(Q332/W332)*100</f>
        <v>100</v>
      </c>
      <c r="Y332" s="23">
        <f>(V332/W332)*100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 t="s">
        <v>51</v>
      </c>
      <c r="K333" s="54"/>
      <c r="L333" s="74">
        <f aca="true" t="shared" si="31" ref="L333:N334">SUM(L340)</f>
        <v>3827</v>
      </c>
      <c r="M333" s="23">
        <f t="shared" si="31"/>
        <v>1470</v>
      </c>
      <c r="N333" s="74">
        <f t="shared" si="31"/>
        <v>147</v>
      </c>
      <c r="O333" s="74"/>
      <c r="P333" s="23"/>
      <c r="Q333" s="23">
        <f>SUM(L333:P333)</f>
        <v>5444</v>
      </c>
      <c r="R333" s="23"/>
      <c r="S333" s="74"/>
      <c r="T333" s="74"/>
      <c r="U333" s="74"/>
      <c r="V333" s="23"/>
      <c r="W333" s="23">
        <f>SUM(V333+Q333)</f>
        <v>5444</v>
      </c>
      <c r="X333" s="23">
        <f>(Q333/W333)*100</f>
        <v>100</v>
      </c>
      <c r="Y333" s="23">
        <f>(V333/W333)*100</f>
        <v>0</v>
      </c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52</v>
      </c>
      <c r="K334" s="54"/>
      <c r="L334" s="74">
        <f t="shared" si="31"/>
        <v>3618.5</v>
      </c>
      <c r="M334" s="23">
        <f t="shared" si="31"/>
        <v>1188</v>
      </c>
      <c r="N334" s="74">
        <f t="shared" si="31"/>
        <v>147</v>
      </c>
      <c r="O334" s="74"/>
      <c r="P334" s="23"/>
      <c r="Q334" s="23">
        <f>SUM(L334:P334)</f>
        <v>4953.5</v>
      </c>
      <c r="R334" s="23"/>
      <c r="S334" s="74"/>
      <c r="T334" s="74"/>
      <c r="U334" s="74"/>
      <c r="V334" s="23"/>
      <c r="W334" s="23">
        <f>SUM(V334+Q334)</f>
        <v>4953.5</v>
      </c>
      <c r="X334" s="23">
        <f>(Q334/W334)*100</f>
        <v>100</v>
      </c>
      <c r="Y334" s="23">
        <f>(V334/W334)*100</f>
        <v>0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 t="s">
        <v>53</v>
      </c>
      <c r="K335" s="54"/>
      <c r="L335" s="74">
        <f>(L334/L332)*100</f>
        <v>82.11919026870008</v>
      </c>
      <c r="M335" s="23">
        <f>(M334/M332)*100</f>
        <v>49.09293772469937</v>
      </c>
      <c r="N335" s="74">
        <f>(N334/N332)*100</f>
        <v>100</v>
      </c>
      <c r="O335" s="74"/>
      <c r="P335" s="23"/>
      <c r="Q335" s="23">
        <f>(Q334/Q332)*100</f>
        <v>71.03523439404586</v>
      </c>
      <c r="R335" s="23"/>
      <c r="S335" s="74"/>
      <c r="T335" s="74"/>
      <c r="U335" s="74"/>
      <c r="V335" s="23"/>
      <c r="W335" s="23">
        <f>(W334/W332)*100</f>
        <v>71.03523439404586</v>
      </c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4"/>
      <c r="J336" s="53" t="s">
        <v>54</v>
      </c>
      <c r="K336" s="54"/>
      <c r="L336" s="74">
        <f>(L334/L333)*100</f>
        <v>94.5518683041547</v>
      </c>
      <c r="M336" s="23">
        <f>(M334/M333)*100</f>
        <v>80.81632653061224</v>
      </c>
      <c r="N336" s="74">
        <f>(N334/N333)*100</f>
        <v>100</v>
      </c>
      <c r="O336" s="74"/>
      <c r="P336" s="23"/>
      <c r="Q336" s="23">
        <f>(Q334/Q333)*100</f>
        <v>90.99008082292433</v>
      </c>
      <c r="R336" s="23"/>
      <c r="S336" s="74"/>
      <c r="T336" s="74"/>
      <c r="U336" s="74"/>
      <c r="V336" s="23"/>
      <c r="W336" s="23">
        <f>(W334/W333)*100</f>
        <v>90.99008082292433</v>
      </c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/>
      <c r="K337" s="54"/>
      <c r="L337" s="74"/>
      <c r="M337" s="23"/>
      <c r="N337" s="74"/>
      <c r="O337" s="74"/>
      <c r="P337" s="23"/>
      <c r="Q337" s="23"/>
      <c r="R337" s="23"/>
      <c r="S337" s="74"/>
      <c r="T337" s="74"/>
      <c r="U337" s="74"/>
      <c r="V337" s="23"/>
      <c r="W337" s="23"/>
      <c r="X337" s="23"/>
      <c r="Y337" s="23"/>
      <c r="Z337" s="4"/>
    </row>
    <row r="338" spans="1:26" ht="23.25">
      <c r="A338" s="4"/>
      <c r="B338" s="57"/>
      <c r="C338" s="58"/>
      <c r="D338" s="58"/>
      <c r="E338" s="58"/>
      <c r="F338" s="58"/>
      <c r="G338" s="58" t="s">
        <v>59</v>
      </c>
      <c r="H338" s="58"/>
      <c r="I338" s="53"/>
      <c r="J338" s="53" t="s">
        <v>60</v>
      </c>
      <c r="K338" s="54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 t="s">
        <v>50</v>
      </c>
      <c r="K339" s="54"/>
      <c r="L339" s="74">
        <f>SUM(L348)</f>
        <v>4406.4</v>
      </c>
      <c r="M339" s="23">
        <f>SUM(M348)</f>
        <v>2419.9</v>
      </c>
      <c r="N339" s="74">
        <f>SUM(N348)</f>
        <v>147</v>
      </c>
      <c r="O339" s="74"/>
      <c r="P339" s="23"/>
      <c r="Q339" s="23">
        <f>SUM(L339:P339)</f>
        <v>6973.299999999999</v>
      </c>
      <c r="R339" s="23"/>
      <c r="S339" s="74"/>
      <c r="T339" s="74"/>
      <c r="U339" s="74"/>
      <c r="V339" s="23"/>
      <c r="W339" s="23">
        <f>SUM(V339+Q339)</f>
        <v>6973.299999999999</v>
      </c>
      <c r="X339" s="23">
        <f>(Q339/W339)*100</f>
        <v>100</v>
      </c>
      <c r="Y339" s="23">
        <f>(V339/W339)*100</f>
        <v>0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4"/>
      <c r="J340" s="53" t="s">
        <v>51</v>
      </c>
      <c r="K340" s="54"/>
      <c r="L340" s="74">
        <f aca="true" t="shared" si="32" ref="L340:N341">SUM(L349)</f>
        <v>3827</v>
      </c>
      <c r="M340" s="23">
        <f t="shared" si="32"/>
        <v>1470</v>
      </c>
      <c r="N340" s="74">
        <f t="shared" si="32"/>
        <v>147</v>
      </c>
      <c r="O340" s="74"/>
      <c r="P340" s="23"/>
      <c r="Q340" s="23">
        <f>SUM(L340:P340)</f>
        <v>5444</v>
      </c>
      <c r="R340" s="23"/>
      <c r="S340" s="74"/>
      <c r="T340" s="74"/>
      <c r="U340" s="74"/>
      <c r="V340" s="23"/>
      <c r="W340" s="23">
        <f>SUM(V340+Q340)</f>
        <v>5444</v>
      </c>
      <c r="X340" s="23">
        <f>(Q340/W340)*100</f>
        <v>100</v>
      </c>
      <c r="Y340" s="23">
        <f>(V340/W340)*100</f>
        <v>0</v>
      </c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52</v>
      </c>
      <c r="K341" s="54"/>
      <c r="L341" s="74">
        <f t="shared" si="32"/>
        <v>3618.5</v>
      </c>
      <c r="M341" s="23">
        <f t="shared" si="32"/>
        <v>1188</v>
      </c>
      <c r="N341" s="74">
        <f t="shared" si="32"/>
        <v>147</v>
      </c>
      <c r="O341" s="74"/>
      <c r="P341" s="23"/>
      <c r="Q341" s="23">
        <f>SUM(L341:P341)</f>
        <v>4953.5</v>
      </c>
      <c r="R341" s="23"/>
      <c r="S341" s="74"/>
      <c r="T341" s="74"/>
      <c r="U341" s="74"/>
      <c r="V341" s="23"/>
      <c r="W341" s="23">
        <f>SUM(V341+Q341)</f>
        <v>4953.5</v>
      </c>
      <c r="X341" s="23">
        <f>(Q341/W341)*100</f>
        <v>100</v>
      </c>
      <c r="Y341" s="23">
        <f>(V341/W341)*100</f>
        <v>0</v>
      </c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 t="s">
        <v>53</v>
      </c>
      <c r="K342" s="54"/>
      <c r="L342" s="74">
        <f>(L341/L339)*100</f>
        <v>82.11919026870008</v>
      </c>
      <c r="M342" s="23">
        <f>(M341/M339)*100</f>
        <v>49.09293772469937</v>
      </c>
      <c r="N342" s="74">
        <f>(N341/N339)*100</f>
        <v>100</v>
      </c>
      <c r="O342" s="74"/>
      <c r="P342" s="23"/>
      <c r="Q342" s="23">
        <f>(Q341/Q339)*100</f>
        <v>71.03523439404586</v>
      </c>
      <c r="R342" s="23"/>
      <c r="S342" s="74"/>
      <c r="T342" s="74"/>
      <c r="U342" s="74"/>
      <c r="V342" s="23"/>
      <c r="W342" s="23">
        <f>(W341/W339)*100</f>
        <v>71.03523439404586</v>
      </c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4"/>
      <c r="J343" s="53" t="s">
        <v>54</v>
      </c>
      <c r="K343" s="54"/>
      <c r="L343" s="74">
        <f>(L341/L340)*100</f>
        <v>94.5518683041547</v>
      </c>
      <c r="M343" s="23">
        <f>(M341/M340)*100</f>
        <v>80.81632653061224</v>
      </c>
      <c r="N343" s="74">
        <f>(N341/N340)*100</f>
        <v>100</v>
      </c>
      <c r="O343" s="74"/>
      <c r="P343" s="23"/>
      <c r="Q343" s="23">
        <f>(Q341/Q340)*100</f>
        <v>90.99008082292433</v>
      </c>
      <c r="R343" s="23"/>
      <c r="S343" s="74"/>
      <c r="T343" s="74"/>
      <c r="U343" s="74"/>
      <c r="V343" s="23"/>
      <c r="W343" s="23">
        <f>(W341/W340)*100</f>
        <v>90.99008082292433</v>
      </c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/>
      <c r="K344" s="54"/>
      <c r="L344" s="74"/>
      <c r="M344" s="23"/>
      <c r="N344" s="74"/>
      <c r="O344" s="74"/>
      <c r="P344" s="23"/>
      <c r="Q344" s="23"/>
      <c r="R344" s="23"/>
      <c r="S344" s="74"/>
      <c r="T344" s="74"/>
      <c r="U344" s="74"/>
      <c r="V344" s="23"/>
      <c r="W344" s="23"/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 t="s">
        <v>94</v>
      </c>
      <c r="I345" s="64"/>
      <c r="J345" s="53" t="s">
        <v>95</v>
      </c>
      <c r="K345" s="54"/>
      <c r="L345" s="74"/>
      <c r="M345" s="23"/>
      <c r="N345" s="74"/>
      <c r="O345" s="74"/>
      <c r="P345" s="23"/>
      <c r="Q345" s="23"/>
      <c r="R345" s="23"/>
      <c r="S345" s="74"/>
      <c r="T345" s="74"/>
      <c r="U345" s="74"/>
      <c r="V345" s="23"/>
      <c r="W345" s="23"/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 t="s">
        <v>96</v>
      </c>
      <c r="K346" s="54"/>
      <c r="L346" s="74"/>
      <c r="M346" s="23"/>
      <c r="N346" s="74"/>
      <c r="O346" s="74"/>
      <c r="P346" s="23"/>
      <c r="Q346" s="23"/>
      <c r="R346" s="23"/>
      <c r="S346" s="74"/>
      <c r="T346" s="74"/>
      <c r="U346" s="74"/>
      <c r="V346" s="23"/>
      <c r="W346" s="23"/>
      <c r="X346" s="23"/>
      <c r="Y346" s="23"/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 t="s">
        <v>97</v>
      </c>
      <c r="K347" s="54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4"/>
      <c r="J348" s="53" t="s">
        <v>50</v>
      </c>
      <c r="K348" s="54"/>
      <c r="L348" s="74">
        <v>4406.4</v>
      </c>
      <c r="M348" s="23">
        <v>2419.9</v>
      </c>
      <c r="N348" s="74">
        <v>147</v>
      </c>
      <c r="O348" s="74"/>
      <c r="P348" s="23"/>
      <c r="Q348" s="23">
        <v>6973.3</v>
      </c>
      <c r="R348" s="23"/>
      <c r="S348" s="74"/>
      <c r="T348" s="74"/>
      <c r="U348" s="74"/>
      <c r="V348" s="23"/>
      <c r="W348" s="23">
        <v>6973.3</v>
      </c>
      <c r="X348" s="23">
        <f>(Q348/W348)*100</f>
        <v>100</v>
      </c>
      <c r="Y348" s="23">
        <f>(V348/W348)*100</f>
        <v>0</v>
      </c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 t="s">
        <v>51</v>
      </c>
      <c r="K349" s="54"/>
      <c r="L349" s="74">
        <v>3827</v>
      </c>
      <c r="M349" s="23">
        <v>1470</v>
      </c>
      <c r="N349" s="74">
        <v>147</v>
      </c>
      <c r="O349" s="74"/>
      <c r="P349" s="23"/>
      <c r="Q349" s="23">
        <v>5444</v>
      </c>
      <c r="R349" s="23"/>
      <c r="S349" s="74"/>
      <c r="T349" s="74"/>
      <c r="U349" s="74"/>
      <c r="V349" s="23"/>
      <c r="W349" s="23">
        <v>5444</v>
      </c>
      <c r="X349" s="23">
        <f>(Q349/W349)*100</f>
        <v>100</v>
      </c>
      <c r="Y349" s="23">
        <f>(V349/W349)*100</f>
        <v>0</v>
      </c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4"/>
      <c r="J350" s="53" t="s">
        <v>52</v>
      </c>
      <c r="K350" s="54"/>
      <c r="L350" s="74">
        <v>3618.5</v>
      </c>
      <c r="M350" s="23">
        <v>1188</v>
      </c>
      <c r="N350" s="74">
        <v>147</v>
      </c>
      <c r="O350" s="74"/>
      <c r="P350" s="23"/>
      <c r="Q350" s="23">
        <v>4953.5</v>
      </c>
      <c r="R350" s="23"/>
      <c r="S350" s="74"/>
      <c r="T350" s="74"/>
      <c r="U350" s="74"/>
      <c r="V350" s="23"/>
      <c r="W350" s="23">
        <v>4953.5</v>
      </c>
      <c r="X350" s="23">
        <f>(Q350/W350)*100</f>
        <v>100</v>
      </c>
      <c r="Y350" s="23">
        <f>(V350/W350)*100</f>
        <v>0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 t="s">
        <v>53</v>
      </c>
      <c r="K351" s="54"/>
      <c r="L351" s="74">
        <v>82.11919026870008</v>
      </c>
      <c r="M351" s="23">
        <v>49.09293772469937</v>
      </c>
      <c r="N351" s="74">
        <v>100</v>
      </c>
      <c r="O351" s="74"/>
      <c r="P351" s="23"/>
      <c r="Q351" s="23">
        <v>71.03523439404586</v>
      </c>
      <c r="R351" s="23"/>
      <c r="S351" s="74"/>
      <c r="T351" s="74"/>
      <c r="U351" s="74"/>
      <c r="V351" s="23"/>
      <c r="W351" s="23">
        <v>71.03523439404586</v>
      </c>
      <c r="X351" s="23"/>
      <c r="Y351" s="23"/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 t="s">
        <v>54</v>
      </c>
      <c r="K352" s="54"/>
      <c r="L352" s="74">
        <v>94.5518683041547</v>
      </c>
      <c r="M352" s="23">
        <v>80.81632653061224</v>
      </c>
      <c r="N352" s="74">
        <v>100</v>
      </c>
      <c r="O352" s="74"/>
      <c r="P352" s="23"/>
      <c r="Q352" s="23">
        <v>90.99008082292433</v>
      </c>
      <c r="R352" s="23"/>
      <c r="S352" s="74"/>
      <c r="T352" s="74"/>
      <c r="U352" s="74"/>
      <c r="V352" s="23"/>
      <c r="W352" s="23">
        <v>90.99008082292433</v>
      </c>
      <c r="X352" s="23"/>
      <c r="Y352" s="23"/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/>
      <c r="K353" s="54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57" t="s">
        <v>101</v>
      </c>
      <c r="C354" s="57"/>
      <c r="D354" s="57"/>
      <c r="E354" s="57"/>
      <c r="F354" s="57"/>
      <c r="G354" s="57"/>
      <c r="H354" s="57"/>
      <c r="I354" s="64"/>
      <c r="J354" s="53" t="s">
        <v>102</v>
      </c>
      <c r="K354" s="54"/>
      <c r="L354" s="74"/>
      <c r="M354" s="23"/>
      <c r="N354" s="74"/>
      <c r="O354" s="74"/>
      <c r="P354" s="23"/>
      <c r="Q354" s="23"/>
      <c r="R354" s="23"/>
      <c r="S354" s="74"/>
      <c r="T354" s="74"/>
      <c r="U354" s="74"/>
      <c r="V354" s="23"/>
      <c r="W354" s="23"/>
      <c r="X354" s="23"/>
      <c r="Y354" s="23"/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 t="s">
        <v>50</v>
      </c>
      <c r="K355" s="54"/>
      <c r="L355" s="74">
        <f>SUM(L370)</f>
        <v>744688.9</v>
      </c>
      <c r="M355" s="23">
        <f>SUM(M370)</f>
        <v>203572.5</v>
      </c>
      <c r="N355" s="74">
        <f>SUM(N370)</f>
        <v>5301.7</v>
      </c>
      <c r="O355" s="74"/>
      <c r="P355" s="23"/>
      <c r="Q355" s="23">
        <f>SUM(L355:P355)</f>
        <v>953563.1</v>
      </c>
      <c r="R355" s="23"/>
      <c r="S355" s="74">
        <f>SUM(S370)</f>
        <v>63423.5</v>
      </c>
      <c r="T355" s="74"/>
      <c r="U355" s="74"/>
      <c r="V355" s="23">
        <f>SUM(R355:U355)</f>
        <v>63423.5</v>
      </c>
      <c r="W355" s="23">
        <f>SUM(V355+Q355)</f>
        <v>1016986.6</v>
      </c>
      <c r="X355" s="23">
        <f>(Q355/W355)*100</f>
        <v>93.76358547890405</v>
      </c>
      <c r="Y355" s="23">
        <f>(V355/W355)*100</f>
        <v>6.236414521095952</v>
      </c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 t="s">
        <v>51</v>
      </c>
      <c r="K356" s="54"/>
      <c r="L356" s="74">
        <f aca="true" t="shared" si="33" ref="L356:N357">SUM(L371)</f>
        <v>770881</v>
      </c>
      <c r="M356" s="23">
        <f t="shared" si="33"/>
        <v>100647.2</v>
      </c>
      <c r="N356" s="74">
        <f t="shared" si="33"/>
        <v>7283.5</v>
      </c>
      <c r="O356" s="74"/>
      <c r="P356" s="23"/>
      <c r="Q356" s="23">
        <f>SUM(L356:P356)</f>
        <v>878811.7</v>
      </c>
      <c r="R356" s="23"/>
      <c r="S356" s="74">
        <f>SUM(S371)</f>
        <v>2670.3</v>
      </c>
      <c r="T356" s="74"/>
      <c r="U356" s="74"/>
      <c r="V356" s="23">
        <f>SUM(R356:U356)</f>
        <v>2670.3</v>
      </c>
      <c r="W356" s="23">
        <f>SUM(V356+Q356)</f>
        <v>881482</v>
      </c>
      <c r="X356" s="23">
        <f>(Q356/W356)*100</f>
        <v>99.69706698491856</v>
      </c>
      <c r="Y356" s="23">
        <f>(V356/W356)*100</f>
        <v>0.30293301508141973</v>
      </c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 t="s">
        <v>52</v>
      </c>
      <c r="K357" s="54"/>
      <c r="L357" s="74">
        <f t="shared" si="33"/>
        <v>761736.3</v>
      </c>
      <c r="M357" s="23">
        <f t="shared" si="33"/>
        <v>96749.9</v>
      </c>
      <c r="N357" s="74">
        <f t="shared" si="33"/>
        <v>6513.4</v>
      </c>
      <c r="O357" s="74"/>
      <c r="P357" s="23"/>
      <c r="Q357" s="23">
        <f>SUM(L357:P357)</f>
        <v>864999.6000000001</v>
      </c>
      <c r="R357" s="23"/>
      <c r="S357" s="74">
        <f>SUM(S372)</f>
        <v>2669</v>
      </c>
      <c r="T357" s="74"/>
      <c r="U357" s="74"/>
      <c r="V357" s="23">
        <f>SUM(R357:U357)</f>
        <v>2669</v>
      </c>
      <c r="W357" s="23">
        <f>SUM(V357+Q357)</f>
        <v>867668.6000000001</v>
      </c>
      <c r="X357" s="23">
        <f>(Q357/W357)*100</f>
        <v>99.6923940776467</v>
      </c>
      <c r="Y357" s="23">
        <f>(V357/W357)*100</f>
        <v>0.307605922353304</v>
      </c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/>
      <c r="I358" s="64"/>
      <c r="J358" s="53" t="s">
        <v>53</v>
      </c>
      <c r="K358" s="54"/>
      <c r="L358" s="74">
        <f>(L357/L355)*100</f>
        <v>102.28919754275914</v>
      </c>
      <c r="M358" s="23">
        <f>(M357/M355)*100</f>
        <v>47.52601652973756</v>
      </c>
      <c r="N358" s="74">
        <f>(N357/N355)*100</f>
        <v>122.85493332327366</v>
      </c>
      <c r="O358" s="74"/>
      <c r="P358" s="23"/>
      <c r="Q358" s="23">
        <f>(Q357/Q355)*100</f>
        <v>90.71236082855975</v>
      </c>
      <c r="R358" s="23"/>
      <c r="S358" s="74">
        <f>(S357/S355)*100</f>
        <v>4.208219350871523</v>
      </c>
      <c r="T358" s="74"/>
      <c r="U358" s="74"/>
      <c r="V358" s="23">
        <f>(V357/V355)*100</f>
        <v>4.208219350871523</v>
      </c>
      <c r="W358" s="23">
        <f>(W357/W355)*100</f>
        <v>85.31760398809583</v>
      </c>
      <c r="X358" s="23"/>
      <c r="Y358" s="23"/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 t="s">
        <v>54</v>
      </c>
      <c r="K359" s="54"/>
      <c r="L359" s="74">
        <f>(L357/L356)*100</f>
        <v>98.81373389667148</v>
      </c>
      <c r="M359" s="23">
        <f>(M357/M356)*100</f>
        <v>96.12776112996684</v>
      </c>
      <c r="N359" s="74">
        <f>(N357/N356)*100</f>
        <v>89.42678657238964</v>
      </c>
      <c r="O359" s="74"/>
      <c r="P359" s="23"/>
      <c r="Q359" s="23">
        <f>(Q357/Q356)*100</f>
        <v>98.42832087920542</v>
      </c>
      <c r="R359" s="23"/>
      <c r="S359" s="74">
        <f>(S357/S356)*100</f>
        <v>99.95131633149833</v>
      </c>
      <c r="T359" s="74"/>
      <c r="U359" s="74"/>
      <c r="V359" s="23">
        <f>(V357/V356)*100</f>
        <v>99.95131633149833</v>
      </c>
      <c r="W359" s="23">
        <f>(W357/W356)*100</f>
        <v>98.4329345352486</v>
      </c>
      <c r="X359" s="23"/>
      <c r="Y359" s="23"/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130</v>
      </c>
      <c r="Z362" s="4"/>
    </row>
    <row r="363" spans="1:26" ht="23.25">
      <c r="A363" s="4"/>
      <c r="B363" s="67" t="s">
        <v>40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42</v>
      </c>
      <c r="X363" s="13"/>
      <c r="Y363" s="16"/>
      <c r="Z363" s="4"/>
    </row>
    <row r="364" spans="1:26" ht="23.25">
      <c r="A364" s="4"/>
      <c r="B364" s="17" t="s">
        <v>41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39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22"/>
      <c r="M368" s="23"/>
      <c r="N368" s="24"/>
      <c r="O368" s="3"/>
      <c r="P368" s="27"/>
      <c r="Q368" s="27"/>
      <c r="R368" s="23"/>
      <c r="S368" s="24"/>
      <c r="T368" s="22"/>
      <c r="U368" s="73"/>
      <c r="V368" s="27"/>
      <c r="W368" s="27"/>
      <c r="X368" s="27"/>
      <c r="Y368" s="23"/>
      <c r="Z368" s="4"/>
    </row>
    <row r="369" spans="1:26" ht="23.25">
      <c r="A369" s="4"/>
      <c r="B369" s="57" t="s">
        <v>101</v>
      </c>
      <c r="C369" s="51" t="s">
        <v>90</v>
      </c>
      <c r="D369" s="51"/>
      <c r="E369" s="51"/>
      <c r="F369" s="51"/>
      <c r="G369" s="51"/>
      <c r="H369" s="51"/>
      <c r="I369" s="64"/>
      <c r="J369" s="55" t="s">
        <v>103</v>
      </c>
      <c r="K369" s="56"/>
      <c r="L369" s="74"/>
      <c r="M369" s="74"/>
      <c r="N369" s="74"/>
      <c r="O369" s="74"/>
      <c r="P369" s="74"/>
      <c r="Q369" s="74"/>
      <c r="R369" s="74"/>
      <c r="S369" s="74"/>
      <c r="T369" s="74"/>
      <c r="U369" s="77"/>
      <c r="V369" s="23"/>
      <c r="W369" s="23"/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50</v>
      </c>
      <c r="K370" s="56"/>
      <c r="L370" s="74">
        <f>SUM(L377)</f>
        <v>744688.9</v>
      </c>
      <c r="M370" s="74">
        <f>SUM(M377)</f>
        <v>203572.5</v>
      </c>
      <c r="N370" s="74">
        <f>SUM(N377)</f>
        <v>5301.7</v>
      </c>
      <c r="O370" s="74"/>
      <c r="P370" s="74"/>
      <c r="Q370" s="74">
        <f>SUM(L370:P370)</f>
        <v>953563.1</v>
      </c>
      <c r="R370" s="74"/>
      <c r="S370" s="74">
        <f>SUM(S377)</f>
        <v>63423.5</v>
      </c>
      <c r="T370" s="74"/>
      <c r="U370" s="74"/>
      <c r="V370" s="23">
        <f>SUM(R370:U370)</f>
        <v>63423.5</v>
      </c>
      <c r="W370" s="23">
        <f>SUM(V370+Q370)</f>
        <v>1016986.6</v>
      </c>
      <c r="X370" s="23">
        <f>(Q370/W370)*100</f>
        <v>93.76358547890405</v>
      </c>
      <c r="Y370" s="23">
        <f>(V370/W370)*100</f>
        <v>6.236414521095952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 t="s">
        <v>51</v>
      </c>
      <c r="K371" s="54"/>
      <c r="L371" s="74">
        <f aca="true" t="shared" si="34" ref="L371:N372">SUM(L378)</f>
        <v>770881</v>
      </c>
      <c r="M371" s="74">
        <f t="shared" si="34"/>
        <v>100647.2</v>
      </c>
      <c r="N371" s="74">
        <f t="shared" si="34"/>
        <v>7283.5</v>
      </c>
      <c r="O371" s="74"/>
      <c r="P371" s="74"/>
      <c r="Q371" s="23">
        <f>SUM(L371:P371)</f>
        <v>878811.7</v>
      </c>
      <c r="R371" s="74"/>
      <c r="S371" s="74">
        <f>SUM(S378)</f>
        <v>2670.3</v>
      </c>
      <c r="T371" s="74"/>
      <c r="U371" s="74"/>
      <c r="V371" s="23">
        <f>SUM(R371:U371)</f>
        <v>2670.3</v>
      </c>
      <c r="W371" s="23">
        <f>SUM(V371+Q371)</f>
        <v>881482</v>
      </c>
      <c r="X371" s="23">
        <f>(Q371/W371)*100</f>
        <v>99.69706698491856</v>
      </c>
      <c r="Y371" s="23">
        <f>(V371/W371)*100</f>
        <v>0.30293301508141973</v>
      </c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4"/>
      <c r="J372" s="53" t="s">
        <v>52</v>
      </c>
      <c r="K372" s="54"/>
      <c r="L372" s="74">
        <f t="shared" si="34"/>
        <v>761736.3</v>
      </c>
      <c r="M372" s="23">
        <f t="shared" si="34"/>
        <v>96749.9</v>
      </c>
      <c r="N372" s="74">
        <f t="shared" si="34"/>
        <v>6513.4</v>
      </c>
      <c r="O372" s="74"/>
      <c r="P372" s="23"/>
      <c r="Q372" s="23">
        <f>SUM(L372:P372)</f>
        <v>864999.6000000001</v>
      </c>
      <c r="R372" s="23"/>
      <c r="S372" s="74">
        <f>SUM(S379)</f>
        <v>2669</v>
      </c>
      <c r="T372" s="74"/>
      <c r="U372" s="74"/>
      <c r="V372" s="23">
        <f>SUM(R372:U372)</f>
        <v>2669</v>
      </c>
      <c r="W372" s="23">
        <f>SUM(V372+Q372)</f>
        <v>867668.6000000001</v>
      </c>
      <c r="X372" s="23">
        <f>(Q372/W372)*100</f>
        <v>99.6923940776467</v>
      </c>
      <c r="Y372" s="23">
        <f>(V372/W372)*100</f>
        <v>0.307605922353304</v>
      </c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4"/>
      <c r="J373" s="53" t="s">
        <v>53</v>
      </c>
      <c r="K373" s="54"/>
      <c r="L373" s="74">
        <f>(L372/L370)*100</f>
        <v>102.28919754275914</v>
      </c>
      <c r="M373" s="23">
        <f>(M372/M370)*100</f>
        <v>47.52601652973756</v>
      </c>
      <c r="N373" s="74">
        <f>(N372/N370)*100</f>
        <v>122.85493332327366</v>
      </c>
      <c r="O373" s="74"/>
      <c r="P373" s="23"/>
      <c r="Q373" s="23">
        <f>(Q372/Q370)*100</f>
        <v>90.71236082855975</v>
      </c>
      <c r="R373" s="23"/>
      <c r="S373" s="74">
        <f>(S372/S370)*100</f>
        <v>4.208219350871523</v>
      </c>
      <c r="T373" s="74"/>
      <c r="U373" s="74"/>
      <c r="V373" s="23">
        <f>(V372/V370)*100</f>
        <v>4.208219350871523</v>
      </c>
      <c r="W373" s="23">
        <f>(W372/W370)*100</f>
        <v>85.31760398809583</v>
      </c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4"/>
      <c r="J374" s="53" t="s">
        <v>54</v>
      </c>
      <c r="K374" s="54"/>
      <c r="L374" s="74">
        <f>(L372/L371)*100</f>
        <v>98.81373389667148</v>
      </c>
      <c r="M374" s="23">
        <f>(M372/M371)*100</f>
        <v>96.12776112996684</v>
      </c>
      <c r="N374" s="74">
        <f>(N372/N371)*100</f>
        <v>89.42678657238964</v>
      </c>
      <c r="O374" s="74"/>
      <c r="P374" s="23"/>
      <c r="Q374" s="23">
        <f>(Q372/Q371)*100</f>
        <v>98.42832087920542</v>
      </c>
      <c r="R374" s="23"/>
      <c r="S374" s="74">
        <f>(S372/S371)*100</f>
        <v>99.95131633149833</v>
      </c>
      <c r="T374" s="74"/>
      <c r="U374" s="74"/>
      <c r="V374" s="23">
        <f>(V372/V371)*100</f>
        <v>99.95131633149833</v>
      </c>
      <c r="W374" s="23">
        <f>(W372/W371)*100</f>
        <v>98.4329345352486</v>
      </c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4"/>
      <c r="J375" s="53"/>
      <c r="K375" s="54"/>
      <c r="L375" s="74"/>
      <c r="M375" s="23"/>
      <c r="N375" s="74"/>
      <c r="O375" s="74"/>
      <c r="P375" s="23"/>
      <c r="Q375" s="23"/>
      <c r="R375" s="23"/>
      <c r="S375" s="74"/>
      <c r="T375" s="74"/>
      <c r="U375" s="74"/>
      <c r="V375" s="23"/>
      <c r="W375" s="23"/>
      <c r="X375" s="23"/>
      <c r="Y375" s="23"/>
      <c r="Z375" s="4"/>
    </row>
    <row r="376" spans="1:26" ht="23.25">
      <c r="A376" s="4"/>
      <c r="B376" s="51"/>
      <c r="C376" s="51"/>
      <c r="D376" s="51" t="s">
        <v>55</v>
      </c>
      <c r="E376" s="51"/>
      <c r="F376" s="51"/>
      <c r="G376" s="51"/>
      <c r="H376" s="51"/>
      <c r="I376" s="64"/>
      <c r="J376" s="53" t="s">
        <v>56</v>
      </c>
      <c r="K376" s="54"/>
      <c r="L376" s="74"/>
      <c r="M376" s="23"/>
      <c r="N376" s="74"/>
      <c r="O376" s="74"/>
      <c r="P376" s="23"/>
      <c r="Q376" s="23">
        <v>0</v>
      </c>
      <c r="R376" s="23"/>
      <c r="S376" s="74"/>
      <c r="T376" s="74"/>
      <c r="U376" s="74"/>
      <c r="V376" s="23">
        <v>0</v>
      </c>
      <c r="W376" s="23">
        <v>0</v>
      </c>
      <c r="X376" s="23"/>
      <c r="Y376" s="23"/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4"/>
      <c r="J377" s="53" t="s">
        <v>50</v>
      </c>
      <c r="K377" s="54"/>
      <c r="L377" s="74">
        <f>SUM(L384)</f>
        <v>744688.9</v>
      </c>
      <c r="M377" s="23">
        <f>SUM(M384)</f>
        <v>203572.5</v>
      </c>
      <c r="N377" s="74">
        <f>SUM(N384)</f>
        <v>5301.7</v>
      </c>
      <c r="O377" s="74"/>
      <c r="P377" s="23"/>
      <c r="Q377" s="23">
        <f>SUM(L377:P377)</f>
        <v>953563.1</v>
      </c>
      <c r="R377" s="23"/>
      <c r="S377" s="74">
        <f>SUM(S384)</f>
        <v>63423.5</v>
      </c>
      <c r="T377" s="74"/>
      <c r="U377" s="74"/>
      <c r="V377" s="23">
        <f>SUM(R377:U377)</f>
        <v>63423.5</v>
      </c>
      <c r="W377" s="23">
        <f>SUM(V377+Q377)</f>
        <v>1016986.6</v>
      </c>
      <c r="X377" s="23">
        <f>(Q377/W377)*100</f>
        <v>93.76358547890405</v>
      </c>
      <c r="Y377" s="23">
        <f>(V377/W377)*100</f>
        <v>6.236414521095952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 t="s">
        <v>51</v>
      </c>
      <c r="K378" s="54"/>
      <c r="L378" s="74">
        <f aca="true" t="shared" si="35" ref="L378:N379">SUM(L385)</f>
        <v>770881</v>
      </c>
      <c r="M378" s="23">
        <f t="shared" si="35"/>
        <v>100647.2</v>
      </c>
      <c r="N378" s="74">
        <f t="shared" si="35"/>
        <v>7283.5</v>
      </c>
      <c r="O378" s="74"/>
      <c r="P378" s="23"/>
      <c r="Q378" s="23">
        <f>SUM(L378:P378)</f>
        <v>878811.7</v>
      </c>
      <c r="R378" s="23"/>
      <c r="S378" s="74">
        <f>SUM(S385)</f>
        <v>2670.3</v>
      </c>
      <c r="T378" s="74"/>
      <c r="U378" s="74"/>
      <c r="V378" s="23">
        <f>SUM(R378:U378)</f>
        <v>2670.3</v>
      </c>
      <c r="W378" s="23">
        <f>SUM(V378+Q378)</f>
        <v>881482</v>
      </c>
      <c r="X378" s="23">
        <f>(Q378/W378)*100</f>
        <v>99.69706698491856</v>
      </c>
      <c r="Y378" s="23">
        <f>(V378/W378)*100</f>
        <v>0.30293301508141973</v>
      </c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4"/>
      <c r="J379" s="53" t="s">
        <v>52</v>
      </c>
      <c r="K379" s="54"/>
      <c r="L379" s="74">
        <f t="shared" si="35"/>
        <v>761736.3</v>
      </c>
      <c r="M379" s="23">
        <f t="shared" si="35"/>
        <v>96749.9</v>
      </c>
      <c r="N379" s="74">
        <f t="shared" si="35"/>
        <v>6513.4</v>
      </c>
      <c r="O379" s="74"/>
      <c r="P379" s="23"/>
      <c r="Q379" s="23">
        <f>SUM(L379:P379)</f>
        <v>864999.6000000001</v>
      </c>
      <c r="R379" s="23"/>
      <c r="S379" s="74">
        <f>SUM(S386)</f>
        <v>2669</v>
      </c>
      <c r="T379" s="74"/>
      <c r="U379" s="74"/>
      <c r="V379" s="23">
        <f>SUM(R379:U379)</f>
        <v>2669</v>
      </c>
      <c r="W379" s="23">
        <f>SUM(V379+Q379)</f>
        <v>867668.6000000001</v>
      </c>
      <c r="X379" s="23">
        <f>(Q379/W379)*100</f>
        <v>99.6923940776467</v>
      </c>
      <c r="Y379" s="23">
        <f>(V379/W379)*100</f>
        <v>0.307605922353304</v>
      </c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 t="s">
        <v>53</v>
      </c>
      <c r="K380" s="54"/>
      <c r="L380" s="74">
        <f>(L379/L377)*100</f>
        <v>102.28919754275914</v>
      </c>
      <c r="M380" s="23">
        <f>(M379/M377)*100</f>
        <v>47.52601652973756</v>
      </c>
      <c r="N380" s="74">
        <f>(N379/N377)*100</f>
        <v>122.85493332327366</v>
      </c>
      <c r="O380" s="74"/>
      <c r="P380" s="23"/>
      <c r="Q380" s="23">
        <f>(Q379/Q377)*100</f>
        <v>90.71236082855975</v>
      </c>
      <c r="R380" s="23"/>
      <c r="S380" s="74">
        <f>(S379/S377)*100</f>
        <v>4.208219350871523</v>
      </c>
      <c r="T380" s="74"/>
      <c r="U380" s="74"/>
      <c r="V380" s="23">
        <f>(V379/V377)*100</f>
        <v>4.208219350871523</v>
      </c>
      <c r="W380" s="23">
        <f>(W379/W377)*100</f>
        <v>85.31760398809583</v>
      </c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4"/>
      <c r="J381" s="53" t="s">
        <v>54</v>
      </c>
      <c r="K381" s="54"/>
      <c r="L381" s="74">
        <f>(L379/L378)*100</f>
        <v>98.81373389667148</v>
      </c>
      <c r="M381" s="23">
        <f>(M379/M378)*100</f>
        <v>96.12776112996684</v>
      </c>
      <c r="N381" s="74">
        <f>(N379/N378)*100</f>
        <v>89.42678657238964</v>
      </c>
      <c r="O381" s="74"/>
      <c r="P381" s="23"/>
      <c r="Q381" s="23">
        <f>(Q379/Q378)*100</f>
        <v>98.42832087920542</v>
      </c>
      <c r="R381" s="23"/>
      <c r="S381" s="74">
        <f>(S379/S378)*100</f>
        <v>99.95131633149833</v>
      </c>
      <c r="T381" s="74"/>
      <c r="U381" s="74"/>
      <c r="V381" s="23">
        <f>(V379/V378)*100</f>
        <v>99.95131633149833</v>
      </c>
      <c r="W381" s="23">
        <f>(W379/W378)*100</f>
        <v>98.4329345352486</v>
      </c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4"/>
      <c r="J382" s="53"/>
      <c r="K382" s="54"/>
      <c r="L382" s="74"/>
      <c r="M382" s="23"/>
      <c r="N382" s="74"/>
      <c r="O382" s="74"/>
      <c r="P382" s="23"/>
      <c r="Q382" s="23"/>
      <c r="R382" s="23"/>
      <c r="S382" s="74"/>
      <c r="T382" s="74"/>
      <c r="U382" s="74"/>
      <c r="V382" s="23"/>
      <c r="W382" s="23"/>
      <c r="X382" s="23"/>
      <c r="Y382" s="23"/>
      <c r="Z382" s="4"/>
    </row>
    <row r="383" spans="1:26" ht="23.25">
      <c r="A383" s="4"/>
      <c r="B383" s="57"/>
      <c r="C383" s="58"/>
      <c r="D383" s="58"/>
      <c r="E383" s="58"/>
      <c r="F383" s="58" t="s">
        <v>104</v>
      </c>
      <c r="G383" s="58"/>
      <c r="H383" s="58"/>
      <c r="I383" s="53"/>
      <c r="J383" s="53" t="s">
        <v>105</v>
      </c>
      <c r="K383" s="54"/>
      <c r="L383" s="21"/>
      <c r="M383" s="21"/>
      <c r="N383" s="21"/>
      <c r="O383" s="21">
        <v>0</v>
      </c>
      <c r="P383" s="21"/>
      <c r="Q383" s="21">
        <v>0</v>
      </c>
      <c r="R383" s="21"/>
      <c r="S383" s="21"/>
      <c r="T383" s="21">
        <v>0</v>
      </c>
      <c r="U383" s="21"/>
      <c r="V383" s="21">
        <v>0</v>
      </c>
      <c r="W383" s="21">
        <v>0</v>
      </c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4"/>
      <c r="J384" s="53" t="s">
        <v>50</v>
      </c>
      <c r="K384" s="54"/>
      <c r="L384" s="74">
        <f>SUM(L391)</f>
        <v>744688.9</v>
      </c>
      <c r="M384" s="23">
        <f>SUM(M391)</f>
        <v>203572.5</v>
      </c>
      <c r="N384" s="74">
        <f>SUM(N391)</f>
        <v>5301.7</v>
      </c>
      <c r="O384" s="74"/>
      <c r="P384" s="23"/>
      <c r="Q384" s="23">
        <f>SUM(L384:P384)</f>
        <v>953563.1</v>
      </c>
      <c r="R384" s="23"/>
      <c r="S384" s="74">
        <f>SUM(S391)</f>
        <v>63423.5</v>
      </c>
      <c r="T384" s="74"/>
      <c r="U384" s="74"/>
      <c r="V384" s="23">
        <f>SUM(R384:U384)</f>
        <v>63423.5</v>
      </c>
      <c r="W384" s="23">
        <f>SUM(V384+Q384)</f>
        <v>1016986.6</v>
      </c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 t="s">
        <v>51</v>
      </c>
      <c r="K385" s="54"/>
      <c r="L385" s="74">
        <f aca="true" t="shared" si="36" ref="L385:N386">SUM(L392)</f>
        <v>770881</v>
      </c>
      <c r="M385" s="23">
        <f t="shared" si="36"/>
        <v>100647.2</v>
      </c>
      <c r="N385" s="74">
        <f t="shared" si="36"/>
        <v>7283.5</v>
      </c>
      <c r="O385" s="74"/>
      <c r="P385" s="23"/>
      <c r="Q385" s="23">
        <f>SUM(L385:P385)</f>
        <v>878811.7</v>
      </c>
      <c r="R385" s="23"/>
      <c r="S385" s="74">
        <f>SUM(S392)</f>
        <v>2670.3</v>
      </c>
      <c r="T385" s="74"/>
      <c r="U385" s="74"/>
      <c r="V385" s="23">
        <f>SUM(R385:U385)</f>
        <v>2670.3</v>
      </c>
      <c r="W385" s="23">
        <f>SUM(V385+Q385)</f>
        <v>881482</v>
      </c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 t="s">
        <v>52</v>
      </c>
      <c r="K386" s="54"/>
      <c r="L386" s="74">
        <f t="shared" si="36"/>
        <v>761736.3</v>
      </c>
      <c r="M386" s="23">
        <f t="shared" si="36"/>
        <v>96749.9</v>
      </c>
      <c r="N386" s="74">
        <f t="shared" si="36"/>
        <v>6513.4</v>
      </c>
      <c r="O386" s="74"/>
      <c r="P386" s="23"/>
      <c r="Q386" s="23">
        <f>SUM(L386:P386)</f>
        <v>864999.6000000001</v>
      </c>
      <c r="R386" s="23"/>
      <c r="S386" s="74">
        <f>SUM(S393)</f>
        <v>2669</v>
      </c>
      <c r="T386" s="74"/>
      <c r="U386" s="74"/>
      <c r="V386" s="23">
        <f>SUM(R386:U386)</f>
        <v>2669</v>
      </c>
      <c r="W386" s="23">
        <f>SUM(V386+Q386)</f>
        <v>867668.6000000001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4"/>
      <c r="J387" s="53" t="s">
        <v>53</v>
      </c>
      <c r="K387" s="54"/>
      <c r="L387" s="74">
        <f>(L386/L384)*100</f>
        <v>102.28919754275914</v>
      </c>
      <c r="M387" s="23">
        <f>(M386/M384)*100</f>
        <v>47.52601652973756</v>
      </c>
      <c r="N387" s="74">
        <f>(N386/N384)*100</f>
        <v>122.85493332327366</v>
      </c>
      <c r="O387" s="74"/>
      <c r="P387" s="23"/>
      <c r="Q387" s="23">
        <f>(Q386/Q384)*100</f>
        <v>90.71236082855975</v>
      </c>
      <c r="R387" s="23"/>
      <c r="S387" s="74">
        <f>(S386/S384)*100</f>
        <v>4.208219350871523</v>
      </c>
      <c r="T387" s="74"/>
      <c r="U387" s="74"/>
      <c r="V387" s="23">
        <f>(V386/V384)*100</f>
        <v>4.208219350871523</v>
      </c>
      <c r="W387" s="23">
        <f>(W386/W384)*100</f>
        <v>85.31760398809583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 t="s">
        <v>54</v>
      </c>
      <c r="K388" s="54"/>
      <c r="L388" s="74">
        <f>(L386/L385)*100</f>
        <v>98.81373389667148</v>
      </c>
      <c r="M388" s="23">
        <f>(M386/M385)*100</f>
        <v>96.12776112996684</v>
      </c>
      <c r="N388" s="74">
        <f>(N386/N385)*100</f>
        <v>89.42678657238964</v>
      </c>
      <c r="O388" s="74"/>
      <c r="P388" s="23"/>
      <c r="Q388" s="23">
        <f>(Q386/Q385)*100</f>
        <v>98.42832087920542</v>
      </c>
      <c r="R388" s="23"/>
      <c r="S388" s="74">
        <f>(S386/S385)*100</f>
        <v>99.95131633149833</v>
      </c>
      <c r="T388" s="74"/>
      <c r="U388" s="74"/>
      <c r="V388" s="23">
        <f>(V386/V385)*100</f>
        <v>99.95131633149833</v>
      </c>
      <c r="W388" s="23">
        <f>(W386/W385)*100</f>
        <v>98.4329345352486</v>
      </c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4"/>
      <c r="J389" s="53"/>
      <c r="K389" s="54"/>
      <c r="L389" s="74"/>
      <c r="M389" s="23"/>
      <c r="N389" s="74"/>
      <c r="O389" s="74"/>
      <c r="P389" s="23"/>
      <c r="Q389" s="23"/>
      <c r="R389" s="23"/>
      <c r="S389" s="74"/>
      <c r="T389" s="74"/>
      <c r="U389" s="74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 t="s">
        <v>59</v>
      </c>
      <c r="H390" s="51"/>
      <c r="I390" s="64"/>
      <c r="J390" s="53" t="s">
        <v>60</v>
      </c>
      <c r="K390" s="54"/>
      <c r="L390" s="74"/>
      <c r="M390" s="23"/>
      <c r="N390" s="74"/>
      <c r="O390" s="74"/>
      <c r="P390" s="23"/>
      <c r="Q390" s="23"/>
      <c r="R390" s="23"/>
      <c r="S390" s="74"/>
      <c r="T390" s="74"/>
      <c r="U390" s="74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 t="s">
        <v>50</v>
      </c>
      <c r="K391" s="54"/>
      <c r="L391" s="74">
        <f>SUM(L398)</f>
        <v>744688.9</v>
      </c>
      <c r="M391" s="23">
        <f>SUM(M398)</f>
        <v>203572.5</v>
      </c>
      <c r="N391" s="74">
        <f>SUM(N398)</f>
        <v>5301.7</v>
      </c>
      <c r="O391" s="74"/>
      <c r="P391" s="23"/>
      <c r="Q391" s="23">
        <f>SUM(L391:P391)</f>
        <v>953563.1</v>
      </c>
      <c r="R391" s="23"/>
      <c r="S391" s="74">
        <f>SUM(S398)</f>
        <v>63423.5</v>
      </c>
      <c r="T391" s="74"/>
      <c r="U391" s="74"/>
      <c r="V391" s="23">
        <f>SUM(R391:U391)</f>
        <v>63423.5</v>
      </c>
      <c r="W391" s="23">
        <f>SUM(V391+Q391)</f>
        <v>1016986.6</v>
      </c>
      <c r="X391" s="23">
        <f>(Q391/W391)*100</f>
        <v>93.76358547890405</v>
      </c>
      <c r="Y391" s="23">
        <f>(V391/W391)*100</f>
        <v>6.236414521095952</v>
      </c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/>
      <c r="I392" s="53"/>
      <c r="J392" s="53" t="s">
        <v>51</v>
      </c>
      <c r="K392" s="54"/>
      <c r="L392" s="21">
        <f aca="true" t="shared" si="37" ref="L392:N393">SUM(L399)</f>
        <v>770881</v>
      </c>
      <c r="M392" s="21">
        <f t="shared" si="37"/>
        <v>100647.2</v>
      </c>
      <c r="N392" s="21">
        <f t="shared" si="37"/>
        <v>7283.5</v>
      </c>
      <c r="O392" s="21"/>
      <c r="P392" s="21"/>
      <c r="Q392" s="21">
        <f>SUM(L392:P392)</f>
        <v>878811.7</v>
      </c>
      <c r="R392" s="21"/>
      <c r="S392" s="21">
        <f>SUM(S399)</f>
        <v>2670.3</v>
      </c>
      <c r="T392" s="21"/>
      <c r="U392" s="21"/>
      <c r="V392" s="21">
        <f>SUM(R392:U392)</f>
        <v>2670.3</v>
      </c>
      <c r="W392" s="21">
        <f>SUM(V392+Q392)</f>
        <v>881482</v>
      </c>
      <c r="X392" s="21">
        <f>(Q392/W392)*100</f>
        <v>99.69706698491856</v>
      </c>
      <c r="Y392" s="21">
        <f>(V392/W392)*100</f>
        <v>0.30293301508141973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 t="s">
        <v>52</v>
      </c>
      <c r="K393" s="54"/>
      <c r="L393" s="74">
        <f t="shared" si="37"/>
        <v>761736.3</v>
      </c>
      <c r="M393" s="23">
        <f t="shared" si="37"/>
        <v>96749.9</v>
      </c>
      <c r="N393" s="74">
        <f t="shared" si="37"/>
        <v>6513.4</v>
      </c>
      <c r="O393" s="74"/>
      <c r="P393" s="23"/>
      <c r="Q393" s="23">
        <f>SUM(L393:P393)</f>
        <v>864999.6000000001</v>
      </c>
      <c r="R393" s="23"/>
      <c r="S393" s="74">
        <f>SUM(S400)</f>
        <v>2669</v>
      </c>
      <c r="T393" s="74"/>
      <c r="U393" s="74"/>
      <c r="V393" s="23">
        <f>SUM(R393:U393)</f>
        <v>2669</v>
      </c>
      <c r="W393" s="23">
        <f>SUM(V393+Q393)</f>
        <v>867668.6000000001</v>
      </c>
      <c r="X393" s="23">
        <f>(Q393/W393)*100</f>
        <v>99.6923940776467</v>
      </c>
      <c r="Y393" s="23">
        <f>(V393/W393)*100</f>
        <v>0.307605922353304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4"/>
      <c r="J394" s="53" t="s">
        <v>53</v>
      </c>
      <c r="K394" s="54"/>
      <c r="L394" s="74">
        <f>(L393/L391)*100</f>
        <v>102.28919754275914</v>
      </c>
      <c r="M394" s="23">
        <f>(M393/M391)*100</f>
        <v>47.52601652973756</v>
      </c>
      <c r="N394" s="74">
        <f>(N393/N391)*100</f>
        <v>122.85493332327366</v>
      </c>
      <c r="O394" s="74"/>
      <c r="P394" s="23"/>
      <c r="Q394" s="23">
        <f>(Q393/Q391)*100</f>
        <v>90.71236082855975</v>
      </c>
      <c r="R394" s="23"/>
      <c r="S394" s="74">
        <f>(S393/S391)*100</f>
        <v>4.208219350871523</v>
      </c>
      <c r="T394" s="74"/>
      <c r="U394" s="74"/>
      <c r="V394" s="23">
        <f>(V393/V391)*100</f>
        <v>4.208219350871523</v>
      </c>
      <c r="W394" s="23">
        <f>(W393/W391)*100</f>
        <v>85.31760398809583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 t="s">
        <v>54</v>
      </c>
      <c r="K395" s="54"/>
      <c r="L395" s="74">
        <f>(L393/L392)*100</f>
        <v>98.81373389667148</v>
      </c>
      <c r="M395" s="23">
        <f>(M393/M392)*100</f>
        <v>96.12776112996684</v>
      </c>
      <c r="N395" s="74">
        <f>(N393/N392)*100</f>
        <v>89.42678657238964</v>
      </c>
      <c r="O395" s="74"/>
      <c r="P395" s="23"/>
      <c r="Q395" s="23">
        <f>(Q393/Q392)*100</f>
        <v>98.42832087920542</v>
      </c>
      <c r="R395" s="23"/>
      <c r="S395" s="74">
        <f>(S393/S392)*100</f>
        <v>99.95131633149833</v>
      </c>
      <c r="T395" s="74"/>
      <c r="U395" s="74"/>
      <c r="V395" s="23">
        <f>(V393/V392)*100</f>
        <v>99.95131633149833</v>
      </c>
      <c r="W395" s="23">
        <f>(W393/W392)*100</f>
        <v>98.4329345352486</v>
      </c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4"/>
      <c r="J396" s="53"/>
      <c r="K396" s="54"/>
      <c r="L396" s="74"/>
      <c r="M396" s="23"/>
      <c r="N396" s="74"/>
      <c r="O396" s="74"/>
      <c r="P396" s="23"/>
      <c r="Q396" s="23"/>
      <c r="R396" s="23"/>
      <c r="S396" s="74"/>
      <c r="T396" s="74"/>
      <c r="U396" s="74"/>
      <c r="V396" s="23"/>
      <c r="W396" s="23"/>
      <c r="X396" s="23"/>
      <c r="Y396" s="23"/>
      <c r="Z396" s="4"/>
    </row>
    <row r="397" spans="1:26" ht="23.25">
      <c r="A397" s="4"/>
      <c r="B397" s="57"/>
      <c r="C397" s="57"/>
      <c r="D397" s="57"/>
      <c r="E397" s="57"/>
      <c r="F397" s="57"/>
      <c r="G397" s="57"/>
      <c r="H397" s="57" t="s">
        <v>106</v>
      </c>
      <c r="I397" s="64"/>
      <c r="J397" s="53" t="s">
        <v>107</v>
      </c>
      <c r="K397" s="54"/>
      <c r="L397" s="74"/>
      <c r="M397" s="23"/>
      <c r="N397" s="74"/>
      <c r="O397" s="74"/>
      <c r="P397" s="23"/>
      <c r="Q397" s="23"/>
      <c r="R397" s="23"/>
      <c r="S397" s="74"/>
      <c r="T397" s="74"/>
      <c r="U397" s="74"/>
      <c r="V397" s="23"/>
      <c r="W397" s="23"/>
      <c r="X397" s="23"/>
      <c r="Y397" s="23"/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 t="s">
        <v>50</v>
      </c>
      <c r="K398" s="54"/>
      <c r="L398" s="21">
        <v>744688.9</v>
      </c>
      <c r="M398" s="21">
        <v>203572.5</v>
      </c>
      <c r="N398" s="21">
        <v>5301.7</v>
      </c>
      <c r="O398" s="21"/>
      <c r="P398" s="21"/>
      <c r="Q398" s="21">
        <v>953563.1</v>
      </c>
      <c r="R398" s="21"/>
      <c r="S398" s="21">
        <v>63423.5</v>
      </c>
      <c r="T398" s="21"/>
      <c r="U398" s="21"/>
      <c r="V398" s="21">
        <v>63423.5</v>
      </c>
      <c r="W398" s="21">
        <v>1016986.6</v>
      </c>
      <c r="X398" s="21">
        <f>(Q398/W398)*100</f>
        <v>93.76358547890405</v>
      </c>
      <c r="Y398" s="21">
        <f>(V398/W398)*100</f>
        <v>6.236414521095952</v>
      </c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 t="s">
        <v>51</v>
      </c>
      <c r="K399" s="54"/>
      <c r="L399" s="74">
        <v>770881</v>
      </c>
      <c r="M399" s="23">
        <v>100647.2</v>
      </c>
      <c r="N399" s="74">
        <v>7283.5</v>
      </c>
      <c r="O399" s="74"/>
      <c r="P399" s="23"/>
      <c r="Q399" s="23">
        <v>878811.7</v>
      </c>
      <c r="R399" s="23"/>
      <c r="S399" s="74">
        <v>2670.3</v>
      </c>
      <c r="T399" s="74"/>
      <c r="U399" s="74"/>
      <c r="V399" s="23">
        <v>2670.3</v>
      </c>
      <c r="W399" s="23">
        <v>881482</v>
      </c>
      <c r="X399" s="23">
        <f>(Q399/W399)*100</f>
        <v>99.69706698491856</v>
      </c>
      <c r="Y399" s="23">
        <f>(V399/W399)*100</f>
        <v>0.30293301508141973</v>
      </c>
      <c r="Z399" s="4"/>
    </row>
    <row r="400" spans="1:26" ht="23.25">
      <c r="A400" s="4"/>
      <c r="B400" s="57"/>
      <c r="C400" s="57"/>
      <c r="D400" s="57"/>
      <c r="E400" s="57"/>
      <c r="F400" s="57"/>
      <c r="G400" s="57"/>
      <c r="H400" s="57"/>
      <c r="I400" s="64"/>
      <c r="J400" s="53" t="s">
        <v>52</v>
      </c>
      <c r="K400" s="54"/>
      <c r="L400" s="74">
        <v>761736.3</v>
      </c>
      <c r="M400" s="23">
        <v>96749.9</v>
      </c>
      <c r="N400" s="74">
        <v>6513.4</v>
      </c>
      <c r="O400" s="74"/>
      <c r="P400" s="23"/>
      <c r="Q400" s="23">
        <v>864999.6</v>
      </c>
      <c r="R400" s="23"/>
      <c r="S400" s="74">
        <v>2669</v>
      </c>
      <c r="T400" s="74"/>
      <c r="U400" s="74"/>
      <c r="V400" s="23">
        <v>2669</v>
      </c>
      <c r="W400" s="23">
        <v>867668.6</v>
      </c>
      <c r="X400" s="23">
        <f>(Q400/W400)*100</f>
        <v>99.6923940776467</v>
      </c>
      <c r="Y400" s="23">
        <f>(V400/W400)*100</f>
        <v>0.30760592235330403</v>
      </c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/>
      <c r="I401" s="64"/>
      <c r="J401" s="53" t="s">
        <v>53</v>
      </c>
      <c r="K401" s="54"/>
      <c r="L401" s="74">
        <f>(L400/L398)*100</f>
        <v>102.28919754275914</v>
      </c>
      <c r="M401" s="23">
        <f>(M400/M398)*100</f>
        <v>47.52601652973756</v>
      </c>
      <c r="N401" s="74">
        <f>(N400/N398)*100</f>
        <v>122.85493332327366</v>
      </c>
      <c r="O401" s="74"/>
      <c r="P401" s="23"/>
      <c r="Q401" s="23">
        <f>(Q400/Q398)*100</f>
        <v>90.71236082855975</v>
      </c>
      <c r="R401" s="23"/>
      <c r="S401" s="74">
        <f>(S400/S398)*100</f>
        <v>4.208219350871523</v>
      </c>
      <c r="T401" s="74"/>
      <c r="U401" s="74"/>
      <c r="V401" s="23">
        <f>(V400/V398)*100</f>
        <v>4.208219350871523</v>
      </c>
      <c r="W401" s="23">
        <f>(W400/W398)*100</f>
        <v>85.31760398809581</v>
      </c>
      <c r="X401" s="23"/>
      <c r="Y401" s="23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 t="s">
        <v>54</v>
      </c>
      <c r="K402" s="54"/>
      <c r="L402" s="74">
        <f>(L400/L399)*100</f>
        <v>98.81373389667148</v>
      </c>
      <c r="M402" s="23">
        <f>(M400/M399)*100</f>
        <v>96.12776112996684</v>
      </c>
      <c r="N402" s="74">
        <f>(N400/N399)*100</f>
        <v>89.42678657238964</v>
      </c>
      <c r="O402" s="74"/>
      <c r="P402" s="23"/>
      <c r="Q402" s="23">
        <f>(Q400/Q399)*100</f>
        <v>98.42832087920542</v>
      </c>
      <c r="R402" s="23"/>
      <c r="S402" s="74">
        <f>(S400/S399)*100</f>
        <v>99.95131633149833</v>
      </c>
      <c r="T402" s="74"/>
      <c r="U402" s="74"/>
      <c r="V402" s="23">
        <f>(V400/V399)*100</f>
        <v>99.95131633149833</v>
      </c>
      <c r="W402" s="23">
        <f>(W400/W399)*100</f>
        <v>98.43293453524859</v>
      </c>
      <c r="X402" s="23"/>
      <c r="Y402" s="23"/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/>
      <c r="K403" s="54"/>
      <c r="L403" s="74"/>
      <c r="M403" s="23"/>
      <c r="N403" s="74"/>
      <c r="O403" s="74"/>
      <c r="P403" s="23"/>
      <c r="Q403" s="23"/>
      <c r="R403" s="23"/>
      <c r="S403" s="74"/>
      <c r="T403" s="74"/>
      <c r="U403" s="74"/>
      <c r="V403" s="23"/>
      <c r="W403" s="23"/>
      <c r="X403" s="23"/>
      <c r="Y403" s="23"/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/>
      <c r="I404" s="64"/>
      <c r="J404" s="53"/>
      <c r="K404" s="54"/>
      <c r="L404" s="74"/>
      <c r="M404" s="23"/>
      <c r="N404" s="74"/>
      <c r="O404" s="74"/>
      <c r="P404" s="23"/>
      <c r="Q404" s="23"/>
      <c r="R404" s="23"/>
      <c r="S404" s="74"/>
      <c r="T404" s="74"/>
      <c r="U404" s="74"/>
      <c r="V404" s="23"/>
      <c r="W404" s="23"/>
      <c r="X404" s="23"/>
      <c r="Y404" s="23"/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75"/>
      <c r="M405" s="76"/>
      <c r="N405" s="75"/>
      <c r="O405" s="75"/>
      <c r="P405" s="76"/>
      <c r="Q405" s="76"/>
      <c r="R405" s="76"/>
      <c r="S405" s="75"/>
      <c r="T405" s="75"/>
      <c r="U405" s="75"/>
      <c r="V405" s="76"/>
      <c r="W405" s="76"/>
      <c r="X405" s="76"/>
      <c r="Y405" s="76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131</v>
      </c>
      <c r="Z407" s="4"/>
    </row>
    <row r="408" spans="1:26" ht="23.25">
      <c r="A408" s="4"/>
      <c r="B408" s="67" t="s">
        <v>40</v>
      </c>
      <c r="C408" s="68"/>
      <c r="D408" s="68"/>
      <c r="E408" s="68"/>
      <c r="F408" s="68"/>
      <c r="G408" s="68"/>
      <c r="H408" s="69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42</v>
      </c>
      <c r="X408" s="13"/>
      <c r="Y408" s="16"/>
      <c r="Z408" s="4"/>
    </row>
    <row r="409" spans="1:26" ht="23.25">
      <c r="A409" s="4"/>
      <c r="B409" s="17" t="s">
        <v>41</v>
      </c>
      <c r="C409" s="18"/>
      <c r="D409" s="18"/>
      <c r="E409" s="18"/>
      <c r="F409" s="18"/>
      <c r="G409" s="18"/>
      <c r="H409" s="70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39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4"/>
      <c r="J413" s="53"/>
      <c r="K413" s="54"/>
      <c r="L413" s="22"/>
      <c r="M413" s="23"/>
      <c r="N413" s="24"/>
      <c r="O413" s="3"/>
      <c r="P413" s="27"/>
      <c r="Q413" s="27"/>
      <c r="R413" s="23"/>
      <c r="S413" s="24"/>
      <c r="T413" s="22"/>
      <c r="U413" s="73"/>
      <c r="V413" s="27"/>
      <c r="W413" s="27"/>
      <c r="X413" s="27"/>
      <c r="Y413" s="23"/>
      <c r="Z413" s="4"/>
    </row>
    <row r="414" spans="1:26" ht="23.25">
      <c r="A414" s="4"/>
      <c r="B414" s="51" t="s">
        <v>108</v>
      </c>
      <c r="C414" s="51"/>
      <c r="D414" s="51"/>
      <c r="E414" s="51"/>
      <c r="F414" s="51"/>
      <c r="G414" s="51"/>
      <c r="H414" s="51"/>
      <c r="I414" s="64"/>
      <c r="J414" s="55" t="s">
        <v>109</v>
      </c>
      <c r="K414" s="56"/>
      <c r="L414" s="74"/>
      <c r="M414" s="74"/>
      <c r="N414" s="74"/>
      <c r="O414" s="74"/>
      <c r="P414" s="74"/>
      <c r="Q414" s="74"/>
      <c r="R414" s="74"/>
      <c r="S414" s="74"/>
      <c r="T414" s="74"/>
      <c r="U414" s="77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4"/>
      <c r="J415" s="55" t="s">
        <v>50</v>
      </c>
      <c r="K415" s="56"/>
      <c r="L415" s="74">
        <f>SUM(L422)</f>
        <v>146810.69999999998</v>
      </c>
      <c r="M415" s="74"/>
      <c r="N415" s="74"/>
      <c r="O415" s="74"/>
      <c r="P415" s="74"/>
      <c r="Q415" s="74">
        <f>SUM(L415:P415)</f>
        <v>146810.69999999998</v>
      </c>
      <c r="R415" s="74"/>
      <c r="S415" s="74"/>
      <c r="T415" s="74"/>
      <c r="U415" s="74"/>
      <c r="V415" s="23"/>
      <c r="W415" s="23">
        <f>SUM(V415+Q415)</f>
        <v>146810.69999999998</v>
      </c>
      <c r="X415" s="23">
        <f>(Q415/W415)*100</f>
        <v>100</v>
      </c>
      <c r="Y415" s="23">
        <f>(V415/W415)*100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4"/>
      <c r="J416" s="53" t="s">
        <v>51</v>
      </c>
      <c r="K416" s="54"/>
      <c r="L416" s="74">
        <f>SUM(L423)</f>
        <v>156257.80000000002</v>
      </c>
      <c r="M416" s="74"/>
      <c r="N416" s="74"/>
      <c r="O416" s="74"/>
      <c r="P416" s="74"/>
      <c r="Q416" s="23">
        <f>SUM(L416:P416)</f>
        <v>156257.80000000002</v>
      </c>
      <c r="R416" s="74"/>
      <c r="S416" s="74"/>
      <c r="T416" s="74"/>
      <c r="U416" s="74"/>
      <c r="V416" s="23"/>
      <c r="W416" s="23">
        <f>SUM(V416+Q416)</f>
        <v>156257.80000000002</v>
      </c>
      <c r="X416" s="23">
        <f>(Q416/W416)*100</f>
        <v>100</v>
      </c>
      <c r="Y416" s="23">
        <f>(V416/W416)*100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4"/>
      <c r="J417" s="53" t="s">
        <v>52</v>
      </c>
      <c r="K417" s="54"/>
      <c r="L417" s="74">
        <f>SUM(L424)</f>
        <v>154265.59999999998</v>
      </c>
      <c r="M417" s="23"/>
      <c r="N417" s="74"/>
      <c r="O417" s="74"/>
      <c r="P417" s="23"/>
      <c r="Q417" s="23">
        <f>SUM(L417:P417)</f>
        <v>154265.59999999998</v>
      </c>
      <c r="R417" s="23"/>
      <c r="S417" s="74"/>
      <c r="T417" s="74"/>
      <c r="U417" s="74"/>
      <c r="V417" s="23"/>
      <c r="W417" s="23">
        <f>SUM(V417+Q417)</f>
        <v>154265.59999999998</v>
      </c>
      <c r="X417" s="23">
        <f>(Q417/W417)*100</f>
        <v>100</v>
      </c>
      <c r="Y417" s="23">
        <f>(V417/W417)*100</f>
        <v>0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4"/>
      <c r="J418" s="53" t="s">
        <v>53</v>
      </c>
      <c r="K418" s="54"/>
      <c r="L418" s="74">
        <f>(L417/L415)*100</f>
        <v>105.07789963538079</v>
      </c>
      <c r="M418" s="23"/>
      <c r="N418" s="74"/>
      <c r="O418" s="74"/>
      <c r="P418" s="23"/>
      <c r="Q418" s="23">
        <f>(Q417/Q415)*100</f>
        <v>105.07789963538079</v>
      </c>
      <c r="R418" s="23"/>
      <c r="S418" s="74"/>
      <c r="T418" s="74"/>
      <c r="U418" s="74"/>
      <c r="V418" s="23"/>
      <c r="W418" s="23">
        <f>(W417/W415)*100</f>
        <v>105.07789963538079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4"/>
      <c r="J419" s="53" t="s">
        <v>54</v>
      </c>
      <c r="K419" s="54"/>
      <c r="L419" s="74">
        <f>(L417/L416)*100</f>
        <v>98.72505564522216</v>
      </c>
      <c r="M419" s="23"/>
      <c r="N419" s="74"/>
      <c r="O419" s="74"/>
      <c r="P419" s="23"/>
      <c r="Q419" s="23">
        <f>(Q417/Q416)*100</f>
        <v>98.72505564522216</v>
      </c>
      <c r="R419" s="23"/>
      <c r="S419" s="74"/>
      <c r="T419" s="74"/>
      <c r="U419" s="74"/>
      <c r="V419" s="23"/>
      <c r="W419" s="23">
        <f>(W417/W416)*100</f>
        <v>98.72505564522216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4"/>
      <c r="J420" s="53"/>
      <c r="K420" s="54"/>
      <c r="L420" s="74"/>
      <c r="M420" s="23"/>
      <c r="N420" s="74"/>
      <c r="O420" s="74"/>
      <c r="P420" s="23"/>
      <c r="Q420" s="23"/>
      <c r="R420" s="23"/>
      <c r="S420" s="74"/>
      <c r="T420" s="74"/>
      <c r="U420" s="74"/>
      <c r="V420" s="23"/>
      <c r="W420" s="23"/>
      <c r="X420" s="23"/>
      <c r="Y420" s="23"/>
      <c r="Z420" s="4"/>
    </row>
    <row r="421" spans="1:26" ht="23.25">
      <c r="A421" s="4"/>
      <c r="B421" s="51"/>
      <c r="C421" s="51" t="s">
        <v>98</v>
      </c>
      <c r="D421" s="51"/>
      <c r="E421" s="51"/>
      <c r="F421" s="51"/>
      <c r="G421" s="51"/>
      <c r="H421" s="51"/>
      <c r="I421" s="64"/>
      <c r="J421" s="53" t="s">
        <v>110</v>
      </c>
      <c r="K421" s="54"/>
      <c r="L421" s="74"/>
      <c r="M421" s="23"/>
      <c r="N421" s="74"/>
      <c r="O421" s="74"/>
      <c r="P421" s="23"/>
      <c r="Q421" s="23"/>
      <c r="R421" s="23"/>
      <c r="S421" s="74"/>
      <c r="T421" s="74"/>
      <c r="U421" s="74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4"/>
      <c r="J422" s="53" t="s">
        <v>50</v>
      </c>
      <c r="K422" s="54"/>
      <c r="L422" s="74">
        <f>SUM(L429)</f>
        <v>146810.69999999998</v>
      </c>
      <c r="M422" s="23"/>
      <c r="N422" s="74"/>
      <c r="O422" s="74"/>
      <c r="P422" s="23"/>
      <c r="Q422" s="23">
        <f>SUM(L422:P422)</f>
        <v>146810.69999999998</v>
      </c>
      <c r="R422" s="23"/>
      <c r="S422" s="74"/>
      <c r="T422" s="74"/>
      <c r="U422" s="74"/>
      <c r="V422" s="23"/>
      <c r="W422" s="23">
        <f>SUM(V422+Q422)</f>
        <v>146810.69999999998</v>
      </c>
      <c r="X422" s="23">
        <f>(Q422/W422)*100</f>
        <v>100</v>
      </c>
      <c r="Y422" s="23">
        <f>(V422/W422)*100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4"/>
      <c r="J423" s="53" t="s">
        <v>51</v>
      </c>
      <c r="K423" s="54"/>
      <c r="L423" s="74">
        <f>SUM(L430)</f>
        <v>156257.80000000002</v>
      </c>
      <c r="M423" s="23"/>
      <c r="N423" s="74"/>
      <c r="O423" s="74"/>
      <c r="P423" s="23"/>
      <c r="Q423" s="23">
        <f>SUM(L423:P423)</f>
        <v>156257.80000000002</v>
      </c>
      <c r="R423" s="23"/>
      <c r="S423" s="74"/>
      <c r="T423" s="74"/>
      <c r="U423" s="74"/>
      <c r="V423" s="23"/>
      <c r="W423" s="23">
        <f>SUM(V423+Q423)</f>
        <v>156257.80000000002</v>
      </c>
      <c r="X423" s="23">
        <f>(Q423/W423)*100</f>
        <v>100</v>
      </c>
      <c r="Y423" s="23">
        <f>(V423/W423)*100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4"/>
      <c r="J424" s="53" t="s">
        <v>52</v>
      </c>
      <c r="K424" s="54"/>
      <c r="L424" s="74">
        <f>SUM(L431)</f>
        <v>154265.59999999998</v>
      </c>
      <c r="M424" s="23"/>
      <c r="N424" s="74"/>
      <c r="O424" s="74"/>
      <c r="P424" s="23"/>
      <c r="Q424" s="23">
        <f>SUM(L424:P424)</f>
        <v>154265.59999999998</v>
      </c>
      <c r="R424" s="23"/>
      <c r="S424" s="74"/>
      <c r="T424" s="74"/>
      <c r="U424" s="74"/>
      <c r="V424" s="23"/>
      <c r="W424" s="23">
        <f>SUM(V424+Q424)</f>
        <v>154265.59999999998</v>
      </c>
      <c r="X424" s="23">
        <f>(Q424/W424)*100</f>
        <v>100</v>
      </c>
      <c r="Y424" s="23">
        <f>(V424/W424)*100</f>
        <v>0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4"/>
      <c r="J425" s="53" t="s">
        <v>53</v>
      </c>
      <c r="K425" s="54"/>
      <c r="L425" s="74">
        <f>(L424/L422)*100</f>
        <v>105.07789963538079</v>
      </c>
      <c r="M425" s="23"/>
      <c r="N425" s="74"/>
      <c r="O425" s="74"/>
      <c r="P425" s="23"/>
      <c r="Q425" s="23">
        <f>(Q424/Q422)*100</f>
        <v>105.07789963538079</v>
      </c>
      <c r="R425" s="23"/>
      <c r="S425" s="74"/>
      <c r="T425" s="74"/>
      <c r="U425" s="74"/>
      <c r="V425" s="23"/>
      <c r="W425" s="23">
        <f>(W424/W422)*100</f>
        <v>105.07789963538079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4"/>
      <c r="J426" s="53" t="s">
        <v>54</v>
      </c>
      <c r="K426" s="54"/>
      <c r="L426" s="74">
        <f>(L424/L423)*100</f>
        <v>98.72505564522216</v>
      </c>
      <c r="M426" s="23"/>
      <c r="N426" s="74"/>
      <c r="O426" s="74"/>
      <c r="P426" s="23"/>
      <c r="Q426" s="23">
        <f>(Q424/Q423)*100</f>
        <v>98.72505564522216</v>
      </c>
      <c r="R426" s="23"/>
      <c r="S426" s="74"/>
      <c r="T426" s="74"/>
      <c r="U426" s="74"/>
      <c r="V426" s="23"/>
      <c r="W426" s="23">
        <f>(W424/W423)*100</f>
        <v>98.72505564522216</v>
      </c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4"/>
      <c r="J427" s="53"/>
      <c r="K427" s="54"/>
      <c r="L427" s="74"/>
      <c r="M427" s="23"/>
      <c r="N427" s="74"/>
      <c r="O427" s="74"/>
      <c r="P427" s="23"/>
      <c r="Q427" s="23"/>
      <c r="R427" s="23"/>
      <c r="S427" s="74"/>
      <c r="T427" s="74"/>
      <c r="U427" s="74"/>
      <c r="V427" s="23"/>
      <c r="W427" s="23"/>
      <c r="X427" s="23"/>
      <c r="Y427" s="23"/>
      <c r="Z427" s="4"/>
    </row>
    <row r="428" spans="1:26" ht="23.25">
      <c r="A428" s="4"/>
      <c r="B428" s="57"/>
      <c r="C428" s="58"/>
      <c r="D428" s="58" t="s">
        <v>55</v>
      </c>
      <c r="E428" s="58"/>
      <c r="F428" s="58"/>
      <c r="G428" s="58"/>
      <c r="H428" s="58"/>
      <c r="I428" s="53"/>
      <c r="J428" s="53" t="s">
        <v>56</v>
      </c>
      <c r="K428" s="54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4"/>
      <c r="J429" s="53" t="s">
        <v>50</v>
      </c>
      <c r="K429" s="54"/>
      <c r="L429" s="74">
        <f>SUM(L436)</f>
        <v>146810.69999999998</v>
      </c>
      <c r="M429" s="23"/>
      <c r="N429" s="74"/>
      <c r="O429" s="74"/>
      <c r="P429" s="23"/>
      <c r="Q429" s="23">
        <f>SUM(L429:P429)</f>
        <v>146810.69999999998</v>
      </c>
      <c r="R429" s="23"/>
      <c r="S429" s="74"/>
      <c r="T429" s="74"/>
      <c r="U429" s="74"/>
      <c r="V429" s="23"/>
      <c r="W429" s="23">
        <f>SUM(V429+Q429)</f>
        <v>146810.69999999998</v>
      </c>
      <c r="X429" s="23">
        <f>(Q429/W429)*100</f>
        <v>100</v>
      </c>
      <c r="Y429" s="23">
        <f>(V429/W429)*100</f>
        <v>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4"/>
      <c r="J430" s="53" t="s">
        <v>51</v>
      </c>
      <c r="K430" s="54"/>
      <c r="L430" s="74">
        <f>SUM(L437)</f>
        <v>156257.80000000002</v>
      </c>
      <c r="M430" s="23"/>
      <c r="N430" s="74"/>
      <c r="O430" s="74"/>
      <c r="P430" s="23"/>
      <c r="Q430" s="23">
        <f>SUM(L430:P430)</f>
        <v>156257.80000000002</v>
      </c>
      <c r="R430" s="23"/>
      <c r="S430" s="74"/>
      <c r="T430" s="74"/>
      <c r="U430" s="74"/>
      <c r="V430" s="23"/>
      <c r="W430" s="23">
        <f>SUM(V430+Q430)</f>
        <v>156257.80000000002</v>
      </c>
      <c r="X430" s="23">
        <f>(Q430/W430)*100</f>
        <v>100</v>
      </c>
      <c r="Y430" s="23">
        <f>(V430/W430)*100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4"/>
      <c r="J431" s="53" t="s">
        <v>52</v>
      </c>
      <c r="K431" s="54"/>
      <c r="L431" s="74">
        <f>SUM(L438)</f>
        <v>154265.59999999998</v>
      </c>
      <c r="M431" s="23"/>
      <c r="N431" s="74"/>
      <c r="O431" s="74"/>
      <c r="P431" s="23"/>
      <c r="Q431" s="23">
        <f>SUM(L431:P431)</f>
        <v>154265.59999999998</v>
      </c>
      <c r="R431" s="23"/>
      <c r="S431" s="74"/>
      <c r="T431" s="74"/>
      <c r="U431" s="74"/>
      <c r="V431" s="23"/>
      <c r="W431" s="23">
        <f>SUM(V431+Q431)</f>
        <v>154265.59999999998</v>
      </c>
      <c r="X431" s="23">
        <f>(Q431/W431)*100</f>
        <v>100</v>
      </c>
      <c r="Y431" s="23">
        <f>(V431/W431)*100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4"/>
      <c r="J432" s="53" t="s">
        <v>53</v>
      </c>
      <c r="K432" s="54"/>
      <c r="L432" s="74">
        <f>(L431/L429)*100</f>
        <v>105.07789963538079</v>
      </c>
      <c r="M432" s="23"/>
      <c r="N432" s="74"/>
      <c r="O432" s="74"/>
      <c r="P432" s="23"/>
      <c r="Q432" s="23">
        <f>(Q431/Q429)*100</f>
        <v>105.07789963538079</v>
      </c>
      <c r="R432" s="23"/>
      <c r="S432" s="74"/>
      <c r="T432" s="74"/>
      <c r="U432" s="74"/>
      <c r="V432" s="23"/>
      <c r="W432" s="23">
        <f>(W431/W429)*100</f>
        <v>105.07789963538079</v>
      </c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4"/>
      <c r="J433" s="53" t="s">
        <v>54</v>
      </c>
      <c r="K433" s="54"/>
      <c r="L433" s="74">
        <f>(L431/L430)*100</f>
        <v>98.72505564522216</v>
      </c>
      <c r="M433" s="23"/>
      <c r="N433" s="74"/>
      <c r="O433" s="74"/>
      <c r="P433" s="23"/>
      <c r="Q433" s="23">
        <f>(Q431/Q430)*100</f>
        <v>98.72505564522216</v>
      </c>
      <c r="R433" s="23"/>
      <c r="S433" s="74"/>
      <c r="T433" s="74"/>
      <c r="U433" s="74"/>
      <c r="V433" s="23"/>
      <c r="W433" s="23">
        <f>(W431/W430)*100</f>
        <v>98.72505564522216</v>
      </c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4"/>
      <c r="J434" s="53"/>
      <c r="K434" s="54"/>
      <c r="L434" s="74"/>
      <c r="M434" s="23"/>
      <c r="N434" s="74"/>
      <c r="O434" s="74"/>
      <c r="P434" s="23"/>
      <c r="Q434" s="23"/>
      <c r="R434" s="23"/>
      <c r="S434" s="74"/>
      <c r="T434" s="74"/>
      <c r="U434" s="74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 t="s">
        <v>111</v>
      </c>
      <c r="H435" s="51"/>
      <c r="I435" s="64"/>
      <c r="J435" s="53" t="s">
        <v>112</v>
      </c>
      <c r="K435" s="54"/>
      <c r="L435" s="74"/>
      <c r="M435" s="23"/>
      <c r="N435" s="74"/>
      <c r="O435" s="74"/>
      <c r="P435" s="23"/>
      <c r="Q435" s="23"/>
      <c r="R435" s="23"/>
      <c r="S435" s="74"/>
      <c r="T435" s="74"/>
      <c r="U435" s="74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4"/>
      <c r="J436" s="53" t="s">
        <v>50</v>
      </c>
      <c r="K436" s="54"/>
      <c r="L436" s="74">
        <f>SUM(L443)</f>
        <v>146810.69999999998</v>
      </c>
      <c r="M436" s="23"/>
      <c r="N436" s="74"/>
      <c r="O436" s="74"/>
      <c r="P436" s="23"/>
      <c r="Q436" s="23">
        <f>SUM(L436:P436)</f>
        <v>146810.69999999998</v>
      </c>
      <c r="R436" s="23"/>
      <c r="S436" s="74"/>
      <c r="T436" s="74"/>
      <c r="U436" s="74"/>
      <c r="V436" s="23"/>
      <c r="W436" s="23">
        <f>SUM(V436+Q436)</f>
        <v>146810.69999999998</v>
      </c>
      <c r="X436" s="23">
        <f>(Q436/W436)*100</f>
        <v>100</v>
      </c>
      <c r="Y436" s="23">
        <f>(V436/W436)*100</f>
        <v>0</v>
      </c>
      <c r="Z436" s="4"/>
    </row>
    <row r="437" spans="1:26" ht="23.25">
      <c r="A437" s="4"/>
      <c r="B437" s="57"/>
      <c r="C437" s="58"/>
      <c r="D437" s="58"/>
      <c r="E437" s="58"/>
      <c r="F437" s="58"/>
      <c r="G437" s="58"/>
      <c r="H437" s="58"/>
      <c r="I437" s="53"/>
      <c r="J437" s="53" t="s">
        <v>51</v>
      </c>
      <c r="K437" s="54"/>
      <c r="L437" s="21">
        <f>SUM(L444)</f>
        <v>156257.80000000002</v>
      </c>
      <c r="M437" s="21"/>
      <c r="N437" s="21"/>
      <c r="O437" s="21"/>
      <c r="P437" s="21"/>
      <c r="Q437" s="21">
        <f>SUM(L437:P437)</f>
        <v>156257.80000000002</v>
      </c>
      <c r="R437" s="21"/>
      <c r="S437" s="21"/>
      <c r="T437" s="21"/>
      <c r="U437" s="21"/>
      <c r="V437" s="21"/>
      <c r="W437" s="21">
        <f>SUM(V437+Q437)</f>
        <v>156257.80000000002</v>
      </c>
      <c r="X437" s="21">
        <f>(Q437/W437)*100</f>
        <v>100</v>
      </c>
      <c r="Y437" s="21">
        <f>(V437/W437)*100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4"/>
      <c r="J438" s="53" t="s">
        <v>52</v>
      </c>
      <c r="K438" s="54"/>
      <c r="L438" s="74">
        <f>SUM(L445)</f>
        <v>154265.59999999998</v>
      </c>
      <c r="M438" s="23"/>
      <c r="N438" s="74"/>
      <c r="O438" s="74"/>
      <c r="P438" s="23"/>
      <c r="Q438" s="23">
        <f>SUM(L438:P438)</f>
        <v>154265.59999999998</v>
      </c>
      <c r="R438" s="23"/>
      <c r="S438" s="74"/>
      <c r="T438" s="74"/>
      <c r="U438" s="74"/>
      <c r="V438" s="23"/>
      <c r="W438" s="23">
        <f>SUM(V438+Q438)</f>
        <v>154265.59999999998</v>
      </c>
      <c r="X438" s="23">
        <f>(Q438/W438)*100</f>
        <v>100</v>
      </c>
      <c r="Y438" s="23">
        <f>(V438/W438)*100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4"/>
      <c r="J439" s="53" t="s">
        <v>53</v>
      </c>
      <c r="K439" s="54"/>
      <c r="L439" s="74">
        <f>(L438/L436)*100</f>
        <v>105.07789963538079</v>
      </c>
      <c r="M439" s="23"/>
      <c r="N439" s="74"/>
      <c r="O439" s="74"/>
      <c r="P439" s="23"/>
      <c r="Q439" s="23">
        <f>(Q438/Q436)*100</f>
        <v>105.07789963538079</v>
      </c>
      <c r="R439" s="23"/>
      <c r="S439" s="74"/>
      <c r="T439" s="74"/>
      <c r="U439" s="74"/>
      <c r="V439" s="23"/>
      <c r="W439" s="23">
        <f>(W438/W436)*100</f>
        <v>105.07789963538079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4"/>
      <c r="J440" s="53" t="s">
        <v>54</v>
      </c>
      <c r="K440" s="54"/>
      <c r="L440" s="74">
        <f>(L438/L437)*100</f>
        <v>98.72505564522216</v>
      </c>
      <c r="M440" s="23"/>
      <c r="N440" s="74"/>
      <c r="O440" s="74"/>
      <c r="P440" s="23"/>
      <c r="Q440" s="23">
        <f>(Q438/Q437)*100</f>
        <v>98.72505564522216</v>
      </c>
      <c r="R440" s="23"/>
      <c r="S440" s="74"/>
      <c r="T440" s="74"/>
      <c r="U440" s="74"/>
      <c r="V440" s="23"/>
      <c r="W440" s="23">
        <f>(W438/W437)*100</f>
        <v>98.72505564522216</v>
      </c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4"/>
      <c r="J441" s="53"/>
      <c r="K441" s="54"/>
      <c r="L441" s="74"/>
      <c r="M441" s="23"/>
      <c r="N441" s="74"/>
      <c r="O441" s="74"/>
      <c r="P441" s="23"/>
      <c r="Q441" s="23"/>
      <c r="R441" s="23"/>
      <c r="S441" s="74"/>
      <c r="T441" s="74"/>
      <c r="U441" s="74"/>
      <c r="V441" s="23"/>
      <c r="W441" s="23"/>
      <c r="X441" s="23"/>
      <c r="Y441" s="23"/>
      <c r="Z441" s="4"/>
    </row>
    <row r="442" spans="1:26" ht="23.25">
      <c r="A442" s="4"/>
      <c r="B442" s="57"/>
      <c r="C442" s="57"/>
      <c r="D442" s="57"/>
      <c r="E442" s="57"/>
      <c r="F442" s="57"/>
      <c r="G442" s="57" t="s">
        <v>59</v>
      </c>
      <c r="H442" s="57"/>
      <c r="I442" s="64"/>
      <c r="J442" s="53" t="s">
        <v>60</v>
      </c>
      <c r="K442" s="54"/>
      <c r="L442" s="74"/>
      <c r="M442" s="23"/>
      <c r="N442" s="74"/>
      <c r="O442" s="74"/>
      <c r="P442" s="23"/>
      <c r="Q442" s="23"/>
      <c r="R442" s="23"/>
      <c r="S442" s="74"/>
      <c r="T442" s="74"/>
      <c r="U442" s="74"/>
      <c r="V442" s="23"/>
      <c r="W442" s="23"/>
      <c r="X442" s="23"/>
      <c r="Y442" s="23"/>
      <c r="Z442" s="4"/>
    </row>
    <row r="443" spans="1:26" ht="23.25">
      <c r="A443" s="4"/>
      <c r="B443" s="57"/>
      <c r="C443" s="58"/>
      <c r="D443" s="58"/>
      <c r="E443" s="58"/>
      <c r="F443" s="58"/>
      <c r="G443" s="58"/>
      <c r="H443" s="58"/>
      <c r="I443" s="53"/>
      <c r="J443" s="53" t="s">
        <v>50</v>
      </c>
      <c r="K443" s="54"/>
      <c r="L443" s="21">
        <f>SUM(L461+L470)</f>
        <v>146810.69999999998</v>
      </c>
      <c r="M443" s="21"/>
      <c r="N443" s="21"/>
      <c r="O443" s="21"/>
      <c r="P443" s="21"/>
      <c r="Q443" s="21">
        <f>SUM(L443:P443)</f>
        <v>146810.69999999998</v>
      </c>
      <c r="R443" s="21"/>
      <c r="S443" s="21"/>
      <c r="T443" s="21"/>
      <c r="U443" s="21"/>
      <c r="V443" s="21"/>
      <c r="W443" s="21">
        <f>SUM(V443+Q443)</f>
        <v>146810.69999999998</v>
      </c>
      <c r="X443" s="21">
        <f>(Q443/W443)*100</f>
        <v>100</v>
      </c>
      <c r="Y443" s="21">
        <f>(V443/W443)*100</f>
        <v>0</v>
      </c>
      <c r="Z443" s="4"/>
    </row>
    <row r="444" spans="1:26" ht="23.25">
      <c r="A444" s="4"/>
      <c r="B444" s="57"/>
      <c r="C444" s="57"/>
      <c r="D444" s="57"/>
      <c r="E444" s="57"/>
      <c r="F444" s="57"/>
      <c r="G444" s="57"/>
      <c r="H444" s="57"/>
      <c r="I444" s="64"/>
      <c r="J444" s="53" t="s">
        <v>51</v>
      </c>
      <c r="K444" s="54"/>
      <c r="L444" s="74">
        <f>SUM(L462+L471)</f>
        <v>156257.80000000002</v>
      </c>
      <c r="M444" s="23"/>
      <c r="N444" s="74"/>
      <c r="O444" s="74"/>
      <c r="P444" s="23"/>
      <c r="Q444" s="23">
        <f>SUM(L444:P444)</f>
        <v>156257.80000000002</v>
      </c>
      <c r="R444" s="23"/>
      <c r="S444" s="74"/>
      <c r="T444" s="74"/>
      <c r="U444" s="74"/>
      <c r="V444" s="23"/>
      <c r="W444" s="23">
        <f>SUM(V444+Q444)</f>
        <v>156257.80000000002</v>
      </c>
      <c r="X444" s="23">
        <f>(Q444/W444)*100</f>
        <v>100</v>
      </c>
      <c r="Y444" s="23">
        <f>(V444/W444)*100</f>
        <v>0</v>
      </c>
      <c r="Z444" s="4"/>
    </row>
    <row r="445" spans="1:26" ht="23.25">
      <c r="A445" s="4"/>
      <c r="B445" s="57"/>
      <c r="C445" s="57"/>
      <c r="D445" s="57"/>
      <c r="E445" s="57"/>
      <c r="F445" s="57"/>
      <c r="G445" s="57"/>
      <c r="H445" s="57"/>
      <c r="I445" s="64"/>
      <c r="J445" s="53" t="s">
        <v>52</v>
      </c>
      <c r="K445" s="54"/>
      <c r="L445" s="74">
        <f>SUM(L463+L472)</f>
        <v>154265.59999999998</v>
      </c>
      <c r="M445" s="23"/>
      <c r="N445" s="74"/>
      <c r="O445" s="74"/>
      <c r="P445" s="23"/>
      <c r="Q445" s="23">
        <f>SUM(L445:P445)</f>
        <v>154265.59999999998</v>
      </c>
      <c r="R445" s="23"/>
      <c r="S445" s="74"/>
      <c r="T445" s="74"/>
      <c r="U445" s="74"/>
      <c r="V445" s="23"/>
      <c r="W445" s="23">
        <f>SUM(V445+Q445)</f>
        <v>154265.59999999998</v>
      </c>
      <c r="X445" s="23">
        <f>(Q445/W445)*100</f>
        <v>100</v>
      </c>
      <c r="Y445" s="23">
        <f>(V445/W445)*100</f>
        <v>0</v>
      </c>
      <c r="Z445" s="4"/>
    </row>
    <row r="446" spans="1:26" ht="23.25">
      <c r="A446" s="4"/>
      <c r="B446" s="57"/>
      <c r="C446" s="57"/>
      <c r="D446" s="57"/>
      <c r="E446" s="57"/>
      <c r="F446" s="57"/>
      <c r="G446" s="57"/>
      <c r="H446" s="57"/>
      <c r="I446" s="64"/>
      <c r="J446" s="53" t="s">
        <v>53</v>
      </c>
      <c r="K446" s="54"/>
      <c r="L446" s="74">
        <f>(L445/L443)*100</f>
        <v>105.07789963538079</v>
      </c>
      <c r="M446" s="23"/>
      <c r="N446" s="74"/>
      <c r="O446" s="74"/>
      <c r="P446" s="23"/>
      <c r="Q446" s="23">
        <f>(Q445/Q443)*100</f>
        <v>105.07789963538079</v>
      </c>
      <c r="R446" s="23"/>
      <c r="S446" s="74"/>
      <c r="T446" s="74"/>
      <c r="U446" s="74"/>
      <c r="V446" s="23"/>
      <c r="W446" s="23">
        <f>(W445/W443)*100</f>
        <v>105.07789963538079</v>
      </c>
      <c r="X446" s="23"/>
      <c r="Y446" s="23"/>
      <c r="Z446" s="4"/>
    </row>
    <row r="447" spans="1:26" ht="23.25">
      <c r="A447" s="4"/>
      <c r="B447" s="57"/>
      <c r="C447" s="57"/>
      <c r="D447" s="57"/>
      <c r="E447" s="57"/>
      <c r="F447" s="57"/>
      <c r="G447" s="57"/>
      <c r="H447" s="57"/>
      <c r="I447" s="64"/>
      <c r="J447" s="53" t="s">
        <v>54</v>
      </c>
      <c r="K447" s="54"/>
      <c r="L447" s="74">
        <f>(L445/L444)*100</f>
        <v>98.72505564522216</v>
      </c>
      <c r="M447" s="23"/>
      <c r="N447" s="74"/>
      <c r="O447" s="74"/>
      <c r="P447" s="23"/>
      <c r="Q447" s="23">
        <f>(Q445/Q444)*100</f>
        <v>98.72505564522216</v>
      </c>
      <c r="R447" s="23"/>
      <c r="S447" s="74"/>
      <c r="T447" s="74"/>
      <c r="U447" s="74"/>
      <c r="V447" s="23"/>
      <c r="W447" s="23">
        <f>(W445/W444)*100</f>
        <v>98.72505564522216</v>
      </c>
      <c r="X447" s="23"/>
      <c r="Y447" s="23"/>
      <c r="Z447" s="4"/>
    </row>
    <row r="448" spans="1:26" ht="23.25">
      <c r="A448" s="4"/>
      <c r="B448" s="57"/>
      <c r="C448" s="57"/>
      <c r="D448" s="57"/>
      <c r="E448" s="57"/>
      <c r="F448" s="57"/>
      <c r="G448" s="57"/>
      <c r="H448" s="57"/>
      <c r="I448" s="64"/>
      <c r="J448" s="53"/>
      <c r="K448" s="54"/>
      <c r="L448" s="74"/>
      <c r="M448" s="23"/>
      <c r="N448" s="74"/>
      <c r="O448" s="74"/>
      <c r="P448" s="23"/>
      <c r="Q448" s="23"/>
      <c r="R448" s="23"/>
      <c r="S448" s="74"/>
      <c r="T448" s="74"/>
      <c r="U448" s="74"/>
      <c r="V448" s="23"/>
      <c r="W448" s="23"/>
      <c r="X448" s="23"/>
      <c r="Y448" s="23"/>
      <c r="Z448" s="4"/>
    </row>
    <row r="449" spans="1:26" ht="23.25">
      <c r="A449" s="4"/>
      <c r="B449" s="57"/>
      <c r="C449" s="57"/>
      <c r="D449" s="57"/>
      <c r="E449" s="57"/>
      <c r="F449" s="57"/>
      <c r="G449" s="57"/>
      <c r="H449" s="57"/>
      <c r="I449" s="64"/>
      <c r="J449" s="53"/>
      <c r="K449" s="54"/>
      <c r="L449" s="74"/>
      <c r="M449" s="23"/>
      <c r="N449" s="74"/>
      <c r="O449" s="74"/>
      <c r="P449" s="23"/>
      <c r="Q449" s="23"/>
      <c r="R449" s="23"/>
      <c r="S449" s="74"/>
      <c r="T449" s="74"/>
      <c r="U449" s="74"/>
      <c r="V449" s="23"/>
      <c r="W449" s="23"/>
      <c r="X449" s="23"/>
      <c r="Y449" s="23"/>
      <c r="Z449" s="4"/>
    </row>
    <row r="450" spans="1:26" ht="23.25">
      <c r="A450" s="4"/>
      <c r="B450" s="65"/>
      <c r="C450" s="65"/>
      <c r="D450" s="65"/>
      <c r="E450" s="65"/>
      <c r="F450" s="65"/>
      <c r="G450" s="65"/>
      <c r="H450" s="65"/>
      <c r="I450" s="66"/>
      <c r="J450" s="62"/>
      <c r="K450" s="63"/>
      <c r="L450" s="75"/>
      <c r="M450" s="76"/>
      <c r="N450" s="75"/>
      <c r="O450" s="75"/>
      <c r="P450" s="76"/>
      <c r="Q450" s="76"/>
      <c r="R450" s="76"/>
      <c r="S450" s="75"/>
      <c r="T450" s="75"/>
      <c r="U450" s="75"/>
      <c r="V450" s="76"/>
      <c r="W450" s="76"/>
      <c r="X450" s="76"/>
      <c r="Y450" s="76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132</v>
      </c>
      <c r="Z452" s="4"/>
    </row>
    <row r="453" spans="1:26" ht="23.25">
      <c r="A453" s="4"/>
      <c r="B453" s="67" t="s">
        <v>40</v>
      </c>
      <c r="C453" s="68"/>
      <c r="D453" s="68"/>
      <c r="E453" s="68"/>
      <c r="F453" s="68"/>
      <c r="G453" s="68"/>
      <c r="H453" s="69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42</v>
      </c>
      <c r="X453" s="13"/>
      <c r="Y453" s="16"/>
      <c r="Z453" s="4"/>
    </row>
    <row r="454" spans="1:26" ht="23.25">
      <c r="A454" s="4"/>
      <c r="B454" s="17" t="s">
        <v>41</v>
      </c>
      <c r="C454" s="18"/>
      <c r="D454" s="18"/>
      <c r="E454" s="18"/>
      <c r="F454" s="18"/>
      <c r="G454" s="18"/>
      <c r="H454" s="70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39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4"/>
      <c r="J458" s="53"/>
      <c r="K458" s="54"/>
      <c r="L458" s="22"/>
      <c r="M458" s="23"/>
      <c r="N458" s="24"/>
      <c r="O458" s="3"/>
      <c r="P458" s="27"/>
      <c r="Q458" s="27"/>
      <c r="R458" s="23"/>
      <c r="S458" s="24"/>
      <c r="T458" s="22"/>
      <c r="U458" s="73"/>
      <c r="V458" s="27"/>
      <c r="W458" s="27"/>
      <c r="X458" s="27"/>
      <c r="Y458" s="23"/>
      <c r="Z458" s="4"/>
    </row>
    <row r="459" spans="1:26" ht="23.25">
      <c r="A459" s="4"/>
      <c r="B459" s="51" t="s">
        <v>108</v>
      </c>
      <c r="C459" s="51" t="s">
        <v>98</v>
      </c>
      <c r="D459" s="58" t="s">
        <v>55</v>
      </c>
      <c r="E459" s="51"/>
      <c r="F459" s="51"/>
      <c r="G459" s="57" t="s">
        <v>59</v>
      </c>
      <c r="H459" s="51" t="s">
        <v>68</v>
      </c>
      <c r="I459" s="64"/>
      <c r="J459" s="55" t="s">
        <v>69</v>
      </c>
      <c r="K459" s="56"/>
      <c r="L459" s="74"/>
      <c r="M459" s="74"/>
      <c r="N459" s="74"/>
      <c r="O459" s="74"/>
      <c r="P459" s="74"/>
      <c r="Q459" s="74"/>
      <c r="R459" s="74"/>
      <c r="S459" s="74"/>
      <c r="T459" s="74"/>
      <c r="U459" s="77"/>
      <c r="V459" s="23"/>
      <c r="W459" s="23"/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4"/>
      <c r="J460" s="55" t="s">
        <v>70</v>
      </c>
      <c r="K460" s="56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23"/>
      <c r="W460" s="23"/>
      <c r="X460" s="23"/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4"/>
      <c r="J461" s="53" t="s">
        <v>50</v>
      </c>
      <c r="K461" s="54"/>
      <c r="L461" s="74">
        <v>145110.3</v>
      </c>
      <c r="M461" s="74"/>
      <c r="N461" s="74"/>
      <c r="O461" s="74"/>
      <c r="P461" s="74"/>
      <c r="Q461" s="23">
        <v>145110.3</v>
      </c>
      <c r="R461" s="74"/>
      <c r="S461" s="74"/>
      <c r="T461" s="74"/>
      <c r="U461" s="74"/>
      <c r="V461" s="23"/>
      <c r="W461" s="23">
        <v>145110.3</v>
      </c>
      <c r="X461" s="23">
        <f>(Q461/W461)*100</f>
        <v>100</v>
      </c>
      <c r="Y461" s="23">
        <f>(V461/W461)*100</f>
        <v>0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4"/>
      <c r="J462" s="53" t="s">
        <v>51</v>
      </c>
      <c r="K462" s="54"/>
      <c r="L462" s="74">
        <v>153734.1</v>
      </c>
      <c r="M462" s="23"/>
      <c r="N462" s="74"/>
      <c r="O462" s="74"/>
      <c r="P462" s="23"/>
      <c r="Q462" s="23">
        <v>153734.1</v>
      </c>
      <c r="R462" s="23"/>
      <c r="S462" s="74"/>
      <c r="T462" s="74"/>
      <c r="U462" s="74"/>
      <c r="V462" s="23"/>
      <c r="W462" s="23">
        <v>153734.1</v>
      </c>
      <c r="X462" s="23">
        <f>(Q462/W462)*100</f>
        <v>100</v>
      </c>
      <c r="Y462" s="23">
        <f>(V462/W462)*100</f>
        <v>0</v>
      </c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4"/>
      <c r="J463" s="53" t="s">
        <v>52</v>
      </c>
      <c r="K463" s="54"/>
      <c r="L463" s="74">
        <v>153688.3</v>
      </c>
      <c r="M463" s="23"/>
      <c r="N463" s="74"/>
      <c r="O463" s="74"/>
      <c r="P463" s="23"/>
      <c r="Q463" s="23">
        <v>153688.3</v>
      </c>
      <c r="R463" s="23"/>
      <c r="S463" s="74"/>
      <c r="T463" s="74"/>
      <c r="U463" s="74"/>
      <c r="V463" s="23"/>
      <c r="W463" s="23">
        <v>153688.3</v>
      </c>
      <c r="X463" s="23">
        <f>(Q463/W463)*100</f>
        <v>100</v>
      </c>
      <c r="Y463" s="23">
        <f>(V463/W463)*100</f>
        <v>0</v>
      </c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4"/>
      <c r="J464" s="53" t="s">
        <v>53</v>
      </c>
      <c r="K464" s="54"/>
      <c r="L464" s="74">
        <f>(L463/L461)*100</f>
        <v>105.91136535449242</v>
      </c>
      <c r="M464" s="23"/>
      <c r="N464" s="74"/>
      <c r="O464" s="74"/>
      <c r="P464" s="23"/>
      <c r="Q464" s="23">
        <f>(Q463/Q461)*100</f>
        <v>105.91136535449242</v>
      </c>
      <c r="R464" s="23"/>
      <c r="S464" s="74"/>
      <c r="T464" s="74"/>
      <c r="U464" s="74"/>
      <c r="V464" s="23"/>
      <c r="W464" s="23">
        <f>(W463/W461)*100</f>
        <v>105.91136535449242</v>
      </c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4"/>
      <c r="J465" s="53" t="s">
        <v>54</v>
      </c>
      <c r="K465" s="54"/>
      <c r="L465" s="74">
        <f>(L463/L462)*100</f>
        <v>99.97020830121618</v>
      </c>
      <c r="M465" s="23"/>
      <c r="N465" s="74"/>
      <c r="O465" s="74"/>
      <c r="P465" s="23"/>
      <c r="Q465" s="23">
        <f>(Q463/Q462)*100</f>
        <v>99.97020830121618</v>
      </c>
      <c r="R465" s="23"/>
      <c r="S465" s="74"/>
      <c r="T465" s="74"/>
      <c r="U465" s="74"/>
      <c r="V465" s="23"/>
      <c r="W465" s="23">
        <f>(W463/W462)*100</f>
        <v>99.97020830121618</v>
      </c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4"/>
      <c r="J466" s="53"/>
      <c r="K466" s="54"/>
      <c r="L466" s="74"/>
      <c r="M466" s="23"/>
      <c r="N466" s="74"/>
      <c r="O466" s="74"/>
      <c r="P466" s="23"/>
      <c r="Q466" s="23"/>
      <c r="R466" s="23"/>
      <c r="S466" s="74"/>
      <c r="T466" s="74"/>
      <c r="U466" s="74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 t="s">
        <v>94</v>
      </c>
      <c r="I467" s="64"/>
      <c r="J467" s="53" t="s">
        <v>95</v>
      </c>
      <c r="K467" s="54"/>
      <c r="L467" s="74"/>
      <c r="M467" s="23"/>
      <c r="N467" s="74"/>
      <c r="O467" s="74"/>
      <c r="P467" s="23"/>
      <c r="Q467" s="23"/>
      <c r="R467" s="23"/>
      <c r="S467" s="74"/>
      <c r="T467" s="74"/>
      <c r="U467" s="74"/>
      <c r="V467" s="23"/>
      <c r="W467" s="23"/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4"/>
      <c r="J468" s="53" t="s">
        <v>96</v>
      </c>
      <c r="K468" s="54"/>
      <c r="L468" s="74"/>
      <c r="M468" s="23"/>
      <c r="N468" s="74"/>
      <c r="O468" s="74"/>
      <c r="P468" s="23"/>
      <c r="Q468" s="23"/>
      <c r="R468" s="23"/>
      <c r="S468" s="74"/>
      <c r="T468" s="74"/>
      <c r="U468" s="74"/>
      <c r="V468" s="23"/>
      <c r="W468" s="23"/>
      <c r="X468" s="23"/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4"/>
      <c r="J469" s="53" t="s">
        <v>97</v>
      </c>
      <c r="K469" s="54"/>
      <c r="L469" s="74"/>
      <c r="M469" s="23"/>
      <c r="N469" s="74"/>
      <c r="O469" s="74"/>
      <c r="P469" s="23"/>
      <c r="Q469" s="23"/>
      <c r="R469" s="23"/>
      <c r="S469" s="74"/>
      <c r="T469" s="74"/>
      <c r="U469" s="74"/>
      <c r="V469" s="23"/>
      <c r="W469" s="23"/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4"/>
      <c r="J470" s="53" t="s">
        <v>50</v>
      </c>
      <c r="K470" s="54"/>
      <c r="L470" s="74">
        <v>1700.4</v>
      </c>
      <c r="M470" s="23"/>
      <c r="N470" s="74"/>
      <c r="O470" s="74"/>
      <c r="P470" s="23"/>
      <c r="Q470" s="23">
        <v>1700.4</v>
      </c>
      <c r="R470" s="23"/>
      <c r="S470" s="74"/>
      <c r="T470" s="74"/>
      <c r="U470" s="74"/>
      <c r="V470" s="23"/>
      <c r="W470" s="23">
        <v>1700.4</v>
      </c>
      <c r="X470" s="23">
        <f>(Q470/W470)*100</f>
        <v>100</v>
      </c>
      <c r="Y470" s="23">
        <f>(V470/W470)*100</f>
        <v>0</v>
      </c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4"/>
      <c r="J471" s="53" t="s">
        <v>51</v>
      </c>
      <c r="K471" s="54"/>
      <c r="L471" s="74">
        <v>2523.7</v>
      </c>
      <c r="M471" s="23"/>
      <c r="N471" s="74"/>
      <c r="O471" s="74"/>
      <c r="P471" s="23"/>
      <c r="Q471" s="23">
        <v>2523.7</v>
      </c>
      <c r="R471" s="23"/>
      <c r="S471" s="74"/>
      <c r="T471" s="74"/>
      <c r="U471" s="74"/>
      <c r="V471" s="23"/>
      <c r="W471" s="23">
        <v>2523.7</v>
      </c>
      <c r="X471" s="23">
        <f>(Q471/W471)*100</f>
        <v>100</v>
      </c>
      <c r="Y471" s="23">
        <f>(V471/W471)*100</f>
        <v>0</v>
      </c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4"/>
      <c r="J472" s="53" t="s">
        <v>52</v>
      </c>
      <c r="K472" s="54"/>
      <c r="L472" s="74">
        <v>577.3</v>
      </c>
      <c r="M472" s="23"/>
      <c r="N472" s="74"/>
      <c r="O472" s="74"/>
      <c r="P472" s="23"/>
      <c r="Q472" s="23">
        <v>577.3</v>
      </c>
      <c r="R472" s="23"/>
      <c r="S472" s="74"/>
      <c r="T472" s="74"/>
      <c r="U472" s="74"/>
      <c r="V472" s="23"/>
      <c r="W472" s="23">
        <v>577.3</v>
      </c>
      <c r="X472" s="23">
        <f>(Q472/W472)*100</f>
        <v>100</v>
      </c>
      <c r="Y472" s="23">
        <f>(V472/W472)*100</f>
        <v>0</v>
      </c>
      <c r="Z472" s="4"/>
    </row>
    <row r="473" spans="1:26" ht="23.25">
      <c r="A473" s="4"/>
      <c r="B473" s="57"/>
      <c r="C473" s="58"/>
      <c r="D473" s="58"/>
      <c r="E473" s="58"/>
      <c r="F473" s="58"/>
      <c r="G473" s="58"/>
      <c r="H473" s="58"/>
      <c r="I473" s="53"/>
      <c r="J473" s="53" t="s">
        <v>53</v>
      </c>
      <c r="K473" s="54"/>
      <c r="L473" s="21">
        <f>(L472/L470)*100</f>
        <v>33.95083509762408</v>
      </c>
      <c r="M473" s="21"/>
      <c r="N473" s="21"/>
      <c r="O473" s="21"/>
      <c r="P473" s="21"/>
      <c r="Q473" s="21">
        <f>(Q472/Q470)*100</f>
        <v>33.95083509762408</v>
      </c>
      <c r="R473" s="21"/>
      <c r="S473" s="21"/>
      <c r="T473" s="21"/>
      <c r="U473" s="21"/>
      <c r="V473" s="21"/>
      <c r="W473" s="21">
        <f>(W472/W470)*100</f>
        <v>33.95083509762408</v>
      </c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4"/>
      <c r="J474" s="53" t="s">
        <v>54</v>
      </c>
      <c r="K474" s="54"/>
      <c r="L474" s="74">
        <f>(L472/L471)*100</f>
        <v>22.87514363830883</v>
      </c>
      <c r="M474" s="23"/>
      <c r="N474" s="74"/>
      <c r="O474" s="74"/>
      <c r="P474" s="23"/>
      <c r="Q474" s="23">
        <f>(Q472/Q471)*100</f>
        <v>22.87514363830883</v>
      </c>
      <c r="R474" s="23"/>
      <c r="S474" s="74"/>
      <c r="T474" s="74"/>
      <c r="U474" s="74"/>
      <c r="V474" s="23"/>
      <c r="W474" s="23">
        <f>(W472/W471)*100</f>
        <v>22.87514363830883</v>
      </c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4"/>
      <c r="J475" s="53"/>
      <c r="K475" s="54"/>
      <c r="L475" s="74"/>
      <c r="M475" s="23"/>
      <c r="N475" s="74"/>
      <c r="O475" s="74"/>
      <c r="P475" s="23"/>
      <c r="Q475" s="23"/>
      <c r="R475" s="23"/>
      <c r="S475" s="74"/>
      <c r="T475" s="74"/>
      <c r="U475" s="74"/>
      <c r="V475" s="23"/>
      <c r="W475" s="23"/>
      <c r="X475" s="23"/>
      <c r="Y475" s="23"/>
      <c r="Z475" s="4"/>
    </row>
    <row r="476" spans="1:26" ht="23.25">
      <c r="A476" s="4"/>
      <c r="B476" s="51" t="s">
        <v>113</v>
      </c>
      <c r="C476" s="51"/>
      <c r="D476" s="51"/>
      <c r="E476" s="51"/>
      <c r="F476" s="51"/>
      <c r="G476" s="51"/>
      <c r="H476" s="51"/>
      <c r="I476" s="64"/>
      <c r="J476" s="53" t="s">
        <v>140</v>
      </c>
      <c r="K476" s="54"/>
      <c r="L476" s="74"/>
      <c r="M476" s="23"/>
      <c r="N476" s="74"/>
      <c r="O476" s="74"/>
      <c r="P476" s="23"/>
      <c r="Q476" s="23"/>
      <c r="R476" s="23"/>
      <c r="S476" s="74"/>
      <c r="T476" s="74"/>
      <c r="U476" s="74"/>
      <c r="V476" s="23"/>
      <c r="W476" s="23"/>
      <c r="X476" s="23"/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4"/>
      <c r="J477" s="53" t="s">
        <v>114</v>
      </c>
      <c r="K477" s="54"/>
      <c r="L477" s="74"/>
      <c r="M477" s="23"/>
      <c r="N477" s="74"/>
      <c r="O477" s="74"/>
      <c r="P477" s="23"/>
      <c r="Q477" s="23"/>
      <c r="R477" s="23"/>
      <c r="S477" s="74">
        <f>SUM(S484)</f>
        <v>0</v>
      </c>
      <c r="T477" s="74"/>
      <c r="U477" s="74"/>
      <c r="V477" s="23">
        <f>SUM(R477:U477)</f>
        <v>0</v>
      </c>
      <c r="W477" s="23">
        <f>SUM(V477)</f>
        <v>0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4"/>
      <c r="J478" s="53" t="s">
        <v>115</v>
      </c>
      <c r="K478" s="54"/>
      <c r="L478" s="74"/>
      <c r="M478" s="23"/>
      <c r="N478" s="74"/>
      <c r="O478" s="74"/>
      <c r="P478" s="23"/>
      <c r="Q478" s="23"/>
      <c r="R478" s="23"/>
      <c r="S478" s="74">
        <f>SUM(S485)</f>
        <v>1400000</v>
      </c>
      <c r="T478" s="74"/>
      <c r="U478" s="74"/>
      <c r="V478" s="23">
        <f>SUM(R478:U478)</f>
        <v>1400000</v>
      </c>
      <c r="W478" s="23">
        <f>SUM(V478)</f>
        <v>1400000</v>
      </c>
      <c r="X478" s="23">
        <f>(Q478/W478)*100</f>
        <v>0</v>
      </c>
      <c r="Y478" s="23">
        <f>(V478/W478)*100</f>
        <v>100</v>
      </c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4"/>
      <c r="J479" s="53" t="s">
        <v>116</v>
      </c>
      <c r="K479" s="54"/>
      <c r="L479" s="74"/>
      <c r="M479" s="23"/>
      <c r="N479" s="74"/>
      <c r="O479" s="74"/>
      <c r="P479" s="23"/>
      <c r="Q479" s="23"/>
      <c r="R479" s="23"/>
      <c r="S479" s="74">
        <f>SUM(S486)</f>
        <v>1400000</v>
      </c>
      <c r="T479" s="74"/>
      <c r="U479" s="74"/>
      <c r="V479" s="23">
        <f>SUM(R479:U479)</f>
        <v>1400000</v>
      </c>
      <c r="W479" s="23">
        <f>SUM(V479)</f>
        <v>1400000</v>
      </c>
      <c r="X479" s="23">
        <f>(Q479/W479)*100</f>
        <v>0</v>
      </c>
      <c r="Y479" s="23">
        <f>(V479/W479)*100</f>
        <v>100</v>
      </c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4"/>
      <c r="J480" s="53" t="s">
        <v>117</v>
      </c>
      <c r="K480" s="54"/>
      <c r="L480" s="74"/>
      <c r="M480" s="23"/>
      <c r="N480" s="74"/>
      <c r="O480" s="74"/>
      <c r="P480" s="23"/>
      <c r="Q480" s="23"/>
      <c r="R480" s="23"/>
      <c r="S480" s="74"/>
      <c r="T480" s="74"/>
      <c r="U480" s="74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4"/>
      <c r="J481" s="53" t="s">
        <v>118</v>
      </c>
      <c r="K481" s="54"/>
      <c r="L481" s="74"/>
      <c r="M481" s="23"/>
      <c r="N481" s="74"/>
      <c r="O481" s="74"/>
      <c r="P481" s="23"/>
      <c r="Q481" s="23"/>
      <c r="R481" s="23"/>
      <c r="S481" s="74">
        <f>(S479/S478)*100</f>
        <v>100</v>
      </c>
      <c r="T481" s="74"/>
      <c r="U481" s="74"/>
      <c r="V481" s="23">
        <f>(V479/V478)*100</f>
        <v>100</v>
      </c>
      <c r="W481" s="23">
        <v>100</v>
      </c>
      <c r="X481" s="23"/>
      <c r="Y481" s="23"/>
      <c r="Z481" s="4"/>
    </row>
    <row r="482" spans="1:26" ht="23.25">
      <c r="A482" s="4"/>
      <c r="B482" s="57"/>
      <c r="C482" s="58"/>
      <c r="D482" s="58"/>
      <c r="E482" s="58"/>
      <c r="F482" s="58"/>
      <c r="G482" s="58"/>
      <c r="H482" s="58"/>
      <c r="I482" s="53"/>
      <c r="J482" s="53"/>
      <c r="K482" s="54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4"/>
    </row>
    <row r="483" spans="1:26" ht="23.25">
      <c r="A483" s="4"/>
      <c r="B483" s="51"/>
      <c r="C483" s="51" t="s">
        <v>98</v>
      </c>
      <c r="D483" s="51"/>
      <c r="E483" s="51"/>
      <c r="F483" s="51"/>
      <c r="G483" s="51"/>
      <c r="H483" s="51"/>
      <c r="I483" s="64"/>
      <c r="J483" s="53" t="s">
        <v>119</v>
      </c>
      <c r="K483" s="54"/>
      <c r="L483" s="74"/>
      <c r="M483" s="23"/>
      <c r="N483" s="74"/>
      <c r="O483" s="74"/>
      <c r="P483" s="23"/>
      <c r="Q483" s="23"/>
      <c r="R483" s="23"/>
      <c r="S483" s="74"/>
      <c r="T483" s="74"/>
      <c r="U483" s="74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4"/>
      <c r="J484" s="53" t="s">
        <v>114</v>
      </c>
      <c r="K484" s="54"/>
      <c r="L484" s="74"/>
      <c r="M484" s="23"/>
      <c r="N484" s="74"/>
      <c r="O484" s="74"/>
      <c r="P484" s="23"/>
      <c r="Q484" s="23"/>
      <c r="R484" s="23"/>
      <c r="S484" s="74">
        <f>SUM(S491)</f>
        <v>0</v>
      </c>
      <c r="T484" s="74"/>
      <c r="U484" s="74"/>
      <c r="V484" s="23">
        <f>SUM(R484:U484)</f>
        <v>0</v>
      </c>
      <c r="W484" s="23">
        <f>SUM(V484)</f>
        <v>0</v>
      </c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4"/>
      <c r="J485" s="53" t="s">
        <v>115</v>
      </c>
      <c r="K485" s="54"/>
      <c r="L485" s="74"/>
      <c r="M485" s="23"/>
      <c r="N485" s="74"/>
      <c r="O485" s="74"/>
      <c r="P485" s="23"/>
      <c r="Q485" s="23"/>
      <c r="R485" s="23"/>
      <c r="S485" s="74">
        <f>SUM(S492)</f>
        <v>1400000</v>
      </c>
      <c r="T485" s="74"/>
      <c r="U485" s="74"/>
      <c r="V485" s="23">
        <f>SUM(R485:U485)</f>
        <v>1400000</v>
      </c>
      <c r="W485" s="23">
        <f>SUM(V485)</f>
        <v>1400000</v>
      </c>
      <c r="X485" s="23">
        <f>(Q485/W485)*100</f>
        <v>0</v>
      </c>
      <c r="Y485" s="23">
        <f>(V485/W485)*100</f>
        <v>100</v>
      </c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4"/>
      <c r="J486" s="53" t="s">
        <v>116</v>
      </c>
      <c r="K486" s="54"/>
      <c r="L486" s="74"/>
      <c r="M486" s="23"/>
      <c r="N486" s="74"/>
      <c r="O486" s="74"/>
      <c r="P486" s="23"/>
      <c r="Q486" s="23"/>
      <c r="R486" s="23"/>
      <c r="S486" s="74">
        <f>SUM(S493)</f>
        <v>1400000</v>
      </c>
      <c r="T486" s="74"/>
      <c r="U486" s="74"/>
      <c r="V486" s="23">
        <f>SUM(R486:U486)</f>
        <v>1400000</v>
      </c>
      <c r="W486" s="23">
        <f>SUM(V486)</f>
        <v>1400000</v>
      </c>
      <c r="X486" s="23">
        <f>(Q486/W486)*100</f>
        <v>0</v>
      </c>
      <c r="Y486" s="23">
        <f>(V486/W486)*100</f>
        <v>100</v>
      </c>
      <c r="Z486" s="4"/>
    </row>
    <row r="487" spans="1:26" ht="23.25">
      <c r="A487" s="4"/>
      <c r="B487" s="57"/>
      <c r="C487" s="57"/>
      <c r="D487" s="57"/>
      <c r="E487" s="57"/>
      <c r="F487" s="57"/>
      <c r="G487" s="57"/>
      <c r="H487" s="57"/>
      <c r="I487" s="64"/>
      <c r="J487" s="53" t="s">
        <v>117</v>
      </c>
      <c r="K487" s="54"/>
      <c r="L487" s="74"/>
      <c r="M487" s="23"/>
      <c r="N487" s="74"/>
      <c r="O487" s="74"/>
      <c r="P487" s="23"/>
      <c r="Q487" s="23"/>
      <c r="R487" s="23"/>
      <c r="S487" s="74"/>
      <c r="T487" s="74"/>
      <c r="U487" s="74"/>
      <c r="V487" s="23"/>
      <c r="W487" s="23"/>
      <c r="X487" s="23"/>
      <c r="Y487" s="23"/>
      <c r="Z487" s="4"/>
    </row>
    <row r="488" spans="1:26" ht="23.25">
      <c r="A488" s="4"/>
      <c r="B488" s="57"/>
      <c r="C488" s="58"/>
      <c r="D488" s="58"/>
      <c r="E488" s="58"/>
      <c r="F488" s="58"/>
      <c r="G488" s="58"/>
      <c r="H488" s="58"/>
      <c r="I488" s="53"/>
      <c r="J488" s="53" t="s">
        <v>118</v>
      </c>
      <c r="K488" s="54"/>
      <c r="L488" s="21"/>
      <c r="M488" s="21"/>
      <c r="N488" s="21"/>
      <c r="O488" s="21"/>
      <c r="P488" s="21"/>
      <c r="Q488" s="21"/>
      <c r="R488" s="21"/>
      <c r="S488" s="21">
        <f>(S486/S485)*100</f>
        <v>100</v>
      </c>
      <c r="T488" s="21"/>
      <c r="U488" s="21"/>
      <c r="V488" s="21">
        <f>(V486/V485)*100</f>
        <v>100</v>
      </c>
      <c r="W488" s="21">
        <v>100</v>
      </c>
      <c r="X488" s="21"/>
      <c r="Y488" s="21"/>
      <c r="Z488" s="4"/>
    </row>
    <row r="489" spans="1:26" ht="23.25">
      <c r="A489" s="4"/>
      <c r="B489" s="57"/>
      <c r="C489" s="57"/>
      <c r="D489" s="57"/>
      <c r="E489" s="57"/>
      <c r="F489" s="57"/>
      <c r="G489" s="57"/>
      <c r="H489" s="57"/>
      <c r="I489" s="64"/>
      <c r="J489" s="53"/>
      <c r="K489" s="54"/>
      <c r="L489" s="74"/>
      <c r="M489" s="23"/>
      <c r="N489" s="74"/>
      <c r="O489" s="74"/>
      <c r="P489" s="23"/>
      <c r="Q489" s="23"/>
      <c r="R489" s="23"/>
      <c r="S489" s="74"/>
      <c r="T489" s="74"/>
      <c r="U489" s="74"/>
      <c r="V489" s="23"/>
      <c r="W489" s="23"/>
      <c r="X489" s="23"/>
      <c r="Y489" s="23"/>
      <c r="Z489" s="4"/>
    </row>
    <row r="490" spans="1:26" ht="23.25">
      <c r="A490" s="4"/>
      <c r="B490" s="57"/>
      <c r="C490" s="57"/>
      <c r="D490" s="57" t="s">
        <v>113</v>
      </c>
      <c r="E490" s="57"/>
      <c r="F490" s="57"/>
      <c r="G490" s="57"/>
      <c r="H490" s="57"/>
      <c r="I490" s="64"/>
      <c r="J490" s="53" t="s">
        <v>120</v>
      </c>
      <c r="K490" s="54"/>
      <c r="L490" s="74"/>
      <c r="M490" s="23"/>
      <c r="N490" s="74"/>
      <c r="O490" s="74"/>
      <c r="P490" s="23"/>
      <c r="Q490" s="23"/>
      <c r="R490" s="23"/>
      <c r="S490" s="74"/>
      <c r="T490" s="74"/>
      <c r="U490" s="74"/>
      <c r="V490" s="23"/>
      <c r="W490" s="23"/>
      <c r="X490" s="23"/>
      <c r="Y490" s="23"/>
      <c r="Z490" s="4"/>
    </row>
    <row r="491" spans="1:26" ht="23.25">
      <c r="A491" s="4"/>
      <c r="B491" s="57"/>
      <c r="C491" s="57"/>
      <c r="D491" s="57"/>
      <c r="E491" s="57"/>
      <c r="F491" s="57"/>
      <c r="G491" s="57"/>
      <c r="H491" s="57"/>
      <c r="I491" s="64"/>
      <c r="J491" s="53" t="s">
        <v>114</v>
      </c>
      <c r="K491" s="54"/>
      <c r="L491" s="74"/>
      <c r="M491" s="23"/>
      <c r="N491" s="74"/>
      <c r="O491" s="74"/>
      <c r="P491" s="23"/>
      <c r="Q491" s="23"/>
      <c r="R491" s="23"/>
      <c r="S491" s="74">
        <f>SUM(S509)</f>
        <v>0</v>
      </c>
      <c r="T491" s="74"/>
      <c r="U491" s="74"/>
      <c r="V491" s="23">
        <f>SUM(R491:U491)</f>
        <v>0</v>
      </c>
      <c r="W491" s="23">
        <f>SUM(V491)</f>
        <v>0</v>
      </c>
      <c r="X491" s="23"/>
      <c r="Y491" s="23"/>
      <c r="Z491" s="4"/>
    </row>
    <row r="492" spans="1:26" ht="23.25">
      <c r="A492" s="4"/>
      <c r="B492" s="57"/>
      <c r="C492" s="57"/>
      <c r="D492" s="57"/>
      <c r="E492" s="57"/>
      <c r="F492" s="57"/>
      <c r="G492" s="57"/>
      <c r="H492" s="57"/>
      <c r="I492" s="64"/>
      <c r="J492" s="53" t="s">
        <v>115</v>
      </c>
      <c r="K492" s="54"/>
      <c r="L492" s="74"/>
      <c r="M492" s="23"/>
      <c r="N492" s="74"/>
      <c r="O492" s="74"/>
      <c r="P492" s="23"/>
      <c r="Q492" s="23"/>
      <c r="R492" s="23"/>
      <c r="S492" s="74">
        <f>SUM(S510)</f>
        <v>1400000</v>
      </c>
      <c r="T492" s="74"/>
      <c r="U492" s="74"/>
      <c r="V492" s="23">
        <f>SUM(R492:U492)</f>
        <v>1400000</v>
      </c>
      <c r="W492" s="23">
        <f>SUM(V492)</f>
        <v>1400000</v>
      </c>
      <c r="X492" s="23">
        <f>(Q492/W492)*100</f>
        <v>0</v>
      </c>
      <c r="Y492" s="23">
        <f>(V492/W492)*100</f>
        <v>100</v>
      </c>
      <c r="Z492" s="4"/>
    </row>
    <row r="493" spans="1:26" ht="23.25">
      <c r="A493" s="4"/>
      <c r="B493" s="57"/>
      <c r="C493" s="57"/>
      <c r="D493" s="57"/>
      <c r="E493" s="57"/>
      <c r="F493" s="57"/>
      <c r="G493" s="57"/>
      <c r="H493" s="57"/>
      <c r="I493" s="64"/>
      <c r="J493" s="53" t="s">
        <v>116</v>
      </c>
      <c r="K493" s="54"/>
      <c r="L493" s="74"/>
      <c r="M493" s="23"/>
      <c r="N493" s="74"/>
      <c r="O493" s="74"/>
      <c r="P493" s="23"/>
      <c r="Q493" s="23"/>
      <c r="R493" s="23"/>
      <c r="S493" s="74">
        <f>SUM(S511)</f>
        <v>1400000</v>
      </c>
      <c r="T493" s="74"/>
      <c r="U493" s="74"/>
      <c r="V493" s="23">
        <f>SUM(R493:U493)</f>
        <v>1400000</v>
      </c>
      <c r="W493" s="23">
        <f>SUM(V493)</f>
        <v>1400000</v>
      </c>
      <c r="X493" s="23">
        <f>(Q493/W493)*100</f>
        <v>0</v>
      </c>
      <c r="Y493" s="23">
        <f>(V493/W493)*100</f>
        <v>100</v>
      </c>
      <c r="Z493" s="4"/>
    </row>
    <row r="494" spans="1:26" ht="23.25">
      <c r="A494" s="4"/>
      <c r="B494" s="57"/>
      <c r="C494" s="57"/>
      <c r="D494" s="57"/>
      <c r="E494" s="57"/>
      <c r="F494" s="57"/>
      <c r="G494" s="57"/>
      <c r="H494" s="57"/>
      <c r="I494" s="64"/>
      <c r="J494" s="53"/>
      <c r="K494" s="54"/>
      <c r="L494" s="74"/>
      <c r="M494" s="23"/>
      <c r="N494" s="74"/>
      <c r="O494" s="74"/>
      <c r="P494" s="23"/>
      <c r="Q494" s="23"/>
      <c r="R494" s="23"/>
      <c r="S494" s="74"/>
      <c r="T494" s="74"/>
      <c r="U494" s="74"/>
      <c r="V494" s="23"/>
      <c r="W494" s="23"/>
      <c r="X494" s="23"/>
      <c r="Y494" s="23"/>
      <c r="Z494" s="4"/>
    </row>
    <row r="495" spans="1:26" ht="23.25">
      <c r="A495" s="4"/>
      <c r="B495" s="65"/>
      <c r="C495" s="65"/>
      <c r="D495" s="65"/>
      <c r="E495" s="65"/>
      <c r="F495" s="65"/>
      <c r="G495" s="65"/>
      <c r="H495" s="65"/>
      <c r="I495" s="66"/>
      <c r="J495" s="62"/>
      <c r="K495" s="63"/>
      <c r="L495" s="75"/>
      <c r="M495" s="76"/>
      <c r="N495" s="75"/>
      <c r="O495" s="75"/>
      <c r="P495" s="76"/>
      <c r="Q495" s="76"/>
      <c r="R495" s="76"/>
      <c r="S495" s="75"/>
      <c r="T495" s="75"/>
      <c r="U495" s="75"/>
      <c r="V495" s="76"/>
      <c r="W495" s="76"/>
      <c r="X495" s="76"/>
      <c r="Y495" s="76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133</v>
      </c>
      <c r="Z497" s="4"/>
    </row>
    <row r="498" spans="1:26" ht="23.25">
      <c r="A498" s="4"/>
      <c r="B498" s="67" t="s">
        <v>40</v>
      </c>
      <c r="C498" s="68"/>
      <c r="D498" s="68"/>
      <c r="E498" s="68"/>
      <c r="F498" s="68"/>
      <c r="G498" s="68"/>
      <c r="H498" s="69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42</v>
      </c>
      <c r="X498" s="13"/>
      <c r="Y498" s="16"/>
      <c r="Z498" s="4"/>
    </row>
    <row r="499" spans="1:26" ht="23.25">
      <c r="A499" s="4"/>
      <c r="B499" s="17" t="s">
        <v>41</v>
      </c>
      <c r="C499" s="18"/>
      <c r="D499" s="18"/>
      <c r="E499" s="18"/>
      <c r="F499" s="18"/>
      <c r="G499" s="18"/>
      <c r="H499" s="70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39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4"/>
      <c r="J503" s="53"/>
      <c r="K503" s="54"/>
      <c r="L503" s="22"/>
      <c r="M503" s="23"/>
      <c r="N503" s="24"/>
      <c r="O503" s="3"/>
      <c r="P503" s="27"/>
      <c r="Q503" s="27"/>
      <c r="R503" s="23"/>
      <c r="S503" s="24"/>
      <c r="T503" s="22"/>
      <c r="U503" s="73"/>
      <c r="V503" s="27"/>
      <c r="W503" s="27"/>
      <c r="X503" s="27"/>
      <c r="Y503" s="23"/>
      <c r="Z503" s="4"/>
    </row>
    <row r="504" spans="1:26" ht="23.25">
      <c r="A504" s="4"/>
      <c r="B504" s="51" t="s">
        <v>113</v>
      </c>
      <c r="C504" s="51" t="s">
        <v>98</v>
      </c>
      <c r="D504" s="57" t="s">
        <v>113</v>
      </c>
      <c r="E504" s="51"/>
      <c r="F504" s="51"/>
      <c r="G504" s="51"/>
      <c r="H504" s="51"/>
      <c r="I504" s="64"/>
      <c r="J504" s="55" t="s">
        <v>117</v>
      </c>
      <c r="K504" s="56"/>
      <c r="L504" s="74"/>
      <c r="M504" s="74"/>
      <c r="N504" s="74"/>
      <c r="O504" s="74"/>
      <c r="P504" s="74"/>
      <c r="Q504" s="74"/>
      <c r="R504" s="74"/>
      <c r="S504" s="74"/>
      <c r="T504" s="74"/>
      <c r="U504" s="77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4"/>
      <c r="J505" s="55" t="s">
        <v>118</v>
      </c>
      <c r="K505" s="56"/>
      <c r="L505" s="74"/>
      <c r="M505" s="74"/>
      <c r="N505" s="74"/>
      <c r="O505" s="74"/>
      <c r="P505" s="74"/>
      <c r="Q505" s="74"/>
      <c r="R505" s="74"/>
      <c r="S505" s="74">
        <f>(S493/S492)*100</f>
        <v>100</v>
      </c>
      <c r="T505" s="74"/>
      <c r="U505" s="74"/>
      <c r="V505" s="23">
        <f>(V493/V492)*100</f>
        <v>100</v>
      </c>
      <c r="W505" s="23">
        <v>100</v>
      </c>
      <c r="X505" s="23"/>
      <c r="Y505" s="23"/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4"/>
      <c r="J506" s="53"/>
      <c r="K506" s="54"/>
      <c r="L506" s="74"/>
      <c r="M506" s="74"/>
      <c r="N506" s="74"/>
      <c r="O506" s="74"/>
      <c r="P506" s="74"/>
      <c r="Q506" s="23"/>
      <c r="R506" s="74"/>
      <c r="S506" s="74"/>
      <c r="T506" s="74"/>
      <c r="U506" s="74"/>
      <c r="V506" s="23"/>
      <c r="W506" s="23"/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 t="s">
        <v>121</v>
      </c>
      <c r="G507" s="51"/>
      <c r="H507" s="51"/>
      <c r="I507" s="64"/>
      <c r="J507" s="53" t="s">
        <v>122</v>
      </c>
      <c r="K507" s="54"/>
      <c r="L507" s="74"/>
      <c r="M507" s="23"/>
      <c r="N507" s="74"/>
      <c r="O507" s="74"/>
      <c r="P507" s="23"/>
      <c r="Q507" s="23"/>
      <c r="R507" s="23"/>
      <c r="S507" s="74"/>
      <c r="T507" s="74"/>
      <c r="U507" s="74"/>
      <c r="V507" s="23"/>
      <c r="W507" s="23"/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4"/>
      <c r="J508" s="53" t="s">
        <v>119</v>
      </c>
      <c r="K508" s="54"/>
      <c r="L508" s="74"/>
      <c r="M508" s="23"/>
      <c r="N508" s="74"/>
      <c r="O508" s="74"/>
      <c r="P508" s="23"/>
      <c r="Q508" s="23"/>
      <c r="R508" s="23"/>
      <c r="S508" s="74"/>
      <c r="T508" s="74"/>
      <c r="U508" s="74"/>
      <c r="V508" s="23"/>
      <c r="W508" s="23"/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4"/>
      <c r="J509" s="53" t="s">
        <v>50</v>
      </c>
      <c r="K509" s="54"/>
      <c r="L509" s="74"/>
      <c r="M509" s="23"/>
      <c r="N509" s="74"/>
      <c r="O509" s="74"/>
      <c r="P509" s="23"/>
      <c r="Q509" s="23"/>
      <c r="R509" s="23"/>
      <c r="S509" s="74">
        <f>SUM(S516)</f>
        <v>0</v>
      </c>
      <c r="T509" s="74"/>
      <c r="U509" s="74"/>
      <c r="V509" s="23">
        <f>SUM(R509:U509)</f>
        <v>0</v>
      </c>
      <c r="W509" s="23">
        <f>SUM(V509)</f>
        <v>0</v>
      </c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4"/>
      <c r="J510" s="53" t="s">
        <v>51</v>
      </c>
      <c r="K510" s="54"/>
      <c r="L510" s="74"/>
      <c r="M510" s="23"/>
      <c r="N510" s="74"/>
      <c r="O510" s="74"/>
      <c r="P510" s="23"/>
      <c r="Q510" s="23"/>
      <c r="R510" s="23"/>
      <c r="S510" s="74">
        <f>SUM(S517)</f>
        <v>1400000</v>
      </c>
      <c r="T510" s="74"/>
      <c r="U510" s="74"/>
      <c r="V510" s="23">
        <f>SUM(R510:U510)</f>
        <v>1400000</v>
      </c>
      <c r="W510" s="23">
        <f>SUM(V510)</f>
        <v>1400000</v>
      </c>
      <c r="X510" s="23">
        <f>(Q510/W510)*100</f>
        <v>0</v>
      </c>
      <c r="Y510" s="23">
        <f>(V510/W510)*100</f>
        <v>100</v>
      </c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4"/>
      <c r="J511" s="53" t="s">
        <v>52</v>
      </c>
      <c r="K511" s="54"/>
      <c r="L511" s="74"/>
      <c r="M511" s="23"/>
      <c r="N511" s="74"/>
      <c r="O511" s="74"/>
      <c r="P511" s="23"/>
      <c r="Q511" s="23"/>
      <c r="R511" s="23"/>
      <c r="S511" s="74">
        <f>SUM(S518)</f>
        <v>1400000</v>
      </c>
      <c r="T511" s="74"/>
      <c r="U511" s="74"/>
      <c r="V511" s="23">
        <f>SUM(R511:U511)</f>
        <v>1400000</v>
      </c>
      <c r="W511" s="23">
        <f>SUM(V511)</f>
        <v>1400000</v>
      </c>
      <c r="X511" s="23">
        <f>(Q511/W511)*100</f>
        <v>0</v>
      </c>
      <c r="Y511" s="23">
        <f>(V511/W511)*100</f>
        <v>100</v>
      </c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4"/>
      <c r="J512" s="53" t="s">
        <v>53</v>
      </c>
      <c r="K512" s="54"/>
      <c r="L512" s="74"/>
      <c r="M512" s="23"/>
      <c r="N512" s="74"/>
      <c r="O512" s="74"/>
      <c r="P512" s="23"/>
      <c r="Q512" s="23"/>
      <c r="R512" s="23"/>
      <c r="S512" s="74"/>
      <c r="T512" s="74"/>
      <c r="U512" s="74"/>
      <c r="V512" s="23"/>
      <c r="W512" s="23"/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4"/>
      <c r="J513" s="53" t="s">
        <v>54</v>
      </c>
      <c r="K513" s="54"/>
      <c r="L513" s="74"/>
      <c r="M513" s="23"/>
      <c r="N513" s="74"/>
      <c r="O513" s="74"/>
      <c r="P513" s="23"/>
      <c r="Q513" s="23"/>
      <c r="R513" s="23"/>
      <c r="S513" s="74">
        <f>(S511/S510)*100</f>
        <v>100</v>
      </c>
      <c r="T513" s="74"/>
      <c r="U513" s="74"/>
      <c r="V513" s="23">
        <f>(V511/V510)*100</f>
        <v>100</v>
      </c>
      <c r="W513" s="23">
        <v>100</v>
      </c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4"/>
      <c r="J514" s="53"/>
      <c r="K514" s="54"/>
      <c r="L514" s="74"/>
      <c r="M514" s="23"/>
      <c r="N514" s="74"/>
      <c r="O514" s="74"/>
      <c r="P514" s="23"/>
      <c r="Q514" s="23"/>
      <c r="R514" s="23"/>
      <c r="S514" s="74"/>
      <c r="T514" s="74"/>
      <c r="U514" s="74"/>
      <c r="V514" s="23"/>
      <c r="W514" s="23"/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 t="s">
        <v>59</v>
      </c>
      <c r="H515" s="51"/>
      <c r="I515" s="64"/>
      <c r="J515" s="53" t="s">
        <v>123</v>
      </c>
      <c r="K515" s="54"/>
      <c r="L515" s="74"/>
      <c r="M515" s="23"/>
      <c r="N515" s="74"/>
      <c r="O515" s="74"/>
      <c r="P515" s="23"/>
      <c r="Q515" s="23"/>
      <c r="R515" s="23"/>
      <c r="S515" s="74"/>
      <c r="T515" s="74"/>
      <c r="U515" s="74"/>
      <c r="V515" s="23"/>
      <c r="W515" s="23"/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4"/>
      <c r="J516" s="53" t="s">
        <v>50</v>
      </c>
      <c r="K516" s="54"/>
      <c r="L516" s="74"/>
      <c r="M516" s="23"/>
      <c r="N516" s="74"/>
      <c r="O516" s="74"/>
      <c r="P516" s="23"/>
      <c r="Q516" s="23"/>
      <c r="R516" s="23"/>
      <c r="S516" s="74">
        <f>SUM(S524)</f>
        <v>0</v>
      </c>
      <c r="T516" s="74"/>
      <c r="U516" s="74"/>
      <c r="V516" s="23">
        <f>SUM(R516:U516)</f>
        <v>0</v>
      </c>
      <c r="W516" s="23">
        <f>SUM(V516)</f>
        <v>0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4"/>
      <c r="J517" s="53" t="s">
        <v>51</v>
      </c>
      <c r="K517" s="54"/>
      <c r="L517" s="74"/>
      <c r="M517" s="23"/>
      <c r="N517" s="74"/>
      <c r="O517" s="74"/>
      <c r="P517" s="23"/>
      <c r="Q517" s="23"/>
      <c r="R517" s="23"/>
      <c r="S517" s="74">
        <f>SUM(S525)</f>
        <v>1400000</v>
      </c>
      <c r="T517" s="74"/>
      <c r="U517" s="74"/>
      <c r="V517" s="23">
        <f>SUM(R517:U517)</f>
        <v>1400000</v>
      </c>
      <c r="W517" s="23">
        <f>SUM(V517)</f>
        <v>1400000</v>
      </c>
      <c r="X517" s="23">
        <f>(Q517/W517)*100</f>
        <v>0</v>
      </c>
      <c r="Y517" s="23">
        <f>(V517/W517)*100</f>
        <v>100</v>
      </c>
      <c r="Z517" s="4"/>
    </row>
    <row r="518" spans="1:26" ht="23.25">
      <c r="A518" s="4"/>
      <c r="B518" s="57"/>
      <c r="C518" s="58"/>
      <c r="D518" s="58"/>
      <c r="E518" s="58"/>
      <c r="F518" s="58"/>
      <c r="G518" s="58"/>
      <c r="H518" s="58"/>
      <c r="I518" s="53"/>
      <c r="J518" s="53" t="s">
        <v>52</v>
      </c>
      <c r="K518" s="54"/>
      <c r="L518" s="21"/>
      <c r="M518" s="21"/>
      <c r="N518" s="21"/>
      <c r="O518" s="21"/>
      <c r="P518" s="21"/>
      <c r="Q518" s="21"/>
      <c r="R518" s="21"/>
      <c r="S518" s="21">
        <f>SUM(S526)</f>
        <v>1400000</v>
      </c>
      <c r="T518" s="21"/>
      <c r="U518" s="21"/>
      <c r="V518" s="21">
        <f>SUM(R518:U518)</f>
        <v>1400000</v>
      </c>
      <c r="W518" s="21">
        <f>SUM(V518)</f>
        <v>1400000</v>
      </c>
      <c r="X518" s="21">
        <f>(Q518/W518)*100</f>
        <v>0</v>
      </c>
      <c r="Y518" s="21">
        <f>(V518/W518)*100</f>
        <v>100</v>
      </c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4"/>
      <c r="J519" s="53" t="s">
        <v>53</v>
      </c>
      <c r="K519" s="54"/>
      <c r="L519" s="74"/>
      <c r="M519" s="23"/>
      <c r="N519" s="74"/>
      <c r="O519" s="74"/>
      <c r="P519" s="23"/>
      <c r="Q519" s="23"/>
      <c r="R519" s="23"/>
      <c r="S519" s="74"/>
      <c r="T519" s="74"/>
      <c r="U519" s="74"/>
      <c r="V519" s="23"/>
      <c r="W519" s="23"/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4"/>
      <c r="J520" s="53" t="s">
        <v>54</v>
      </c>
      <c r="K520" s="54"/>
      <c r="L520" s="74"/>
      <c r="M520" s="23"/>
      <c r="N520" s="74"/>
      <c r="O520" s="74"/>
      <c r="P520" s="23"/>
      <c r="Q520" s="23"/>
      <c r="R520" s="23"/>
      <c r="S520" s="74">
        <f>(S518/S517)*100</f>
        <v>100</v>
      </c>
      <c r="T520" s="74"/>
      <c r="U520" s="74"/>
      <c r="V520" s="23">
        <f>(V518/V517)*100</f>
        <v>100</v>
      </c>
      <c r="W520" s="23">
        <v>100</v>
      </c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4"/>
      <c r="J521" s="53"/>
      <c r="K521" s="54"/>
      <c r="L521" s="74"/>
      <c r="M521" s="23"/>
      <c r="N521" s="74"/>
      <c r="O521" s="74"/>
      <c r="P521" s="23"/>
      <c r="Q521" s="23"/>
      <c r="R521" s="23"/>
      <c r="S521" s="74"/>
      <c r="T521" s="74"/>
      <c r="U521" s="74"/>
      <c r="V521" s="23"/>
      <c r="W521" s="23"/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 t="s">
        <v>68</v>
      </c>
      <c r="I522" s="64"/>
      <c r="J522" s="53" t="s">
        <v>69</v>
      </c>
      <c r="K522" s="54"/>
      <c r="L522" s="74"/>
      <c r="M522" s="23"/>
      <c r="N522" s="74"/>
      <c r="O522" s="74"/>
      <c r="P522" s="23"/>
      <c r="Q522" s="23"/>
      <c r="R522" s="23"/>
      <c r="S522" s="74"/>
      <c r="T522" s="74"/>
      <c r="U522" s="74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4"/>
      <c r="J523" s="53" t="s">
        <v>70</v>
      </c>
      <c r="K523" s="54"/>
      <c r="L523" s="74"/>
      <c r="M523" s="23"/>
      <c r="N523" s="74"/>
      <c r="O523" s="74"/>
      <c r="P523" s="23"/>
      <c r="Q523" s="23"/>
      <c r="R523" s="23"/>
      <c r="S523" s="74"/>
      <c r="T523" s="74"/>
      <c r="U523" s="74"/>
      <c r="V523" s="23"/>
      <c r="W523" s="23"/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4"/>
      <c r="J524" s="53" t="s">
        <v>50</v>
      </c>
      <c r="K524" s="54"/>
      <c r="L524" s="74"/>
      <c r="M524" s="23"/>
      <c r="N524" s="74"/>
      <c r="O524" s="74"/>
      <c r="P524" s="23"/>
      <c r="Q524" s="23"/>
      <c r="R524" s="23"/>
      <c r="S524" s="74"/>
      <c r="T524" s="74"/>
      <c r="U524" s="74"/>
      <c r="V524" s="23"/>
      <c r="W524" s="23"/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4"/>
      <c r="J525" s="53" t="s">
        <v>51</v>
      </c>
      <c r="K525" s="54"/>
      <c r="L525" s="74"/>
      <c r="M525" s="23"/>
      <c r="N525" s="74"/>
      <c r="O525" s="74"/>
      <c r="P525" s="23"/>
      <c r="Q525" s="23"/>
      <c r="R525" s="23"/>
      <c r="S525" s="74">
        <v>1400000</v>
      </c>
      <c r="T525" s="74"/>
      <c r="U525" s="74"/>
      <c r="V525" s="23">
        <v>1400000</v>
      </c>
      <c r="W525" s="23">
        <v>1400000</v>
      </c>
      <c r="X525" s="23">
        <f>(Q525/W525)*100</f>
        <v>0</v>
      </c>
      <c r="Y525" s="23">
        <f>(V525/W525)*100</f>
        <v>100</v>
      </c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4"/>
      <c r="J526" s="53" t="s">
        <v>52</v>
      </c>
      <c r="K526" s="54"/>
      <c r="L526" s="74"/>
      <c r="M526" s="23"/>
      <c r="N526" s="74"/>
      <c r="O526" s="74"/>
      <c r="P526" s="23"/>
      <c r="Q526" s="23"/>
      <c r="R526" s="23"/>
      <c r="S526" s="74">
        <v>1400000</v>
      </c>
      <c r="T526" s="74"/>
      <c r="U526" s="74"/>
      <c r="V526" s="23">
        <v>1400000</v>
      </c>
      <c r="W526" s="23">
        <v>1400000</v>
      </c>
      <c r="X526" s="23">
        <f>(Q526/W526)*100</f>
        <v>0</v>
      </c>
      <c r="Y526" s="23">
        <f>(V526/W526)*100</f>
        <v>100</v>
      </c>
      <c r="Z526" s="4"/>
    </row>
    <row r="527" spans="1:26" ht="23.25">
      <c r="A527" s="4"/>
      <c r="B527" s="57"/>
      <c r="C527" s="58"/>
      <c r="D527" s="58"/>
      <c r="E527" s="58"/>
      <c r="F527" s="58"/>
      <c r="G527" s="58"/>
      <c r="H527" s="58"/>
      <c r="I527" s="53"/>
      <c r="J527" s="53" t="s">
        <v>53</v>
      </c>
      <c r="K527" s="54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4"/>
      <c r="J528" s="53" t="s">
        <v>54</v>
      </c>
      <c r="K528" s="54"/>
      <c r="L528" s="74"/>
      <c r="M528" s="23"/>
      <c r="N528" s="74"/>
      <c r="O528" s="74"/>
      <c r="P528" s="23"/>
      <c r="Q528" s="23"/>
      <c r="R528" s="23"/>
      <c r="S528" s="74">
        <f>(S526/S525)*100</f>
        <v>100</v>
      </c>
      <c r="T528" s="74"/>
      <c r="U528" s="74"/>
      <c r="V528" s="23">
        <f>(V526/V525)*100</f>
        <v>100</v>
      </c>
      <c r="W528" s="23">
        <v>100</v>
      </c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4"/>
      <c r="J529" s="53"/>
      <c r="K529" s="54"/>
      <c r="L529" s="74"/>
      <c r="M529" s="23"/>
      <c r="N529" s="74"/>
      <c r="O529" s="74"/>
      <c r="P529" s="23"/>
      <c r="Q529" s="23"/>
      <c r="R529" s="23"/>
      <c r="S529" s="74"/>
      <c r="T529" s="74"/>
      <c r="U529" s="74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4"/>
      <c r="J530" s="53"/>
      <c r="K530" s="54"/>
      <c r="L530" s="74"/>
      <c r="M530" s="23"/>
      <c r="N530" s="74"/>
      <c r="O530" s="74"/>
      <c r="P530" s="23"/>
      <c r="Q530" s="23"/>
      <c r="R530" s="23"/>
      <c r="S530" s="74"/>
      <c r="T530" s="74"/>
      <c r="U530" s="74"/>
      <c r="V530" s="23"/>
      <c r="W530" s="23"/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4"/>
      <c r="J531" s="82" t="s">
        <v>135</v>
      </c>
      <c r="K531" s="54"/>
      <c r="L531" s="74"/>
      <c r="M531" s="23"/>
      <c r="N531" s="74"/>
      <c r="O531" s="74"/>
      <c r="P531" s="23"/>
      <c r="Q531" s="23"/>
      <c r="R531" s="23"/>
      <c r="S531" s="74"/>
      <c r="T531" s="74"/>
      <c r="U531" s="74"/>
      <c r="V531" s="23"/>
      <c r="W531" s="23"/>
      <c r="X531" s="23"/>
      <c r="Y531" s="23"/>
      <c r="Z531" s="4"/>
    </row>
    <row r="532" spans="1:26" ht="23.25">
      <c r="A532" s="4"/>
      <c r="B532" s="57"/>
      <c r="C532" s="57"/>
      <c r="D532" s="57"/>
      <c r="E532" s="57"/>
      <c r="F532" s="57"/>
      <c r="G532" s="57"/>
      <c r="H532" s="57"/>
      <c r="I532" s="64"/>
      <c r="J532" s="82" t="s">
        <v>138</v>
      </c>
      <c r="K532" s="54"/>
      <c r="L532" s="74"/>
      <c r="M532" s="23"/>
      <c r="N532" s="74"/>
      <c r="O532" s="74"/>
      <c r="P532" s="23"/>
      <c r="Q532" s="23"/>
      <c r="R532" s="23"/>
      <c r="S532" s="74"/>
      <c r="T532" s="74"/>
      <c r="U532" s="74"/>
      <c r="V532" s="23"/>
      <c r="W532" s="23"/>
      <c r="X532" s="23"/>
      <c r="Y532" s="23"/>
      <c r="Z532" s="4"/>
    </row>
    <row r="533" spans="1:26" ht="23.25">
      <c r="A533" s="4"/>
      <c r="B533" s="57"/>
      <c r="C533" s="58"/>
      <c r="D533" s="58"/>
      <c r="E533" s="58"/>
      <c r="F533" s="58"/>
      <c r="G533" s="58"/>
      <c r="H533" s="58"/>
      <c r="I533" s="53"/>
      <c r="J533" s="83" t="s">
        <v>134</v>
      </c>
      <c r="K533" s="54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4"/>
    </row>
    <row r="534" spans="1:26" ht="23.25">
      <c r="A534" s="4"/>
      <c r="B534" s="57"/>
      <c r="C534" s="57"/>
      <c r="D534" s="57"/>
      <c r="E534" s="57"/>
      <c r="F534" s="57"/>
      <c r="G534" s="57"/>
      <c r="H534" s="57"/>
      <c r="I534" s="64"/>
      <c r="J534" s="83" t="s">
        <v>139</v>
      </c>
      <c r="K534" s="54"/>
      <c r="L534" s="74"/>
      <c r="M534" s="23"/>
      <c r="N534" s="74"/>
      <c r="O534" s="74"/>
      <c r="P534" s="23"/>
      <c r="Q534" s="23"/>
      <c r="R534" s="23"/>
      <c r="S534" s="74"/>
      <c r="T534" s="74"/>
      <c r="U534" s="74"/>
      <c r="V534" s="23"/>
      <c r="W534" s="23"/>
      <c r="X534" s="23"/>
      <c r="Y534" s="23"/>
      <c r="Z534" s="4"/>
    </row>
    <row r="535" spans="1:26" ht="23.25">
      <c r="A535" s="4"/>
      <c r="B535" s="57"/>
      <c r="C535" s="57"/>
      <c r="D535" s="57"/>
      <c r="E535" s="57"/>
      <c r="F535" s="57"/>
      <c r="G535" s="57"/>
      <c r="H535" s="57"/>
      <c r="I535" s="64"/>
      <c r="K535" s="54"/>
      <c r="L535" s="74"/>
      <c r="M535" s="23"/>
      <c r="N535" s="74"/>
      <c r="O535" s="74"/>
      <c r="P535" s="23"/>
      <c r="Q535" s="23"/>
      <c r="R535" s="23"/>
      <c r="S535" s="74"/>
      <c r="T535" s="74"/>
      <c r="U535" s="74"/>
      <c r="V535" s="23"/>
      <c r="W535" s="23"/>
      <c r="X535" s="23"/>
      <c r="Y535" s="23"/>
      <c r="Z535" s="4"/>
    </row>
    <row r="536" spans="1:26" ht="23.25">
      <c r="A536" s="4"/>
      <c r="B536" s="57"/>
      <c r="C536" s="57"/>
      <c r="D536" s="57"/>
      <c r="E536" s="57"/>
      <c r="F536" s="57"/>
      <c r="G536" s="57"/>
      <c r="H536" s="57"/>
      <c r="I536" s="64"/>
      <c r="K536" s="54"/>
      <c r="L536" s="74"/>
      <c r="M536" s="23"/>
      <c r="N536" s="74"/>
      <c r="O536" s="74"/>
      <c r="P536" s="23"/>
      <c r="Q536" s="23"/>
      <c r="R536" s="23"/>
      <c r="S536" s="74"/>
      <c r="T536" s="74"/>
      <c r="U536" s="74"/>
      <c r="V536" s="23"/>
      <c r="W536" s="23"/>
      <c r="X536" s="23"/>
      <c r="Y536" s="23"/>
      <c r="Z536" s="4"/>
    </row>
    <row r="537" spans="1:26" ht="23.25">
      <c r="A537" s="4"/>
      <c r="B537" s="57"/>
      <c r="C537" s="57"/>
      <c r="D537" s="57"/>
      <c r="E537" s="57"/>
      <c r="F537" s="57"/>
      <c r="G537" s="57"/>
      <c r="H537" s="57"/>
      <c r="I537" s="64"/>
      <c r="J537" s="53"/>
      <c r="K537" s="54"/>
      <c r="L537" s="74"/>
      <c r="M537" s="23"/>
      <c r="N537" s="74"/>
      <c r="O537" s="74"/>
      <c r="P537" s="23"/>
      <c r="Q537" s="23"/>
      <c r="R537" s="23"/>
      <c r="S537" s="74"/>
      <c r="T537" s="74"/>
      <c r="U537" s="74"/>
      <c r="V537" s="23"/>
      <c r="W537" s="23"/>
      <c r="X537" s="23"/>
      <c r="Y537" s="23"/>
      <c r="Z537" s="4"/>
    </row>
    <row r="538" spans="1:26" ht="23.25">
      <c r="A538" s="4"/>
      <c r="B538" s="57"/>
      <c r="C538" s="57"/>
      <c r="D538" s="57"/>
      <c r="E538" s="57"/>
      <c r="F538" s="57"/>
      <c r="G538" s="57"/>
      <c r="H538" s="57"/>
      <c r="I538" s="64"/>
      <c r="J538" s="53"/>
      <c r="K538" s="54"/>
      <c r="L538" s="74"/>
      <c r="M538" s="23"/>
      <c r="N538" s="74"/>
      <c r="O538" s="74"/>
      <c r="P538" s="23"/>
      <c r="Q538" s="23"/>
      <c r="R538" s="23"/>
      <c r="S538" s="74"/>
      <c r="T538" s="74"/>
      <c r="U538" s="74"/>
      <c r="V538" s="23"/>
      <c r="W538" s="23"/>
      <c r="X538" s="23"/>
      <c r="Y538" s="23"/>
      <c r="Z538" s="4"/>
    </row>
    <row r="539" spans="1:26" ht="23.25">
      <c r="A539" s="4"/>
      <c r="B539" s="57"/>
      <c r="C539" s="57"/>
      <c r="D539" s="57"/>
      <c r="E539" s="57"/>
      <c r="F539" s="57"/>
      <c r="G539" s="57"/>
      <c r="H539" s="57"/>
      <c r="I539" s="64"/>
      <c r="J539" s="53"/>
      <c r="K539" s="54"/>
      <c r="L539" s="74"/>
      <c r="M539" s="23"/>
      <c r="N539" s="74"/>
      <c r="O539" s="74"/>
      <c r="P539" s="23"/>
      <c r="Q539" s="23"/>
      <c r="R539" s="23"/>
      <c r="S539" s="74"/>
      <c r="T539" s="74"/>
      <c r="U539" s="74"/>
      <c r="V539" s="23"/>
      <c r="W539" s="23"/>
      <c r="X539" s="23"/>
      <c r="Y539" s="23"/>
      <c r="Z539" s="4"/>
    </row>
    <row r="540" spans="1:26" ht="23.25">
      <c r="A540" s="4"/>
      <c r="B540" s="65"/>
      <c r="C540" s="65"/>
      <c r="D540" s="65"/>
      <c r="E540" s="65"/>
      <c r="F540" s="65"/>
      <c r="G540" s="65"/>
      <c r="H540" s="65"/>
      <c r="I540" s="66"/>
      <c r="J540" s="62"/>
      <c r="K540" s="63"/>
      <c r="L540" s="75"/>
      <c r="M540" s="76"/>
      <c r="N540" s="75"/>
      <c r="O540" s="75"/>
      <c r="P540" s="76"/>
      <c r="Q540" s="76"/>
      <c r="R540" s="76"/>
      <c r="S540" s="75"/>
      <c r="T540" s="75"/>
      <c r="U540" s="75"/>
      <c r="V540" s="76"/>
      <c r="W540" s="76"/>
      <c r="X540" s="76"/>
      <c r="Y540" s="76"/>
      <c r="Z540" s="4"/>
    </row>
    <row r="541" spans="1:26" ht="23.25">
      <c r="A541" s="1" t="s">
        <v>30</v>
      </c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1" t="s">
        <v>30</v>
      </c>
    </row>
    <row r="543" ht="23.25">
      <c r="J543" s="53"/>
    </row>
    <row r="544" ht="23.25">
      <c r="J544" s="53"/>
    </row>
    <row r="545" ht="23.25">
      <c r="J545" s="53"/>
    </row>
    <row r="546" ht="23.25">
      <c r="J546" s="53"/>
    </row>
    <row r="64726" spans="1:26" ht="23.25">
      <c r="A64726" s="4"/>
      <c r="B64726" s="4"/>
      <c r="C64726" s="4"/>
      <c r="D64726" s="4"/>
      <c r="E64726" s="4"/>
      <c r="F64726" s="4"/>
      <c r="G64726" s="4"/>
      <c r="H64726" s="4"/>
      <c r="I64726" s="4"/>
      <c r="J64726" s="4"/>
      <c r="K64726" s="4"/>
      <c r="L64726" s="4"/>
      <c r="M64726" s="4"/>
      <c r="N64726" s="4"/>
      <c r="O64726" s="4"/>
      <c r="P64726" s="4"/>
      <c r="Q64726" s="4"/>
      <c r="R64726" s="4"/>
      <c r="S64726" s="4"/>
      <c r="T64726" s="4"/>
      <c r="U64726" s="4"/>
      <c r="V64726" s="4"/>
      <c r="W64726" s="4"/>
      <c r="X64726" s="4"/>
      <c r="Y64726" s="4"/>
      <c r="Z64726" s="4"/>
    </row>
    <row r="64727" spans="1:26" ht="23.25">
      <c r="A64727" s="4"/>
      <c r="B64727" s="4" t="s">
        <v>28</v>
      </c>
      <c r="C64727" s="4"/>
      <c r="D64727" s="4"/>
      <c r="E64727" s="4"/>
      <c r="F64727" s="4"/>
      <c r="G64727" s="4"/>
      <c r="H64727" s="4"/>
      <c r="I64727" s="4"/>
      <c r="J64727" s="4"/>
      <c r="K64727" s="4"/>
      <c r="L64727" s="4"/>
      <c r="M64727" s="4"/>
      <c r="N64727" s="4"/>
      <c r="O64727" s="4"/>
      <c r="P64727" s="4"/>
      <c r="Q64727" s="4"/>
      <c r="R64727" s="4"/>
      <c r="S64727" s="4"/>
      <c r="T64727" s="4"/>
      <c r="U64727" s="4"/>
      <c r="V64727" s="6"/>
      <c r="W64727" s="6"/>
      <c r="X64727" s="6"/>
      <c r="Y64727" s="6" t="s">
        <v>29</v>
      </c>
      <c r="Z64727" s="4"/>
    </row>
    <row r="64728" spans="1:26" ht="23.25">
      <c r="A64728" s="4"/>
      <c r="B64728" s="67" t="s">
        <v>40</v>
      </c>
      <c r="C64728" s="68"/>
      <c r="D64728" s="68"/>
      <c r="E64728" s="68"/>
      <c r="F64728" s="68"/>
      <c r="G64728" s="68"/>
      <c r="H64728" s="69"/>
      <c r="I64728" s="10"/>
      <c r="J64728" s="11"/>
      <c r="K64728" s="12"/>
      <c r="L64728" s="13" t="s">
        <v>1</v>
      </c>
      <c r="M64728" s="13"/>
      <c r="N64728" s="13"/>
      <c r="O64728" s="13"/>
      <c r="P64728" s="13"/>
      <c r="Q64728" s="13"/>
      <c r="R64728" s="14" t="s">
        <v>2</v>
      </c>
      <c r="S64728" s="13"/>
      <c r="T64728" s="13"/>
      <c r="U64728" s="13"/>
      <c r="V64728" s="15"/>
      <c r="W64728" s="13" t="s">
        <v>42</v>
      </c>
      <c r="X64728" s="13"/>
      <c r="Y64728" s="16"/>
      <c r="Z64728" s="4"/>
    </row>
    <row r="64729" spans="1:26" ht="23.25">
      <c r="A64729" s="4"/>
      <c r="B64729" s="17" t="s">
        <v>41</v>
      </c>
      <c r="C64729" s="18"/>
      <c r="D64729" s="18"/>
      <c r="E64729" s="18"/>
      <c r="F64729" s="18"/>
      <c r="G64729" s="18"/>
      <c r="H64729" s="70"/>
      <c r="I64729" s="19"/>
      <c r="J64729" s="20"/>
      <c r="K64729" s="21"/>
      <c r="L64729" s="22"/>
      <c r="M64729" s="23"/>
      <c r="N64729" s="24"/>
      <c r="O64729" s="25" t="s">
        <v>3</v>
      </c>
      <c r="P64729" s="26"/>
      <c r="Q64729" s="27"/>
      <c r="R64729" s="28" t="s">
        <v>3</v>
      </c>
      <c r="S64729" s="24"/>
      <c r="T64729" s="22"/>
      <c r="U64729" s="29"/>
      <c r="V64729" s="27"/>
      <c r="W64729" s="27"/>
      <c r="X64729" s="30" t="s">
        <v>4</v>
      </c>
      <c r="Y64729" s="31"/>
      <c r="Z64729" s="4"/>
    </row>
    <row r="64730" spans="1:26" ht="23.25">
      <c r="A64730" s="4"/>
      <c r="B64730" s="19"/>
      <c r="C64730" s="32"/>
      <c r="D64730" s="32"/>
      <c r="E64730" s="32"/>
      <c r="F64730" s="33"/>
      <c r="G64730" s="32"/>
      <c r="H64730" s="19"/>
      <c r="I64730" s="19"/>
      <c r="J64730" s="5" t="s">
        <v>5</v>
      </c>
      <c r="K64730" s="21"/>
      <c r="L64730" s="34" t="s">
        <v>6</v>
      </c>
      <c r="M64730" s="35" t="s">
        <v>7</v>
      </c>
      <c r="N64730" s="36" t="s">
        <v>6</v>
      </c>
      <c r="O64730" s="34" t="s">
        <v>8</v>
      </c>
      <c r="P64730" s="26" t="s">
        <v>9</v>
      </c>
      <c r="Q64730" s="23"/>
      <c r="R64730" s="37" t="s">
        <v>8</v>
      </c>
      <c r="S64730" s="35" t="s">
        <v>10</v>
      </c>
      <c r="T64730" s="34" t="s">
        <v>11</v>
      </c>
      <c r="U64730" s="29" t="s">
        <v>12</v>
      </c>
      <c r="V64730" s="27"/>
      <c r="W64730" s="27"/>
      <c r="X64730" s="27"/>
      <c r="Y64730" s="35"/>
      <c r="Z64730" s="4"/>
    </row>
    <row r="64731" spans="1:26" ht="23.25">
      <c r="A64731" s="4"/>
      <c r="B64731" s="38" t="s">
        <v>31</v>
      </c>
      <c r="C64731" s="38" t="s">
        <v>32</v>
      </c>
      <c r="D64731" s="38" t="s">
        <v>33</v>
      </c>
      <c r="E64731" s="38" t="s">
        <v>34</v>
      </c>
      <c r="F64731" s="38" t="s">
        <v>35</v>
      </c>
      <c r="G64731" s="38" t="s">
        <v>36</v>
      </c>
      <c r="H64731" s="38" t="s">
        <v>39</v>
      </c>
      <c r="I64731" s="19"/>
      <c r="J64731" s="39"/>
      <c r="K64731" s="21"/>
      <c r="L64731" s="34" t="s">
        <v>13</v>
      </c>
      <c r="M64731" s="35" t="s">
        <v>14</v>
      </c>
      <c r="N64731" s="36" t="s">
        <v>15</v>
      </c>
      <c r="O64731" s="34" t="s">
        <v>16</v>
      </c>
      <c r="P64731" s="26" t="s">
        <v>17</v>
      </c>
      <c r="Q64731" s="35" t="s">
        <v>18</v>
      </c>
      <c r="R64731" s="37" t="s">
        <v>16</v>
      </c>
      <c r="S64731" s="35" t="s">
        <v>19</v>
      </c>
      <c r="T64731" s="34" t="s">
        <v>20</v>
      </c>
      <c r="U64731" s="29" t="s">
        <v>21</v>
      </c>
      <c r="V64731" s="26" t="s">
        <v>18</v>
      </c>
      <c r="W64731" s="26" t="s">
        <v>22</v>
      </c>
      <c r="X64731" s="26" t="s">
        <v>23</v>
      </c>
      <c r="Y64731" s="35" t="s">
        <v>24</v>
      </c>
      <c r="Z64731" s="4"/>
    </row>
    <row r="64732" spans="1:26" ht="23.25">
      <c r="A64732" s="4"/>
      <c r="B64732" s="40"/>
      <c r="C64732" s="40"/>
      <c r="D64732" s="40"/>
      <c r="E64732" s="40"/>
      <c r="F64732" s="40"/>
      <c r="G64732" s="40"/>
      <c r="H64732" s="40"/>
      <c r="I64732" s="40"/>
      <c r="J64732" s="41"/>
      <c r="K64732" s="42"/>
      <c r="L64732" s="43"/>
      <c r="M64732" s="44"/>
      <c r="N64732" s="45"/>
      <c r="O64732" s="46" t="s">
        <v>25</v>
      </c>
      <c r="P64732" s="47"/>
      <c r="Q64732" s="48"/>
      <c r="R64732" s="49" t="s">
        <v>25</v>
      </c>
      <c r="S64732" s="44" t="s">
        <v>26</v>
      </c>
      <c r="T64732" s="43"/>
      <c r="U64732" s="50" t="s">
        <v>27</v>
      </c>
      <c r="V64732" s="48"/>
      <c r="W64732" s="48"/>
      <c r="X64732" s="48"/>
      <c r="Y64732" s="49"/>
      <c r="Z64732" s="4"/>
    </row>
    <row r="64733" spans="1:26" ht="23.25">
      <c r="A64733" s="4"/>
      <c r="B64733" s="51"/>
      <c r="C64733" s="51"/>
      <c r="D64733" s="51"/>
      <c r="E64733" s="51"/>
      <c r="F64733" s="51"/>
      <c r="G64733" s="51"/>
      <c r="H64733" s="51"/>
      <c r="I64733" s="64"/>
      <c r="J64733" s="53"/>
      <c r="K64733" s="54"/>
      <c r="L64733" s="22"/>
      <c r="M64733" s="23"/>
      <c r="N64733" s="24"/>
      <c r="O64733" s="3"/>
      <c r="P64733" s="27"/>
      <c r="Q64733" s="27"/>
      <c r="R64733" s="23"/>
      <c r="S64733" s="24"/>
      <c r="T64733" s="22"/>
      <c r="U64733" s="73"/>
      <c r="V64733" s="27"/>
      <c r="W64733" s="27"/>
      <c r="X64733" s="27"/>
      <c r="Y64733" s="23"/>
      <c r="Z64733" s="4"/>
    </row>
    <row r="64734" spans="1:26" ht="23.25">
      <c r="A64734" s="4"/>
      <c r="B64734" s="51"/>
      <c r="C64734" s="51"/>
      <c r="D64734" s="51"/>
      <c r="E64734" s="51"/>
      <c r="F64734" s="51"/>
      <c r="G64734" s="51"/>
      <c r="H64734" s="51"/>
      <c r="I64734" s="64"/>
      <c r="J64734" s="55"/>
      <c r="K64734" s="56"/>
      <c r="L64734" s="74"/>
      <c r="M64734" s="74"/>
      <c r="N64734" s="74"/>
      <c r="O64734" s="74"/>
      <c r="P64734" s="74"/>
      <c r="Q64734" s="74"/>
      <c r="R64734" s="74"/>
      <c r="S64734" s="74"/>
      <c r="T64734" s="74"/>
      <c r="U64734" s="77"/>
      <c r="V64734" s="23"/>
      <c r="W64734" s="23"/>
      <c r="X64734" s="23"/>
      <c r="Y64734" s="23"/>
      <c r="Z64734" s="4"/>
    </row>
    <row r="64735" spans="1:26" ht="23.25">
      <c r="A64735" s="4"/>
      <c r="B64735" s="51"/>
      <c r="C64735" s="51"/>
      <c r="D64735" s="51"/>
      <c r="E64735" s="51"/>
      <c r="F64735" s="51"/>
      <c r="G64735" s="51"/>
      <c r="H64735" s="51"/>
      <c r="I64735" s="64"/>
      <c r="J64735" s="55"/>
      <c r="K64735" s="56"/>
      <c r="L64735" s="74"/>
      <c r="M64735" s="74"/>
      <c r="N64735" s="74"/>
      <c r="O64735" s="74"/>
      <c r="P64735" s="74"/>
      <c r="Q64735" s="74"/>
      <c r="R64735" s="74"/>
      <c r="S64735" s="74"/>
      <c r="T64735" s="74"/>
      <c r="U64735" s="74"/>
      <c r="V64735" s="23"/>
      <c r="W64735" s="23"/>
      <c r="X64735" s="23"/>
      <c r="Y64735" s="23"/>
      <c r="Z64735" s="4"/>
    </row>
    <row r="64736" spans="1:26" ht="23.25">
      <c r="A64736" s="4"/>
      <c r="B64736" s="51"/>
      <c r="C64736" s="51"/>
      <c r="D64736" s="51"/>
      <c r="E64736" s="51"/>
      <c r="F64736" s="51"/>
      <c r="G64736" s="51"/>
      <c r="H64736" s="51"/>
      <c r="I64736" s="64"/>
      <c r="J64736" s="53"/>
      <c r="K64736" s="54"/>
      <c r="L64736" s="74"/>
      <c r="M64736" s="74"/>
      <c r="N64736" s="74"/>
      <c r="O64736" s="74"/>
      <c r="P64736" s="74"/>
      <c r="Q64736" s="23"/>
      <c r="R64736" s="74"/>
      <c r="S64736" s="74"/>
      <c r="T64736" s="74"/>
      <c r="U64736" s="74"/>
      <c r="V64736" s="23"/>
      <c r="W64736" s="23"/>
      <c r="X64736" s="23"/>
      <c r="Y64736" s="23"/>
      <c r="Z64736" s="4"/>
    </row>
    <row r="64737" spans="1:26" ht="23.25">
      <c r="A64737" s="4"/>
      <c r="B64737" s="51"/>
      <c r="C64737" s="51"/>
      <c r="D64737" s="51"/>
      <c r="E64737" s="51"/>
      <c r="F64737" s="51"/>
      <c r="G64737" s="51"/>
      <c r="H64737" s="51"/>
      <c r="I64737" s="64"/>
      <c r="J64737" s="53"/>
      <c r="K64737" s="54"/>
      <c r="L64737" s="74"/>
      <c r="M64737" s="23"/>
      <c r="N64737" s="74"/>
      <c r="O64737" s="74"/>
      <c r="P64737" s="23"/>
      <c r="Q64737" s="23"/>
      <c r="R64737" s="23"/>
      <c r="S64737" s="74"/>
      <c r="T64737" s="74"/>
      <c r="U64737" s="74"/>
      <c r="V64737" s="23"/>
      <c r="W64737" s="23"/>
      <c r="X64737" s="23"/>
      <c r="Y64737" s="23"/>
      <c r="Z64737" s="4"/>
    </row>
    <row r="64738" spans="1:26" ht="23.25">
      <c r="A64738" s="4"/>
      <c r="B64738" s="51"/>
      <c r="C64738" s="51"/>
      <c r="D64738" s="51"/>
      <c r="E64738" s="51"/>
      <c r="F64738" s="51"/>
      <c r="G64738" s="51"/>
      <c r="H64738" s="51"/>
      <c r="I64738" s="64"/>
      <c r="J64738" s="53"/>
      <c r="K64738" s="54"/>
      <c r="L64738" s="74"/>
      <c r="M64738" s="23"/>
      <c r="N64738" s="74"/>
      <c r="O64738" s="74"/>
      <c r="P64738" s="23"/>
      <c r="Q64738" s="23"/>
      <c r="R64738" s="23"/>
      <c r="S64738" s="74"/>
      <c r="T64738" s="74"/>
      <c r="U64738" s="74"/>
      <c r="V64738" s="23"/>
      <c r="W64738" s="23"/>
      <c r="X64738" s="23"/>
      <c r="Y64738" s="23"/>
      <c r="Z64738" s="4"/>
    </row>
    <row r="64739" spans="1:26" ht="23.25">
      <c r="A64739" s="4"/>
      <c r="B64739" s="51"/>
      <c r="C64739" s="51"/>
      <c r="D64739" s="51"/>
      <c r="E64739" s="51"/>
      <c r="F64739" s="51"/>
      <c r="G64739" s="51"/>
      <c r="H64739" s="51"/>
      <c r="I64739" s="64"/>
      <c r="J64739" s="53"/>
      <c r="K64739" s="54"/>
      <c r="L64739" s="74"/>
      <c r="M64739" s="23"/>
      <c r="N64739" s="74"/>
      <c r="O64739" s="74"/>
      <c r="P64739" s="23"/>
      <c r="Q64739" s="23"/>
      <c r="R64739" s="23"/>
      <c r="S64739" s="74"/>
      <c r="T64739" s="74"/>
      <c r="U64739" s="74"/>
      <c r="V64739" s="23"/>
      <c r="W64739" s="23"/>
      <c r="X64739" s="23"/>
      <c r="Y64739" s="23"/>
      <c r="Z64739" s="4"/>
    </row>
    <row r="64740" spans="1:26" ht="23.25">
      <c r="A64740" s="4"/>
      <c r="B64740" s="51"/>
      <c r="C64740" s="51"/>
      <c r="D64740" s="51"/>
      <c r="E64740" s="51"/>
      <c r="F64740" s="51"/>
      <c r="G64740" s="51"/>
      <c r="H64740" s="51"/>
      <c r="I64740" s="64"/>
      <c r="J64740" s="53"/>
      <c r="K64740" s="54"/>
      <c r="L64740" s="74"/>
      <c r="M64740" s="23"/>
      <c r="N64740" s="74"/>
      <c r="O64740" s="74"/>
      <c r="P64740" s="23"/>
      <c r="Q64740" s="23"/>
      <c r="R64740" s="23"/>
      <c r="S64740" s="74"/>
      <c r="T64740" s="74"/>
      <c r="U64740" s="74"/>
      <c r="V64740" s="23"/>
      <c r="W64740" s="23"/>
      <c r="X64740" s="23"/>
      <c r="Y64740" s="23"/>
      <c r="Z64740" s="4"/>
    </row>
    <row r="64741" spans="1:26" ht="23.25">
      <c r="A64741" s="4"/>
      <c r="B64741" s="51"/>
      <c r="C64741" s="51"/>
      <c r="D64741" s="51"/>
      <c r="E64741" s="51"/>
      <c r="F64741" s="51"/>
      <c r="G64741" s="51"/>
      <c r="H64741" s="51"/>
      <c r="I64741" s="64"/>
      <c r="J64741" s="53"/>
      <c r="K64741" s="54"/>
      <c r="L64741" s="74"/>
      <c r="M64741" s="23"/>
      <c r="N64741" s="74"/>
      <c r="O64741" s="74"/>
      <c r="P64741" s="23"/>
      <c r="Q64741" s="23"/>
      <c r="R64741" s="23"/>
      <c r="S64741" s="74"/>
      <c r="T64741" s="74"/>
      <c r="U64741" s="74"/>
      <c r="V64741" s="23"/>
      <c r="W64741" s="23"/>
      <c r="X64741" s="23"/>
      <c r="Y64741" s="23"/>
      <c r="Z64741" s="4"/>
    </row>
    <row r="64742" spans="1:26" ht="23.25">
      <c r="A64742" s="4"/>
      <c r="B64742" s="51"/>
      <c r="C64742" s="51"/>
      <c r="D64742" s="51"/>
      <c r="E64742" s="51"/>
      <c r="F64742" s="51"/>
      <c r="G64742" s="51"/>
      <c r="H64742" s="51"/>
      <c r="I64742" s="64"/>
      <c r="J64742" s="53"/>
      <c r="K64742" s="54"/>
      <c r="L64742" s="74"/>
      <c r="M64742" s="23"/>
      <c r="N64742" s="74"/>
      <c r="O64742" s="74"/>
      <c r="P64742" s="23"/>
      <c r="Q64742" s="23"/>
      <c r="R64742" s="23"/>
      <c r="S64742" s="74"/>
      <c r="T64742" s="74"/>
      <c r="U64742" s="74"/>
      <c r="V64742" s="23"/>
      <c r="W64742" s="23"/>
      <c r="X64742" s="23"/>
      <c r="Y64742" s="23"/>
      <c r="Z64742" s="4"/>
    </row>
    <row r="64743" spans="1:26" ht="23.25">
      <c r="A64743" s="4"/>
      <c r="B64743" s="51"/>
      <c r="C64743" s="51"/>
      <c r="D64743" s="51"/>
      <c r="E64743" s="51"/>
      <c r="F64743" s="51"/>
      <c r="G64743" s="51"/>
      <c r="H64743" s="51"/>
      <c r="I64743" s="64"/>
      <c r="J64743" s="53"/>
      <c r="K64743" s="54"/>
      <c r="L64743" s="74"/>
      <c r="M64743" s="23"/>
      <c r="N64743" s="74"/>
      <c r="O64743" s="74"/>
      <c r="P64743" s="23"/>
      <c r="Q64743" s="23"/>
      <c r="R64743" s="23"/>
      <c r="S64743" s="74"/>
      <c r="T64743" s="74"/>
      <c r="U64743" s="74"/>
      <c r="V64743" s="23"/>
      <c r="W64743" s="23"/>
      <c r="X64743" s="23"/>
      <c r="Y64743" s="23"/>
      <c r="Z64743" s="4"/>
    </row>
    <row r="64744" spans="1:26" ht="23.25">
      <c r="A64744" s="4"/>
      <c r="B64744" s="51"/>
      <c r="C64744" s="51"/>
      <c r="D64744" s="51"/>
      <c r="E64744" s="51"/>
      <c r="F64744" s="51"/>
      <c r="G64744" s="51"/>
      <c r="H64744" s="51"/>
      <c r="I64744" s="64"/>
      <c r="J64744" s="53"/>
      <c r="K64744" s="54"/>
      <c r="L64744" s="74"/>
      <c r="M64744" s="23"/>
      <c r="N64744" s="74"/>
      <c r="O64744" s="74"/>
      <c r="P64744" s="23"/>
      <c r="Q64744" s="23"/>
      <c r="R64744" s="23"/>
      <c r="S64744" s="74"/>
      <c r="T64744" s="74"/>
      <c r="U64744" s="74"/>
      <c r="V64744" s="23"/>
      <c r="W64744" s="23"/>
      <c r="X64744" s="23"/>
      <c r="Y64744" s="23"/>
      <c r="Z64744" s="4"/>
    </row>
    <row r="64745" spans="1:26" ht="23.25">
      <c r="A64745" s="4"/>
      <c r="B64745" s="51"/>
      <c r="C64745" s="51"/>
      <c r="D64745" s="51"/>
      <c r="E64745" s="51"/>
      <c r="F64745" s="51"/>
      <c r="G64745" s="51"/>
      <c r="H64745" s="51"/>
      <c r="I64745" s="64"/>
      <c r="J64745" s="53"/>
      <c r="K64745" s="54"/>
      <c r="L64745" s="74"/>
      <c r="M64745" s="23"/>
      <c r="N64745" s="74"/>
      <c r="O64745" s="74"/>
      <c r="P64745" s="23"/>
      <c r="Q64745" s="23"/>
      <c r="R64745" s="23"/>
      <c r="S64745" s="74"/>
      <c r="T64745" s="74"/>
      <c r="U64745" s="74"/>
      <c r="V64745" s="23"/>
      <c r="W64745" s="23"/>
      <c r="X64745" s="23"/>
      <c r="Y64745" s="23"/>
      <c r="Z64745" s="4"/>
    </row>
    <row r="64746" spans="1:26" ht="23.25">
      <c r="A64746" s="4"/>
      <c r="B64746" s="51"/>
      <c r="C64746" s="51"/>
      <c r="D64746" s="51"/>
      <c r="E64746" s="51"/>
      <c r="F64746" s="51"/>
      <c r="G64746" s="51"/>
      <c r="H64746" s="51"/>
      <c r="I64746" s="64"/>
      <c r="J64746" s="53"/>
      <c r="K64746" s="54"/>
      <c r="L64746" s="74"/>
      <c r="M64746" s="23"/>
      <c r="N64746" s="74"/>
      <c r="O64746" s="74"/>
      <c r="P64746" s="23"/>
      <c r="Q64746" s="23"/>
      <c r="R64746" s="23"/>
      <c r="S64746" s="74"/>
      <c r="T64746" s="74"/>
      <c r="U64746" s="74"/>
      <c r="V64746" s="23"/>
      <c r="W64746" s="23"/>
      <c r="X64746" s="23"/>
      <c r="Y64746" s="23"/>
      <c r="Z64746" s="4"/>
    </row>
    <row r="64747" spans="1:26" ht="23.25">
      <c r="A64747" s="4"/>
      <c r="B64747" s="51"/>
      <c r="C64747" s="51"/>
      <c r="D64747" s="51"/>
      <c r="E64747" s="51"/>
      <c r="F64747" s="51"/>
      <c r="G64747" s="51"/>
      <c r="H64747" s="51"/>
      <c r="I64747" s="64"/>
      <c r="J64747" s="53"/>
      <c r="K64747" s="54"/>
      <c r="L64747" s="74"/>
      <c r="M64747" s="23"/>
      <c r="N64747" s="74"/>
      <c r="O64747" s="74"/>
      <c r="P64747" s="23"/>
      <c r="Q64747" s="23"/>
      <c r="R64747" s="23"/>
      <c r="S64747" s="74"/>
      <c r="T64747" s="74"/>
      <c r="U64747" s="74"/>
      <c r="V64747" s="23"/>
      <c r="W64747" s="23"/>
      <c r="X64747" s="23"/>
      <c r="Y64747" s="23"/>
      <c r="Z64747" s="4"/>
    </row>
    <row r="64748" spans="1:26" ht="23.25">
      <c r="A64748" s="4"/>
      <c r="B64748" s="57"/>
      <c r="C64748" s="58"/>
      <c r="D64748" s="58"/>
      <c r="E64748" s="58"/>
      <c r="F64748" s="58"/>
      <c r="G64748" s="58"/>
      <c r="H64748" s="58"/>
      <c r="I64748" s="53"/>
      <c r="J64748" s="53"/>
      <c r="K64748" s="54"/>
      <c r="L64748" s="21"/>
      <c r="M64748" s="21"/>
      <c r="N64748" s="21"/>
      <c r="O64748" s="21"/>
      <c r="P64748" s="21"/>
      <c r="Q64748" s="21"/>
      <c r="R64748" s="21"/>
      <c r="S64748" s="21"/>
      <c r="T64748" s="21"/>
      <c r="U64748" s="21"/>
      <c r="V64748" s="21"/>
      <c r="W64748" s="21"/>
      <c r="X64748" s="21"/>
      <c r="Y64748" s="21"/>
      <c r="Z64748" s="4"/>
    </row>
    <row r="64749" spans="1:26" ht="23.25">
      <c r="A64749" s="4"/>
      <c r="B64749" s="51"/>
      <c r="C64749" s="51"/>
      <c r="D64749" s="51"/>
      <c r="E64749" s="51"/>
      <c r="F64749" s="51"/>
      <c r="G64749" s="51"/>
      <c r="H64749" s="51"/>
      <c r="I64749" s="64"/>
      <c r="J64749" s="53"/>
      <c r="K64749" s="54"/>
      <c r="L64749" s="74"/>
      <c r="M64749" s="23"/>
      <c r="N64749" s="74"/>
      <c r="O64749" s="74"/>
      <c r="P64749" s="23"/>
      <c r="Q64749" s="23"/>
      <c r="R64749" s="23"/>
      <c r="S64749" s="74"/>
      <c r="T64749" s="74"/>
      <c r="U64749" s="74"/>
      <c r="V64749" s="23"/>
      <c r="W64749" s="23"/>
      <c r="X64749" s="23"/>
      <c r="Y64749" s="23"/>
      <c r="Z64749" s="4"/>
    </row>
    <row r="64750" spans="1:26" ht="23.25">
      <c r="A64750" s="4"/>
      <c r="B64750" s="51"/>
      <c r="C64750" s="51"/>
      <c r="D64750" s="51"/>
      <c r="E64750" s="51"/>
      <c r="F64750" s="51"/>
      <c r="G64750" s="51"/>
      <c r="H64750" s="51"/>
      <c r="I64750" s="64"/>
      <c r="J64750" s="53"/>
      <c r="K64750" s="54"/>
      <c r="L64750" s="74"/>
      <c r="M64750" s="23"/>
      <c r="N64750" s="74"/>
      <c r="O64750" s="74"/>
      <c r="P64750" s="23"/>
      <c r="Q64750" s="23"/>
      <c r="R64750" s="23"/>
      <c r="S64750" s="74"/>
      <c r="T64750" s="74"/>
      <c r="U64750" s="74"/>
      <c r="V64750" s="23"/>
      <c r="W64750" s="23"/>
      <c r="X64750" s="23"/>
      <c r="Y64750" s="23"/>
      <c r="Z64750" s="4"/>
    </row>
    <row r="64751" spans="1:26" ht="23.25">
      <c r="A64751" s="4"/>
      <c r="B64751" s="51"/>
      <c r="C64751" s="51"/>
      <c r="D64751" s="51"/>
      <c r="E64751" s="51"/>
      <c r="F64751" s="51"/>
      <c r="G64751" s="51"/>
      <c r="H64751" s="51"/>
      <c r="I64751" s="64"/>
      <c r="J64751" s="53"/>
      <c r="K64751" s="54"/>
      <c r="L64751" s="74"/>
      <c r="M64751" s="23"/>
      <c r="N64751" s="74"/>
      <c r="O64751" s="74"/>
      <c r="P64751" s="23"/>
      <c r="Q64751" s="23"/>
      <c r="R64751" s="23"/>
      <c r="S64751" s="74"/>
      <c r="T64751" s="74"/>
      <c r="U64751" s="74"/>
      <c r="V64751" s="23"/>
      <c r="W64751" s="23"/>
      <c r="X64751" s="23"/>
      <c r="Y64751" s="23"/>
      <c r="Z64751" s="4"/>
    </row>
    <row r="64752" spans="1:26" ht="23.25">
      <c r="A64752" s="4"/>
      <c r="B64752" s="51"/>
      <c r="C64752" s="51"/>
      <c r="D64752" s="51"/>
      <c r="E64752" s="51"/>
      <c r="F64752" s="51"/>
      <c r="G64752" s="51"/>
      <c r="H64752" s="51"/>
      <c r="I64752" s="64"/>
      <c r="J64752" s="53"/>
      <c r="K64752" s="54"/>
      <c r="L64752" s="74"/>
      <c r="M64752" s="23"/>
      <c r="N64752" s="74"/>
      <c r="O64752" s="74"/>
      <c r="P64752" s="23"/>
      <c r="Q64752" s="23"/>
      <c r="R64752" s="23"/>
      <c r="S64752" s="74"/>
      <c r="T64752" s="74"/>
      <c r="U64752" s="74"/>
      <c r="V64752" s="23"/>
      <c r="W64752" s="23"/>
      <c r="X64752" s="23"/>
      <c r="Y64752" s="23"/>
      <c r="Z64752" s="4"/>
    </row>
    <row r="64753" spans="1:26" ht="23.25">
      <c r="A64753" s="4"/>
      <c r="B64753" s="51"/>
      <c r="C64753" s="51"/>
      <c r="D64753" s="51"/>
      <c r="E64753" s="51"/>
      <c r="F64753" s="51"/>
      <c r="G64753" s="51"/>
      <c r="H64753" s="51"/>
      <c r="I64753" s="64"/>
      <c r="J64753" s="53"/>
      <c r="K64753" s="54"/>
      <c r="L64753" s="74"/>
      <c r="M64753" s="23"/>
      <c r="N64753" s="74"/>
      <c r="O64753" s="74"/>
      <c r="P64753" s="23"/>
      <c r="Q64753" s="23"/>
      <c r="R64753" s="23"/>
      <c r="S64753" s="74"/>
      <c r="T64753" s="74"/>
      <c r="U64753" s="74"/>
      <c r="V64753" s="23"/>
      <c r="W64753" s="23"/>
      <c r="X64753" s="23"/>
      <c r="Y64753" s="23"/>
      <c r="Z64753" s="4"/>
    </row>
    <row r="64754" spans="1:26" ht="23.25">
      <c r="A64754" s="4"/>
      <c r="B64754" s="51"/>
      <c r="C64754" s="51"/>
      <c r="D64754" s="51"/>
      <c r="E64754" s="51"/>
      <c r="F64754" s="51"/>
      <c r="G64754" s="51"/>
      <c r="H64754" s="51"/>
      <c r="I64754" s="64"/>
      <c r="J64754" s="53"/>
      <c r="K64754" s="54"/>
      <c r="L64754" s="74"/>
      <c r="M64754" s="23"/>
      <c r="N64754" s="74"/>
      <c r="O64754" s="74"/>
      <c r="P64754" s="23"/>
      <c r="Q64754" s="23"/>
      <c r="R64754" s="23"/>
      <c r="S64754" s="74"/>
      <c r="T64754" s="74"/>
      <c r="U64754" s="74"/>
      <c r="V64754" s="23"/>
      <c r="W64754" s="23"/>
      <c r="X64754" s="23"/>
      <c r="Y64754" s="23"/>
      <c r="Z64754" s="4"/>
    </row>
    <row r="64755" spans="1:26" ht="23.25">
      <c r="A64755" s="4"/>
      <c r="B64755" s="51"/>
      <c r="C64755" s="51"/>
      <c r="D64755" s="51"/>
      <c r="E64755" s="51"/>
      <c r="F64755" s="51"/>
      <c r="G64755" s="51"/>
      <c r="H64755" s="51"/>
      <c r="I64755" s="64"/>
      <c r="J64755" s="53"/>
      <c r="K64755" s="54"/>
      <c r="L64755" s="74"/>
      <c r="M64755" s="23"/>
      <c r="N64755" s="74"/>
      <c r="O64755" s="74"/>
      <c r="P64755" s="23"/>
      <c r="Q64755" s="23"/>
      <c r="R64755" s="23"/>
      <c r="S64755" s="74"/>
      <c r="T64755" s="74"/>
      <c r="U64755" s="74"/>
      <c r="V64755" s="23"/>
      <c r="W64755" s="23"/>
      <c r="X64755" s="23"/>
      <c r="Y64755" s="23"/>
      <c r="Z64755" s="4"/>
    </row>
    <row r="64756" spans="1:26" ht="23.25">
      <c r="A64756" s="4"/>
      <c r="B64756" s="51"/>
      <c r="C64756" s="51"/>
      <c r="D64756" s="51"/>
      <c r="E64756" s="51"/>
      <c r="F64756" s="51"/>
      <c r="G64756" s="51"/>
      <c r="H64756" s="51"/>
      <c r="I64756" s="64"/>
      <c r="J64756" s="53"/>
      <c r="K64756" s="54"/>
      <c r="L64756" s="74"/>
      <c r="M64756" s="23"/>
      <c r="N64756" s="74"/>
      <c r="O64756" s="74"/>
      <c r="P64756" s="23"/>
      <c r="Q64756" s="23"/>
      <c r="R64756" s="23"/>
      <c r="S64756" s="74"/>
      <c r="T64756" s="74"/>
      <c r="U64756" s="74"/>
      <c r="V64756" s="23"/>
      <c r="W64756" s="23"/>
      <c r="X64756" s="23"/>
      <c r="Y64756" s="23"/>
      <c r="Z64756" s="4"/>
    </row>
    <row r="64757" spans="1:26" ht="23.25">
      <c r="A64757" s="4"/>
      <c r="B64757" s="57"/>
      <c r="C64757" s="58"/>
      <c r="D64757" s="58"/>
      <c r="E64757" s="58"/>
      <c r="F64757" s="58"/>
      <c r="G64757" s="58"/>
      <c r="H64757" s="58"/>
      <c r="I64757" s="53"/>
      <c r="J64757" s="53"/>
      <c r="K64757" s="54"/>
      <c r="L64757" s="21"/>
      <c r="M64757" s="21"/>
      <c r="N64757" s="21"/>
      <c r="O64757" s="21"/>
      <c r="P64757" s="21"/>
      <c r="Q64757" s="21"/>
      <c r="R64757" s="21"/>
      <c r="S64757" s="21"/>
      <c r="T64757" s="21"/>
      <c r="U64757" s="21"/>
      <c r="V64757" s="21"/>
      <c r="W64757" s="21"/>
      <c r="X64757" s="21"/>
      <c r="Y64757" s="21"/>
      <c r="Z64757" s="4"/>
    </row>
    <row r="64758" spans="1:26" ht="23.25">
      <c r="A64758" s="4"/>
      <c r="B64758" s="51"/>
      <c r="C64758" s="51"/>
      <c r="D64758" s="51"/>
      <c r="E64758" s="51"/>
      <c r="F64758" s="51"/>
      <c r="G64758" s="51"/>
      <c r="H64758" s="51"/>
      <c r="I64758" s="64"/>
      <c r="J64758" s="53"/>
      <c r="K64758" s="54"/>
      <c r="L64758" s="74"/>
      <c r="M64758" s="23"/>
      <c r="N64758" s="74"/>
      <c r="O64758" s="74"/>
      <c r="P64758" s="23"/>
      <c r="Q64758" s="23"/>
      <c r="R64758" s="23"/>
      <c r="S64758" s="74"/>
      <c r="T64758" s="74"/>
      <c r="U64758" s="74"/>
      <c r="V64758" s="23"/>
      <c r="W64758" s="23"/>
      <c r="X64758" s="23"/>
      <c r="Y64758" s="23"/>
      <c r="Z64758" s="4"/>
    </row>
    <row r="64759" spans="1:26" ht="23.25">
      <c r="A64759" s="4"/>
      <c r="B64759" s="51"/>
      <c r="C64759" s="51"/>
      <c r="D64759" s="51"/>
      <c r="E64759" s="51"/>
      <c r="F64759" s="51"/>
      <c r="G64759" s="51"/>
      <c r="H64759" s="51"/>
      <c r="I64759" s="64"/>
      <c r="J64759" s="53"/>
      <c r="K64759" s="54"/>
      <c r="L64759" s="74"/>
      <c r="M64759" s="23"/>
      <c r="N64759" s="74"/>
      <c r="O64759" s="74"/>
      <c r="P64759" s="23"/>
      <c r="Q64759" s="23"/>
      <c r="R64759" s="23"/>
      <c r="S64759" s="74"/>
      <c r="T64759" s="74"/>
      <c r="U64759" s="74"/>
      <c r="V64759" s="23"/>
      <c r="W64759" s="23"/>
      <c r="X64759" s="23"/>
      <c r="Y64759" s="23"/>
      <c r="Z64759" s="4"/>
    </row>
    <row r="64760" spans="1:26" ht="23.25">
      <c r="A64760" s="4"/>
      <c r="B64760" s="51"/>
      <c r="C64760" s="51"/>
      <c r="D64760" s="51"/>
      <c r="E64760" s="51"/>
      <c r="F64760" s="51"/>
      <c r="G64760" s="51"/>
      <c r="H64760" s="51"/>
      <c r="I64760" s="64"/>
      <c r="J64760" s="53"/>
      <c r="K64760" s="54"/>
      <c r="L64760" s="74"/>
      <c r="M64760" s="23"/>
      <c r="N64760" s="74"/>
      <c r="O64760" s="74"/>
      <c r="P64760" s="23"/>
      <c r="Q64760" s="23"/>
      <c r="R64760" s="23"/>
      <c r="S64760" s="74"/>
      <c r="T64760" s="74"/>
      <c r="U64760" s="74"/>
      <c r="V64760" s="23"/>
      <c r="W64760" s="23"/>
      <c r="X64760" s="23"/>
      <c r="Y64760" s="23"/>
      <c r="Z64760" s="4"/>
    </row>
    <row r="64761" spans="1:26" ht="23.25">
      <c r="A64761" s="4"/>
      <c r="B64761" s="51"/>
      <c r="C64761" s="51"/>
      <c r="D64761" s="51"/>
      <c r="E64761" s="51"/>
      <c r="F64761" s="51"/>
      <c r="G64761" s="51"/>
      <c r="H64761" s="51"/>
      <c r="I64761" s="64"/>
      <c r="J64761" s="53"/>
      <c r="K64761" s="54"/>
      <c r="L64761" s="74"/>
      <c r="M64761" s="23"/>
      <c r="N64761" s="74"/>
      <c r="O64761" s="74"/>
      <c r="P64761" s="23"/>
      <c r="Q64761" s="23"/>
      <c r="R64761" s="23"/>
      <c r="S64761" s="74"/>
      <c r="T64761" s="74"/>
      <c r="U64761" s="74"/>
      <c r="V64761" s="23"/>
      <c r="W64761" s="23"/>
      <c r="X64761" s="23"/>
      <c r="Y64761" s="23"/>
      <c r="Z64761" s="4"/>
    </row>
    <row r="64762" spans="1:26" ht="23.25">
      <c r="A64762" s="4"/>
      <c r="B64762" s="57"/>
      <c r="C64762" s="57"/>
      <c r="D64762" s="57"/>
      <c r="E64762" s="57"/>
      <c r="F64762" s="57"/>
      <c r="G64762" s="57"/>
      <c r="H64762" s="57"/>
      <c r="I64762" s="64"/>
      <c r="J64762" s="53"/>
      <c r="K64762" s="54"/>
      <c r="L64762" s="74"/>
      <c r="M64762" s="23"/>
      <c r="N64762" s="74"/>
      <c r="O64762" s="74"/>
      <c r="P64762" s="23"/>
      <c r="Q64762" s="23"/>
      <c r="R64762" s="23"/>
      <c r="S64762" s="74"/>
      <c r="T64762" s="74"/>
      <c r="U64762" s="74"/>
      <c r="V64762" s="23"/>
      <c r="W64762" s="23"/>
      <c r="X64762" s="23"/>
      <c r="Y64762" s="23"/>
      <c r="Z64762" s="4"/>
    </row>
    <row r="64763" spans="1:26" ht="23.25">
      <c r="A64763" s="4"/>
      <c r="B64763" s="57"/>
      <c r="C64763" s="58"/>
      <c r="D64763" s="58"/>
      <c r="E64763" s="58"/>
      <c r="F64763" s="58"/>
      <c r="G64763" s="58"/>
      <c r="H64763" s="58"/>
      <c r="I64763" s="53"/>
      <c r="J64763" s="53"/>
      <c r="K64763" s="54"/>
      <c r="L64763" s="21"/>
      <c r="M64763" s="21"/>
      <c r="N64763" s="21"/>
      <c r="O64763" s="21"/>
      <c r="P64763" s="21"/>
      <c r="Q64763" s="21"/>
      <c r="R64763" s="21"/>
      <c r="S64763" s="21"/>
      <c r="T64763" s="21"/>
      <c r="U64763" s="21"/>
      <c r="V64763" s="21"/>
      <c r="W64763" s="21"/>
      <c r="X64763" s="21"/>
      <c r="Y64763" s="21"/>
      <c r="Z64763" s="4"/>
    </row>
    <row r="64764" spans="1:26" ht="23.25">
      <c r="A64764" s="4"/>
      <c r="B64764" s="57"/>
      <c r="C64764" s="57"/>
      <c r="D64764" s="57"/>
      <c r="E64764" s="57"/>
      <c r="F64764" s="57"/>
      <c r="G64764" s="57"/>
      <c r="H64764" s="57"/>
      <c r="I64764" s="64"/>
      <c r="J64764" s="53"/>
      <c r="K64764" s="54"/>
      <c r="L64764" s="74"/>
      <c r="M64764" s="23"/>
      <c r="N64764" s="74"/>
      <c r="O64764" s="74"/>
      <c r="P64764" s="23"/>
      <c r="Q64764" s="23"/>
      <c r="R64764" s="23"/>
      <c r="S64764" s="74"/>
      <c r="T64764" s="74"/>
      <c r="U64764" s="74"/>
      <c r="V64764" s="23"/>
      <c r="W64764" s="23"/>
      <c r="X64764" s="23"/>
      <c r="Y64764" s="23"/>
      <c r="Z64764" s="4"/>
    </row>
    <row r="64765" spans="1:26" ht="23.25">
      <c r="A64765" s="4"/>
      <c r="B64765" s="57"/>
      <c r="C64765" s="57"/>
      <c r="D64765" s="57"/>
      <c r="E64765" s="57"/>
      <c r="F64765" s="57"/>
      <c r="G64765" s="57"/>
      <c r="H64765" s="57"/>
      <c r="I64765" s="64"/>
      <c r="J64765" s="53"/>
      <c r="K64765" s="54"/>
      <c r="L64765" s="74"/>
      <c r="M64765" s="23"/>
      <c r="N64765" s="74"/>
      <c r="O64765" s="74"/>
      <c r="P64765" s="23"/>
      <c r="Q64765" s="23"/>
      <c r="R64765" s="23"/>
      <c r="S64765" s="74"/>
      <c r="T64765" s="74"/>
      <c r="U64765" s="74"/>
      <c r="V64765" s="23"/>
      <c r="W64765" s="23"/>
      <c r="X64765" s="23"/>
      <c r="Y64765" s="23"/>
      <c r="Z64765" s="4"/>
    </row>
    <row r="64766" spans="1:26" ht="23.25">
      <c r="A64766" s="4"/>
      <c r="B64766" s="57"/>
      <c r="C64766" s="57"/>
      <c r="D64766" s="57"/>
      <c r="E64766" s="57"/>
      <c r="F64766" s="57"/>
      <c r="G64766" s="57"/>
      <c r="H64766" s="57"/>
      <c r="I64766" s="64"/>
      <c r="J64766" s="53"/>
      <c r="K64766" s="54"/>
      <c r="L64766" s="74"/>
      <c r="M64766" s="23"/>
      <c r="N64766" s="74"/>
      <c r="O64766" s="74"/>
      <c r="P64766" s="23"/>
      <c r="Q64766" s="23"/>
      <c r="R64766" s="23"/>
      <c r="S64766" s="74"/>
      <c r="T64766" s="74"/>
      <c r="U64766" s="74"/>
      <c r="V64766" s="23"/>
      <c r="W64766" s="23"/>
      <c r="X64766" s="23"/>
      <c r="Y64766" s="23"/>
      <c r="Z64766" s="4"/>
    </row>
    <row r="64767" spans="1:26" ht="23.25">
      <c r="A64767" s="4"/>
      <c r="B64767" s="57"/>
      <c r="C64767" s="57"/>
      <c r="D64767" s="57"/>
      <c r="E64767" s="57"/>
      <c r="F64767" s="57"/>
      <c r="G64767" s="57"/>
      <c r="H64767" s="57"/>
      <c r="I64767" s="64"/>
      <c r="J64767" s="53"/>
      <c r="K64767" s="54"/>
      <c r="L64767" s="74"/>
      <c r="M64767" s="23"/>
      <c r="N64767" s="74"/>
      <c r="O64767" s="74"/>
      <c r="P64767" s="23"/>
      <c r="Q64767" s="23"/>
      <c r="R64767" s="23"/>
      <c r="S64767" s="74"/>
      <c r="T64767" s="74"/>
      <c r="U64767" s="74"/>
      <c r="V64767" s="23"/>
      <c r="W64767" s="23"/>
      <c r="X64767" s="23"/>
      <c r="Y64767" s="23"/>
      <c r="Z64767" s="4"/>
    </row>
    <row r="64768" spans="1:26" ht="23.25">
      <c r="A64768" s="4"/>
      <c r="B64768" s="57"/>
      <c r="C64768" s="57"/>
      <c r="D64768" s="57"/>
      <c r="E64768" s="57"/>
      <c r="F64768" s="57"/>
      <c r="G64768" s="57"/>
      <c r="H64768" s="57"/>
      <c r="I64768" s="64"/>
      <c r="J64768" s="53"/>
      <c r="K64768" s="54"/>
      <c r="L64768" s="74"/>
      <c r="M64768" s="23"/>
      <c r="N64768" s="74"/>
      <c r="O64768" s="74"/>
      <c r="P64768" s="23"/>
      <c r="Q64768" s="23"/>
      <c r="R64768" s="23"/>
      <c r="S64768" s="74"/>
      <c r="T64768" s="74"/>
      <c r="U64768" s="74"/>
      <c r="V64768" s="23"/>
      <c r="W64768" s="23"/>
      <c r="X64768" s="23"/>
      <c r="Y64768" s="23"/>
      <c r="Z64768" s="4"/>
    </row>
    <row r="64769" spans="1:26" ht="23.25">
      <c r="A64769" s="4"/>
      <c r="B64769" s="57"/>
      <c r="C64769" s="57"/>
      <c r="D64769" s="57"/>
      <c r="E64769" s="57"/>
      <c r="F64769" s="57"/>
      <c r="G64769" s="57"/>
      <c r="H64769" s="57"/>
      <c r="I64769" s="64"/>
      <c r="J64769" s="53"/>
      <c r="K64769" s="54"/>
      <c r="L64769" s="74"/>
      <c r="M64769" s="23"/>
      <c r="N64769" s="74"/>
      <c r="O64769" s="74"/>
      <c r="P64769" s="23"/>
      <c r="Q64769" s="23"/>
      <c r="R64769" s="23"/>
      <c r="S64769" s="74"/>
      <c r="T64769" s="74"/>
      <c r="U64769" s="74"/>
      <c r="V64769" s="23"/>
      <c r="W64769" s="23"/>
      <c r="X64769" s="23"/>
      <c r="Y64769" s="23"/>
      <c r="Z64769" s="4"/>
    </row>
    <row r="64770" spans="1:26" ht="23.25">
      <c r="A64770" s="4"/>
      <c r="B64770" s="65"/>
      <c r="C64770" s="65"/>
      <c r="D64770" s="65"/>
      <c r="E64770" s="65"/>
      <c r="F64770" s="65"/>
      <c r="G64770" s="65"/>
      <c r="H64770" s="65"/>
      <c r="I64770" s="66"/>
      <c r="J64770" s="62"/>
      <c r="K64770" s="63"/>
      <c r="L64770" s="75"/>
      <c r="M64770" s="76"/>
      <c r="N64770" s="75"/>
      <c r="O64770" s="75"/>
      <c r="P64770" s="76"/>
      <c r="Q64770" s="76"/>
      <c r="R64770" s="76"/>
      <c r="S64770" s="75"/>
      <c r="T64770" s="75"/>
      <c r="U64770" s="75"/>
      <c r="V64770" s="76"/>
      <c r="W64770" s="76"/>
      <c r="X64770" s="76"/>
      <c r="Y64770" s="76"/>
      <c r="Z64770" s="4"/>
    </row>
    <row r="64771" spans="1:26" ht="23.25">
      <c r="A64771" s="1" t="s">
        <v>30</v>
      </c>
      <c r="B64771" s="1"/>
      <c r="C64771" s="1"/>
      <c r="D64771" s="1"/>
      <c r="E64771" s="1"/>
      <c r="F64771" s="1"/>
      <c r="G64771" s="1"/>
      <c r="H64771" s="2"/>
      <c r="I64771" s="1"/>
      <c r="J64771" s="1"/>
      <c r="K64771" s="1"/>
      <c r="L64771" s="3"/>
      <c r="M64771" s="3"/>
      <c r="N64771" s="3"/>
      <c r="O64771" s="3"/>
      <c r="P64771" s="3"/>
      <c r="Q64771" s="3"/>
      <c r="R64771" s="3"/>
      <c r="S64771" s="3"/>
      <c r="T64771" s="3"/>
      <c r="U64771" s="3"/>
      <c r="V64771" s="3"/>
      <c r="W64771" s="3"/>
      <c r="X64771" s="3"/>
      <c r="Y64771" s="3"/>
      <c r="Z64771" s="1" t="s">
        <v>30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2000-06-02T20:09:50Z</cp:lastPrinted>
  <dcterms:created xsi:type="dcterms:W3CDTF">1998-09-03T23:22:53Z</dcterms:created>
  <dcterms:modified xsi:type="dcterms:W3CDTF">2000-06-07T00:08:58Z</dcterms:modified>
  <cp:category/>
  <cp:version/>
  <cp:contentType/>
  <cp:contentStatus/>
</cp:coreProperties>
</file>