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'Hoja1'!$A$1:$W$270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<sst xmlns="http://schemas.openxmlformats.org/spreadsheetml/2006/main" count="424" uniqueCount="131">
  <si>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</si>
  <si>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</si>
  <si>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</si>
  <si>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</si>
  <si>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</si>
  <si>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</si>
  <si>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</si>
  <si>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</si>
  <si>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</si>
  <si>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</si>
  <si>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</si>
  <si>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</si>
  <si>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</si>
  <si>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</si>
  <si>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</si>
  <si>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</si>
  <si>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</si>
  <si>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</si>
  <si>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</si>
  <si>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</si>
  <si>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</si>
  <si>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</si>
  <si>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</si>
  <si>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</si>
  <si>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</si>
  <si>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</si>
  <si>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</si>
  <si>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</si>
  <si>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</si>
  <si>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</si>
  <si>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</si>
  <si>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</si>
  <si>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</si>
  <si>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</si>
  <si>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</si>
  <si>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</si>
  <si>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</si>
  <si>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</si>
  <si>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</si>
  <si>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</si>
  <si>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09195  FERROCARRILES NACIONALES DE MEXICO</t>
  </si>
  <si>
    <t>S E C T O R :  09000 COMUNICACIONES Y TRANSPORTES</t>
  </si>
  <si>
    <t>16</t>
  </si>
  <si>
    <t>COMUNICACIONES Y TRANSPORTES</t>
  </si>
  <si>
    <t xml:space="preserve">  Recursos Propios</t>
  </si>
  <si>
    <t xml:space="preserve">  Subsidios y Transferencias</t>
  </si>
  <si>
    <t>04</t>
  </si>
  <si>
    <t>Transporte</t>
  </si>
  <si>
    <t>21</t>
  </si>
  <si>
    <t>Programa de Desarrollo del Sector Comunica-</t>
  </si>
  <si>
    <t>ciones y Transportes</t>
  </si>
  <si>
    <t>438</t>
  </si>
  <si>
    <t>básica</t>
  </si>
  <si>
    <t>N000</t>
  </si>
  <si>
    <t>proyectos</t>
  </si>
  <si>
    <t>Puente</t>
  </si>
  <si>
    <t>Carro</t>
  </si>
  <si>
    <t>I031</t>
  </si>
  <si>
    <t>Rehabilitación de maquinaria de vía</t>
  </si>
  <si>
    <t>Máquina</t>
  </si>
  <si>
    <t>I032</t>
  </si>
  <si>
    <t>y edificios</t>
  </si>
  <si>
    <t>Obra</t>
  </si>
  <si>
    <t>I033</t>
  </si>
  <si>
    <t>Obras de remediación de suelos a talleres</t>
  </si>
  <si>
    <t>Estudio</t>
  </si>
  <si>
    <t>I041</t>
  </si>
  <si>
    <t>Conservación de vías principales</t>
  </si>
  <si>
    <t>Kilómetro</t>
  </si>
  <si>
    <t>I042</t>
  </si>
  <si>
    <t>concesionamiento</t>
  </si>
  <si>
    <t>Locomotora</t>
  </si>
  <si>
    <t>K138</t>
  </si>
  <si>
    <t>recobro</t>
  </si>
  <si>
    <t>K141</t>
  </si>
  <si>
    <t>Modernización y rehabilitación de los sistemas</t>
  </si>
  <si>
    <t>y señales</t>
  </si>
  <si>
    <t>447</t>
  </si>
  <si>
    <t>Operar la infraestructura básica</t>
  </si>
  <si>
    <t>I043</t>
  </si>
  <si>
    <t>Servicio de transporte de carga</t>
  </si>
  <si>
    <t>- Toneladas netas</t>
  </si>
  <si>
    <t>Miles</t>
  </si>
  <si>
    <t>- Toneladas - Kilómetro</t>
  </si>
  <si>
    <t>Millones</t>
  </si>
  <si>
    <t>I044</t>
  </si>
  <si>
    <t>Servicio de transporte de pasajeros</t>
  </si>
  <si>
    <t>INDICADOR ESTRATEGICO: Prestar el servi-</t>
  </si>
  <si>
    <t>- Pasajeros</t>
  </si>
  <si>
    <t>- Pasajeros - Kilómetro</t>
  </si>
  <si>
    <t>701</t>
  </si>
  <si>
    <t>financieros</t>
  </si>
  <si>
    <t>I008</t>
  </si>
  <si>
    <t>Proceso de reestructuración y privatización</t>
  </si>
  <si>
    <t>de los servicios ferroviarios</t>
  </si>
  <si>
    <t>Línea Corta</t>
  </si>
  <si>
    <t>TOTAL DEL GASTO PROGRAMABLE</t>
  </si>
  <si>
    <t>DEVENGADO</t>
  </si>
  <si>
    <t>Origen de los Recursos:</t>
  </si>
  <si>
    <t>INDICADOR ESTRATEGICO:</t>
  </si>
  <si>
    <t>INDICADOR ESTRATEGICO: Mantenimientos</t>
  </si>
  <si>
    <t>Lineas totales / lineas a concesionar</t>
  </si>
  <si>
    <t xml:space="preserve">INDICADOR ESTRATEGICO: </t>
  </si>
  <si>
    <t>Torre dañada / Torre a reparar</t>
  </si>
  <si>
    <t>Kilómetros dañados / Kilómetros a reparar</t>
  </si>
  <si>
    <t>Cancelada</t>
  </si>
  <si>
    <t xml:space="preserve">INDICADOR ESTRATEGICO:  </t>
  </si>
  <si>
    <t>Locomotora operable / locomotora disponible</t>
  </si>
  <si>
    <t>Obras requeridas / Obras a realizar</t>
  </si>
  <si>
    <t>Máquinas dañadas / Máquinas a reparar</t>
  </si>
  <si>
    <t>Carros dañados / carros a reparar</t>
  </si>
  <si>
    <t>Puentes dañados / puentes a reparar</t>
  </si>
  <si>
    <t xml:space="preserve">Actividad  institucional  no  asociada  a </t>
  </si>
  <si>
    <t xml:space="preserve">Conservar  y  mantener  la  infraestructura </t>
  </si>
  <si>
    <t>Rehabilitación  de  patios, terminales, talleres</t>
  </si>
  <si>
    <t>Programa  de  mantenimiento de locomotoras</t>
  </si>
  <si>
    <t>Rehabilitación  de  vías  con  riel  nuevo  y de</t>
  </si>
  <si>
    <t>Kilómetros  dañados / Kilómetros  a  reparar</t>
  </si>
  <si>
    <t>de  telecomunicaciones, radiocomunicaciones</t>
  </si>
  <si>
    <t>INDICADOR ESTRATEGICO:  Satisfacer   la</t>
  </si>
  <si>
    <t>demanda del servicio de carga en los  merca-</t>
  </si>
  <si>
    <t>dos  nacional  e internacional</t>
  </si>
  <si>
    <t xml:space="preserve">cio social de pasajeros  en  zonas  aisladas  y </t>
  </si>
  <si>
    <t>en  donde  no  existe otro modo de transporte</t>
  </si>
  <si>
    <t>necesarios / Mantenimientos  a  realizar</t>
  </si>
  <si>
    <t>Administrar  recursos  humanos, materiales  y</t>
  </si>
  <si>
    <t>Actividad   institucional   no   asociada   a</t>
  </si>
  <si>
    <t>HOJA   2   DE   5   .</t>
  </si>
  <si>
    <t>HOJA   3   DE   5   .</t>
  </si>
  <si>
    <t>HOJA   4   DE   5   .</t>
  </si>
  <si>
    <t>HOJA   5   DE   5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</si>
</sst>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5" fontId="0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37" fontId="0" fillId="0" borderId="3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106" t="s">
        <v>33</v>
      </c>
      <c r="S10" s="108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107"/>
      <c r="S11" s="109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+T14+T15</f>
        <v>884637.8</v>
      </c>
      <c r="U13" s="73">
        <f>+U14+U15</f>
        <v>1995409.5</v>
      </c>
      <c r="V13" s="73">
        <f>+U13/T13*100</f>
        <v>225.5623148818646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44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>
        <f>+T18</f>
        <v>386722.3</v>
      </c>
      <c r="U14" s="73">
        <f>+U18</f>
        <v>1137926.8</v>
      </c>
      <c r="V14" s="73">
        <f>+U14/T14*100</f>
        <v>294.24907743877196</v>
      </c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+T19</f>
        <v>497915.5</v>
      </c>
      <c r="U15" s="73">
        <f>+U19</f>
        <v>857482.7</v>
      </c>
      <c r="V15" s="73">
        <f>+U15/T15*100</f>
        <v>172.2145022599216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 t="s">
        <v>46</v>
      </c>
      <c r="D17" s="40"/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>
        <f>+T18+T19</f>
        <v>884637.8</v>
      </c>
      <c r="U17" s="73">
        <f>+U18+U19</f>
        <v>1995409.5</v>
      </c>
      <c r="V17" s="73">
        <f>+U17/T17*100</f>
        <v>225.5623148818646</v>
      </c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44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+T23</f>
        <v>386722.3</v>
      </c>
      <c r="U18" s="73">
        <f>+U23</f>
        <v>1137926.8</v>
      </c>
      <c r="V18" s="73">
        <f>+U18/T18*100</f>
        <v>294.24907743877196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45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>
        <f>+T24</f>
        <v>497915.5</v>
      </c>
      <c r="U19" s="73">
        <f>+U24</f>
        <v>857482.7</v>
      </c>
      <c r="V19" s="73">
        <f>+U19/T19*100</f>
        <v>172.2145022599216</v>
      </c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40" t="s">
        <v>48</v>
      </c>
      <c r="E21" s="40"/>
      <c r="F21" s="40"/>
      <c r="G21" s="40"/>
      <c r="H21" s="41"/>
      <c r="I21" s="42" t="s">
        <v>49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 t="s">
        <v>50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>
        <f>+T23+T24</f>
        <v>884637.8</v>
      </c>
      <c r="U22" s="73">
        <f>+U23+U24</f>
        <v>1995409.5</v>
      </c>
      <c r="V22" s="73">
        <f>+U22/T22*100</f>
        <v>225.5623148818646</v>
      </c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44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+T28+T145+T179</f>
        <v>386722.3</v>
      </c>
      <c r="U23" s="72">
        <f>+U28+U145+U179</f>
        <v>1137926.8</v>
      </c>
      <c r="V23" s="73">
        <f>+U23/T23*100</f>
        <v>294.24907743877196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 t="s">
        <v>45</v>
      </c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>
        <f>+T29+T146+T180</f>
        <v>497915.5</v>
      </c>
      <c r="U24" s="72">
        <f>+U29+U146+U180</f>
        <v>857482.7</v>
      </c>
      <c r="V24" s="73">
        <f>+U24/T24*100</f>
        <v>172.2145022599216</v>
      </c>
      <c r="W24" s="1"/>
    </row>
    <row r="25" spans="1:23" ht="23.25">
      <c r="A25" s="1"/>
      <c r="B25" s="40"/>
      <c r="C25" s="40"/>
      <c r="D25" s="40"/>
      <c r="E25" s="40"/>
      <c r="F25" s="40"/>
      <c r="G25" s="40"/>
      <c r="H25" s="41"/>
      <c r="I25" s="42"/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/>
      <c r="V25" s="73"/>
      <c r="W25" s="1"/>
    </row>
    <row r="26" spans="1:23" ht="23.25">
      <c r="A26" s="1"/>
      <c r="B26" s="40"/>
      <c r="C26" s="40"/>
      <c r="D26" s="40"/>
      <c r="E26" s="40"/>
      <c r="F26" s="40" t="s">
        <v>51</v>
      </c>
      <c r="G26" s="40"/>
      <c r="H26" s="41"/>
      <c r="I26" s="42" t="s">
        <v>113</v>
      </c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/>
      <c r="C27" s="40"/>
      <c r="D27" s="40"/>
      <c r="E27" s="40"/>
      <c r="F27" s="40"/>
      <c r="G27" s="40"/>
      <c r="H27" s="41"/>
      <c r="I27" s="42" t="s">
        <v>52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>
        <f>+T28+T29</f>
        <v>297488.9</v>
      </c>
      <c r="U27" s="74">
        <f>+U28+U29</f>
        <v>215231.00000000003</v>
      </c>
      <c r="V27" s="74">
        <f>+U27/T27*100</f>
        <v>72.34925403939442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44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+T33+T56+T66+T75+T85+T105+T115+T126</f>
        <v>169043.7</v>
      </c>
      <c r="U28" s="72">
        <f>+U33+U56+U66+U75+U85+U105+U115+U126</f>
        <v>144991.40000000002</v>
      </c>
      <c r="V28" s="73">
        <f>+U28/T28*100</f>
        <v>85.77154901365742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 t="s">
        <v>45</v>
      </c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2">
        <f>+T34+T57+T67+T76+T86+T106+T116+T127</f>
        <v>128445.2</v>
      </c>
      <c r="U29" s="72">
        <f>+U34+U57+U67+U76+U86+U106+U116+U127</f>
        <v>70239.6</v>
      </c>
      <c r="V29" s="74">
        <f>+U29/T29*100</f>
        <v>54.68448801512241</v>
      </c>
      <c r="W29" s="1"/>
    </row>
    <row r="30" spans="1:23" ht="23.25">
      <c r="A30" s="1"/>
      <c r="B30" s="40"/>
      <c r="C30" s="40"/>
      <c r="D30" s="40"/>
      <c r="E30" s="40"/>
      <c r="F30" s="40"/>
      <c r="G30" s="40"/>
      <c r="H30" s="41"/>
      <c r="I30" s="42"/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/>
      <c r="U30" s="74"/>
      <c r="V30" s="74"/>
      <c r="W30" s="1"/>
    </row>
    <row r="31" spans="1:23" ht="23.25">
      <c r="A31" s="1"/>
      <c r="B31" s="40"/>
      <c r="C31" s="46"/>
      <c r="D31" s="46"/>
      <c r="E31" s="46"/>
      <c r="F31" s="46"/>
      <c r="G31" s="46" t="s">
        <v>53</v>
      </c>
      <c r="H31" s="42"/>
      <c r="I31" s="42" t="s">
        <v>112</v>
      </c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/>
      <c r="G32" s="40"/>
      <c r="H32" s="41"/>
      <c r="I32" s="42" t="s">
        <v>54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>
        <f>+T33+T34</f>
        <v>55783.5</v>
      </c>
      <c r="U32" s="73">
        <f>+U33+U34</f>
        <v>52487.100000000006</v>
      </c>
      <c r="V32" s="73">
        <f>+U32/T32*100</f>
        <v>94.09072575223858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44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f>+T38+T43</f>
        <v>20306.3</v>
      </c>
      <c r="U33" s="73">
        <f>+U38+U43</f>
        <v>28629.800000000003</v>
      </c>
      <c r="V33" s="73">
        <f>+U33/T33*100</f>
        <v>140.98974209974247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 t="s">
        <v>45</v>
      </c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>
        <f>+T39+T44</f>
        <v>35477.2</v>
      </c>
      <c r="U34" s="73">
        <f>+U39+U44</f>
        <v>23857.3</v>
      </c>
      <c r="V34" s="73">
        <f>+U34/T34*100</f>
        <v>67.2468514989909</v>
      </c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/>
      <c r="U35" s="73"/>
      <c r="V35" s="73"/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99</v>
      </c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111</v>
      </c>
      <c r="J37" s="43"/>
      <c r="K37" s="44" t="s">
        <v>55</v>
      </c>
      <c r="L37" s="64">
        <v>169</v>
      </c>
      <c r="M37" s="63">
        <v>135</v>
      </c>
      <c r="N37" s="63">
        <v>32</v>
      </c>
      <c r="O37" s="95">
        <v>28</v>
      </c>
      <c r="P37" s="69">
        <f>(O37/M37)*100</f>
        <v>20.74074074074074</v>
      </c>
      <c r="Q37" s="70">
        <f>(O37/N37)*100</f>
        <v>87.5</v>
      </c>
      <c r="R37" s="71">
        <v>80</v>
      </c>
      <c r="S37" s="71">
        <f>(O37/L37)*100</f>
        <v>16.56804733727811</v>
      </c>
      <c r="T37" s="72">
        <f>+T38+T39</f>
        <v>45349.7</v>
      </c>
      <c r="U37" s="73">
        <f>+U38+U39</f>
        <v>24717.9</v>
      </c>
      <c r="V37" s="73">
        <f>+U37/T37*100</f>
        <v>54.50510146704389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 t="s">
        <v>44</v>
      </c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>
        <v>20306.3</v>
      </c>
      <c r="U38" s="73">
        <v>24717.9</v>
      </c>
      <c r="V38" s="73">
        <f>+U38/T38*100</f>
        <v>121.72527737697169</v>
      </c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45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v>25043.4</v>
      </c>
      <c r="U39" s="73"/>
      <c r="V39" s="73">
        <f>+U39/T39*100</f>
        <v>0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 t="s">
        <v>99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 t="s">
        <v>110</v>
      </c>
      <c r="J42" s="43"/>
      <c r="K42" s="44" t="s">
        <v>56</v>
      </c>
      <c r="L42" s="64">
        <v>1058</v>
      </c>
      <c r="M42" s="63">
        <v>784</v>
      </c>
      <c r="N42" s="63">
        <v>1233</v>
      </c>
      <c r="O42" s="63">
        <v>1233</v>
      </c>
      <c r="P42" s="69">
        <f>(O42/M42)*100</f>
        <v>157.2704081632653</v>
      </c>
      <c r="Q42" s="70">
        <f>(O42/N42)*100</f>
        <v>100</v>
      </c>
      <c r="R42" s="71">
        <v>74</v>
      </c>
      <c r="S42" s="71">
        <f>(O42/L42)*100</f>
        <v>116.5406427221172</v>
      </c>
      <c r="T42" s="72">
        <f>+T43+T44</f>
        <v>10433.8</v>
      </c>
      <c r="U42" s="73">
        <f>+U43+U44</f>
        <v>27769.2</v>
      </c>
      <c r="V42" s="73">
        <f>+U42/T42*100</f>
        <v>266.146562134601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 t="s">
        <v>44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>
        <v>3911.9</v>
      </c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 t="s">
        <v>45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v>10433.8</v>
      </c>
      <c r="U44" s="73">
        <v>23857.3</v>
      </c>
      <c r="V44" s="73">
        <f>+U44/T44*100</f>
        <v>228.65398991738388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127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106" t="s">
        <v>33</v>
      </c>
      <c r="S52" s="108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107"/>
      <c r="S53" s="109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42</v>
      </c>
      <c r="C55" s="40" t="s">
        <v>46</v>
      </c>
      <c r="D55" s="40" t="s">
        <v>48</v>
      </c>
      <c r="E55" s="40"/>
      <c r="F55" s="40" t="s">
        <v>51</v>
      </c>
      <c r="G55" s="40" t="s">
        <v>57</v>
      </c>
      <c r="H55" s="41"/>
      <c r="I55" s="42" t="s">
        <v>58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>
        <f>+T56+T57</f>
        <v>3729.8</v>
      </c>
      <c r="U55" s="73">
        <f>+U56+U57</f>
        <v>0</v>
      </c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44</v>
      </c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73">
        <f>+T61</f>
        <v>1492</v>
      </c>
      <c r="U56" s="73">
        <f>+U61</f>
        <v>0</v>
      </c>
      <c r="V56" s="73"/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 t="s">
        <v>45</v>
      </c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>
        <f>+T62</f>
        <v>2237.8</v>
      </c>
      <c r="U57" s="74">
        <f>+U62</f>
        <v>0</v>
      </c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/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81"/>
      <c r="U58" s="74"/>
      <c r="V58" s="74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 t="s">
        <v>102</v>
      </c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/>
      <c r="U59" s="74"/>
      <c r="V59" s="74"/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 t="s">
        <v>109</v>
      </c>
      <c r="J60" s="43"/>
      <c r="K60" s="44" t="s">
        <v>59</v>
      </c>
      <c r="L60" s="64">
        <v>29</v>
      </c>
      <c r="M60" s="64">
        <v>21</v>
      </c>
      <c r="N60" s="64">
        <v>0</v>
      </c>
      <c r="O60" s="64" t="s">
        <v>105</v>
      </c>
      <c r="P60" s="69"/>
      <c r="Q60" s="70"/>
      <c r="R60" s="71">
        <v>72</v>
      </c>
      <c r="S60" s="69"/>
      <c r="T60" s="81">
        <f>+T61+T62</f>
        <v>3729.8</v>
      </c>
      <c r="U60" s="74">
        <f>+U61+U62</f>
        <v>0</v>
      </c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44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>
        <v>1492</v>
      </c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 t="s">
        <v>45</v>
      </c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>
        <v>2237.8</v>
      </c>
      <c r="U62" s="74"/>
      <c r="V62" s="74"/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/>
      <c r="G64" s="40" t="s">
        <v>60</v>
      </c>
      <c r="H64" s="41"/>
      <c r="I64" s="42" t="s">
        <v>114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 t="s">
        <v>61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>
        <f>+T66+T67</f>
        <v>38485.9</v>
      </c>
      <c r="U65" s="74">
        <f>+U66+U67</f>
        <v>33676.6</v>
      </c>
      <c r="V65" s="74">
        <f>+U65/T65*100</f>
        <v>87.50373513416602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 t="s">
        <v>44</v>
      </c>
      <c r="J66" s="43"/>
      <c r="K66" s="44"/>
      <c r="L66" s="64"/>
      <c r="M66" s="63"/>
      <c r="N66" s="63"/>
      <c r="O66" s="63"/>
      <c r="P66" s="69"/>
      <c r="Q66" s="70"/>
      <c r="R66" s="71"/>
      <c r="S66" s="69"/>
      <c r="T66" s="73">
        <f>+T71</f>
        <v>9606.2</v>
      </c>
      <c r="U66" s="73">
        <f>+U71</f>
        <v>2474.6</v>
      </c>
      <c r="V66" s="73">
        <f>+U66/T66*100</f>
        <v>25.760446378380625</v>
      </c>
      <c r="W66" s="1"/>
    </row>
    <row r="67" spans="1:23" ht="23.25">
      <c r="A67" s="1"/>
      <c r="B67" s="40"/>
      <c r="C67" s="40"/>
      <c r="D67" s="40"/>
      <c r="E67" s="40"/>
      <c r="F67" s="40"/>
      <c r="G67" s="46"/>
      <c r="H67" s="42"/>
      <c r="I67" s="42" t="s">
        <v>45</v>
      </c>
      <c r="J67" s="43"/>
      <c r="K67" s="44"/>
      <c r="L67" s="64"/>
      <c r="M67" s="64"/>
      <c r="N67" s="64"/>
      <c r="O67" s="64"/>
      <c r="P67" s="69"/>
      <c r="Q67" s="70"/>
      <c r="R67" s="71"/>
      <c r="S67" s="69"/>
      <c r="T67" s="81">
        <f>+T72</f>
        <v>28879.7</v>
      </c>
      <c r="U67" s="74">
        <f>+U72</f>
        <v>31202</v>
      </c>
      <c r="V67" s="74">
        <f>+U67/T67*100</f>
        <v>108.04128851754</v>
      </c>
      <c r="W67" s="1"/>
    </row>
    <row r="68" spans="1:23" ht="23.25">
      <c r="A68" s="1"/>
      <c r="B68" s="40"/>
      <c r="C68" s="46"/>
      <c r="D68" s="46"/>
      <c r="E68" s="46"/>
      <c r="F68" s="46"/>
      <c r="G68" s="40"/>
      <c r="H68" s="41"/>
      <c r="I68" s="42"/>
      <c r="J68" s="43"/>
      <c r="K68" s="44"/>
      <c r="L68" s="64"/>
      <c r="M68" s="63"/>
      <c r="N68" s="63"/>
      <c r="O68" s="63"/>
      <c r="P68" s="69"/>
      <c r="Q68" s="70"/>
      <c r="R68" s="71"/>
      <c r="S68" s="69"/>
      <c r="T68" s="73"/>
      <c r="U68" s="73"/>
      <c r="V68" s="73"/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 t="s">
        <v>102</v>
      </c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73"/>
      <c r="U69" s="73"/>
      <c r="V69" s="73"/>
      <c r="W69" s="1"/>
    </row>
    <row r="70" spans="1:23" ht="23.25">
      <c r="A70" s="1"/>
      <c r="B70" s="40"/>
      <c r="C70" s="46"/>
      <c r="D70" s="46"/>
      <c r="E70" s="46"/>
      <c r="F70" s="46"/>
      <c r="G70" s="40"/>
      <c r="H70" s="41"/>
      <c r="I70" s="42" t="s">
        <v>108</v>
      </c>
      <c r="J70" s="43"/>
      <c r="K70" s="44" t="s">
        <v>62</v>
      </c>
      <c r="L70" s="64">
        <v>14</v>
      </c>
      <c r="M70" s="63">
        <v>3</v>
      </c>
      <c r="N70" s="63">
        <v>9</v>
      </c>
      <c r="O70" s="63">
        <v>9</v>
      </c>
      <c r="P70" s="69">
        <f>(O70/M70)*100</f>
        <v>300</v>
      </c>
      <c r="Q70" s="70">
        <f>(O70/N70)*100</f>
        <v>100</v>
      </c>
      <c r="R70" s="71">
        <v>21</v>
      </c>
      <c r="S70" s="69">
        <f>(O70/L70)*100</f>
        <v>64.28571428571429</v>
      </c>
      <c r="T70" s="73">
        <f>+T71+T72</f>
        <v>38485.9</v>
      </c>
      <c r="U70" s="73">
        <f>+U71+U72</f>
        <v>33676.6</v>
      </c>
      <c r="V70" s="73">
        <f>+U70/T70*100</f>
        <v>87.50373513416602</v>
      </c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 t="s">
        <v>44</v>
      </c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>
        <v>9606.2</v>
      </c>
      <c r="U71" s="74">
        <v>2474.6</v>
      </c>
      <c r="V71" s="74">
        <f>+U71/T71*100</f>
        <v>25.760446378380625</v>
      </c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45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>
        <v>28879.7</v>
      </c>
      <c r="U72" s="73">
        <v>31202</v>
      </c>
      <c r="V72" s="73">
        <f>+U72/T72*100</f>
        <v>108.04128851754</v>
      </c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2"/>
      <c r="I73" s="42"/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6"/>
      <c r="D74" s="46"/>
      <c r="E74" s="46"/>
      <c r="F74" s="46"/>
      <c r="G74" s="40" t="s">
        <v>63</v>
      </c>
      <c r="H74" s="41"/>
      <c r="I74" s="42" t="s">
        <v>64</v>
      </c>
      <c r="J74" s="43"/>
      <c r="K74" s="44"/>
      <c r="L74" s="64"/>
      <c r="M74" s="63"/>
      <c r="N74" s="63"/>
      <c r="O74" s="63"/>
      <c r="P74" s="69"/>
      <c r="Q74" s="70"/>
      <c r="R74" s="71"/>
      <c r="S74" s="69"/>
      <c r="T74" s="73">
        <f>+T75+T76</f>
        <v>21587.8</v>
      </c>
      <c r="U74" s="73">
        <f>+U75+U76</f>
        <v>8969.4</v>
      </c>
      <c r="V74" s="73">
        <f>+U74/T74*100</f>
        <v>41.54846718980165</v>
      </c>
      <c r="W74" s="1"/>
    </row>
    <row r="75" spans="1:23" ht="23.25">
      <c r="A75" s="1"/>
      <c r="B75" s="40"/>
      <c r="C75" s="40"/>
      <c r="D75" s="40"/>
      <c r="E75" s="40"/>
      <c r="F75" s="40"/>
      <c r="G75" s="46"/>
      <c r="H75" s="42"/>
      <c r="I75" s="42" t="s">
        <v>44</v>
      </c>
      <c r="J75" s="43"/>
      <c r="K75" s="44"/>
      <c r="L75" s="64"/>
      <c r="M75" s="64"/>
      <c r="N75" s="64"/>
      <c r="O75" s="64"/>
      <c r="P75" s="69"/>
      <c r="Q75" s="70"/>
      <c r="R75" s="71"/>
      <c r="S75" s="69"/>
      <c r="T75" s="81">
        <f>+T81</f>
        <v>21276.6</v>
      </c>
      <c r="U75" s="74">
        <f>+U81</f>
        <v>8706.5</v>
      </c>
      <c r="V75" s="74">
        <f>+U75/T75*100</f>
        <v>40.92054181589164</v>
      </c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1"/>
      <c r="I76" s="42" t="s">
        <v>45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>
        <f>+T82</f>
        <v>311.2</v>
      </c>
      <c r="U76" s="73">
        <f>+U82</f>
        <v>262.9</v>
      </c>
      <c r="V76" s="73">
        <f>+U76/T76*100</f>
        <v>84.47943444730078</v>
      </c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/>
      <c r="J77" s="43"/>
      <c r="K77" s="44"/>
      <c r="L77" s="64"/>
      <c r="M77" s="64"/>
      <c r="N77" s="64"/>
      <c r="O77" s="64"/>
      <c r="P77" s="69"/>
      <c r="Q77" s="70"/>
      <c r="R77" s="71"/>
      <c r="S77" s="69"/>
      <c r="T77" s="81"/>
      <c r="U77" s="74"/>
      <c r="V77" s="74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 t="s">
        <v>102</v>
      </c>
      <c r="J78" s="43"/>
      <c r="K78" s="44"/>
      <c r="L78" s="64"/>
      <c r="M78" s="63"/>
      <c r="N78" s="63"/>
      <c r="O78" s="63"/>
      <c r="P78" s="69"/>
      <c r="Q78" s="70"/>
      <c r="R78" s="71"/>
      <c r="S78" s="69"/>
      <c r="T78" s="73"/>
      <c r="U78" s="73"/>
      <c r="V78" s="73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 t="s">
        <v>108</v>
      </c>
      <c r="J79" s="43"/>
      <c r="K79" s="44" t="s">
        <v>62</v>
      </c>
      <c r="L79" s="64">
        <v>30</v>
      </c>
      <c r="M79" s="64">
        <v>21</v>
      </c>
      <c r="N79" s="64">
        <v>12</v>
      </c>
      <c r="O79" s="64">
        <v>10</v>
      </c>
      <c r="P79" s="69">
        <f>(O79/M79)*100</f>
        <v>47.61904761904761</v>
      </c>
      <c r="Q79" s="70">
        <f>(O79/N79)*100</f>
        <v>83.33333333333334</v>
      </c>
      <c r="R79" s="71">
        <f>(M79/L79)*100</f>
        <v>70</v>
      </c>
      <c r="S79" s="69">
        <f>(O79/L79)*100</f>
        <v>33.33333333333333</v>
      </c>
      <c r="T79" s="81"/>
      <c r="U79" s="74"/>
      <c r="V79" s="74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/>
      <c r="J80" s="43"/>
      <c r="K80" s="44" t="s">
        <v>65</v>
      </c>
      <c r="L80" s="64"/>
      <c r="M80" s="63"/>
      <c r="N80" s="63">
        <v>18</v>
      </c>
      <c r="O80" s="63">
        <v>14</v>
      </c>
      <c r="P80" s="69"/>
      <c r="Q80" s="70">
        <f>(O80/N80)*100</f>
        <v>77.77777777777779</v>
      </c>
      <c r="R80" s="71"/>
      <c r="S80" s="69"/>
      <c r="T80" s="73">
        <f>+T81+T82</f>
        <v>21587.8</v>
      </c>
      <c r="U80" s="73">
        <f>+U81+U82</f>
        <v>8969.4</v>
      </c>
      <c r="V80" s="73">
        <f>+U80/T80*100</f>
        <v>41.54846718980165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 t="s">
        <v>44</v>
      </c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>
        <v>21276.6</v>
      </c>
      <c r="U81" s="73">
        <v>8706.5</v>
      </c>
      <c r="V81" s="73">
        <f>+U81/T81*100</f>
        <v>40.92054181589164</v>
      </c>
      <c r="W81" s="1"/>
    </row>
    <row r="82" spans="1:23" ht="23.25">
      <c r="A82" s="1"/>
      <c r="B82" s="40"/>
      <c r="C82" s="46"/>
      <c r="D82" s="46"/>
      <c r="E82" s="46"/>
      <c r="F82" s="46"/>
      <c r="G82" s="40"/>
      <c r="H82" s="41"/>
      <c r="I82" s="42" t="s">
        <v>45</v>
      </c>
      <c r="J82" s="43"/>
      <c r="K82" s="44"/>
      <c r="L82" s="64"/>
      <c r="M82" s="63"/>
      <c r="N82" s="63"/>
      <c r="O82" s="63"/>
      <c r="P82" s="69"/>
      <c r="Q82" s="70"/>
      <c r="R82" s="71"/>
      <c r="S82" s="69"/>
      <c r="T82" s="73">
        <v>311.2</v>
      </c>
      <c r="U82" s="73">
        <v>262.9</v>
      </c>
      <c r="V82" s="73">
        <f>+U82/T82*100</f>
        <v>84.47943444730078</v>
      </c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40" t="s">
        <v>66</v>
      </c>
      <c r="H84" s="41"/>
      <c r="I84" s="42" t="s">
        <v>67</v>
      </c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>
        <f>+T85+T86</f>
        <v>18236.5</v>
      </c>
      <c r="U84" s="73">
        <f>+U85+U86</f>
        <v>22153.800000000003</v>
      </c>
      <c r="V84" s="73">
        <f>+U84/T84*100</f>
        <v>121.48054725413321</v>
      </c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44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>
        <f>+T100</f>
        <v>6037.3</v>
      </c>
      <c r="U85" s="73">
        <f>+U100</f>
        <v>16692.9</v>
      </c>
      <c r="V85" s="73">
        <f>+U85/T85*100</f>
        <v>276.4961158133603</v>
      </c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45</v>
      </c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>
        <f>+T101</f>
        <v>12199.2</v>
      </c>
      <c r="U86" s="73">
        <f>+U101</f>
        <v>5460.9</v>
      </c>
      <c r="V86" s="73">
        <f>+U86/T86*100</f>
        <v>44.76441078103482</v>
      </c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 t="s">
        <v>106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6"/>
      <c r="H89" s="42"/>
      <c r="I89" s="42" t="s">
        <v>104</v>
      </c>
      <c r="J89" s="43"/>
      <c r="K89" s="44" t="s">
        <v>68</v>
      </c>
      <c r="L89" s="93">
        <v>350</v>
      </c>
      <c r="M89" s="93">
        <v>200</v>
      </c>
      <c r="N89" s="82">
        <v>158.4</v>
      </c>
      <c r="O89" s="82">
        <v>158.4</v>
      </c>
      <c r="P89" s="69">
        <v>79.2</v>
      </c>
      <c r="Q89" s="70">
        <f>(O89/N89)*100</f>
        <v>100</v>
      </c>
      <c r="R89" s="71">
        <v>57</v>
      </c>
      <c r="S89" s="69">
        <v>45.3</v>
      </c>
      <c r="T89" s="81">
        <f>+T100+T101</f>
        <v>18236.5</v>
      </c>
      <c r="U89" s="74">
        <f>+U100+U101</f>
        <v>22153.800000000003</v>
      </c>
      <c r="V89" s="74">
        <f>+U89/T89*100</f>
        <v>121.48054725413321</v>
      </c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53" t="s">
        <v>128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30</v>
      </c>
      <c r="M95" s="60"/>
      <c r="N95" s="61"/>
      <c r="O95" s="62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106" t="s">
        <v>33</v>
      </c>
      <c r="S97" s="108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107"/>
      <c r="S98" s="109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40" t="s">
        <v>42</v>
      </c>
      <c r="C100" s="40" t="s">
        <v>46</v>
      </c>
      <c r="D100" s="40" t="s">
        <v>48</v>
      </c>
      <c r="E100" s="40"/>
      <c r="F100" s="40" t="s">
        <v>51</v>
      </c>
      <c r="G100" s="40" t="s">
        <v>66</v>
      </c>
      <c r="H100" s="41"/>
      <c r="I100" s="42" t="s">
        <v>44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>
        <v>6037.3</v>
      </c>
      <c r="U100" s="73">
        <v>16692.9</v>
      </c>
      <c r="V100" s="73">
        <f>+U100/T100*100</f>
        <v>276.4961158133603</v>
      </c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42" t="s">
        <v>45</v>
      </c>
      <c r="J101" s="43"/>
      <c r="K101" s="44"/>
      <c r="L101" s="64"/>
      <c r="M101" s="64"/>
      <c r="N101" s="64"/>
      <c r="O101" s="64"/>
      <c r="P101" s="69"/>
      <c r="Q101" s="70"/>
      <c r="R101" s="71"/>
      <c r="S101" s="69"/>
      <c r="T101" s="81">
        <v>12199.2</v>
      </c>
      <c r="U101" s="74">
        <v>5460.9</v>
      </c>
      <c r="V101" s="74">
        <f>+U101/T101*100</f>
        <v>44.76441078103482</v>
      </c>
      <c r="W101" s="1"/>
    </row>
    <row r="102" spans="1:23" ht="23.25">
      <c r="A102" s="1"/>
      <c r="B102" s="40"/>
      <c r="C102" s="46"/>
      <c r="D102" s="46"/>
      <c r="E102" s="46"/>
      <c r="F102" s="46"/>
      <c r="G102" s="40"/>
      <c r="H102" s="41"/>
      <c r="I102" s="42"/>
      <c r="J102" s="43"/>
      <c r="K102" s="44"/>
      <c r="L102" s="64"/>
      <c r="M102" s="64"/>
      <c r="N102" s="64"/>
      <c r="O102" s="64"/>
      <c r="P102" s="69"/>
      <c r="Q102" s="70"/>
      <c r="R102" s="71"/>
      <c r="S102" s="69"/>
      <c r="T102" s="81"/>
      <c r="U102" s="74"/>
      <c r="V102" s="74"/>
      <c r="W102" s="1"/>
    </row>
    <row r="103" spans="1:23" ht="23.25">
      <c r="A103" s="1"/>
      <c r="B103" s="40"/>
      <c r="C103" s="40"/>
      <c r="D103" s="40"/>
      <c r="E103" s="40"/>
      <c r="F103" s="40"/>
      <c r="G103" s="40" t="s">
        <v>69</v>
      </c>
      <c r="H103" s="41"/>
      <c r="I103" s="42" t="s">
        <v>115</v>
      </c>
      <c r="J103" s="43"/>
      <c r="K103" s="44"/>
      <c r="L103" s="64"/>
      <c r="M103" s="64"/>
      <c r="N103" s="64"/>
      <c r="O103" s="64"/>
      <c r="P103" s="69"/>
      <c r="Q103" s="70"/>
      <c r="R103" s="71"/>
      <c r="S103" s="69"/>
      <c r="T103" s="81"/>
      <c r="U103" s="74"/>
      <c r="V103" s="74"/>
      <c r="W103" s="1"/>
    </row>
    <row r="104" spans="1:23" ht="23.25">
      <c r="A104" s="1"/>
      <c r="B104" s="40"/>
      <c r="C104" s="40"/>
      <c r="D104" s="40"/>
      <c r="E104" s="40"/>
      <c r="F104" s="40"/>
      <c r="G104" s="40"/>
      <c r="H104" s="41"/>
      <c r="I104" s="42" t="s">
        <v>70</v>
      </c>
      <c r="J104" s="43"/>
      <c r="K104" s="44"/>
      <c r="L104" s="64"/>
      <c r="M104" s="64"/>
      <c r="N104" s="64"/>
      <c r="O104" s="64"/>
      <c r="P104" s="69"/>
      <c r="Q104" s="70"/>
      <c r="R104" s="71"/>
      <c r="S104" s="69"/>
      <c r="T104" s="81">
        <f>+T105+T106</f>
        <v>127731.1</v>
      </c>
      <c r="U104" s="74">
        <f>+U105+U106</f>
        <v>26908.6</v>
      </c>
      <c r="V104" s="74">
        <f>+U104/T104*100</f>
        <v>21.066600068424993</v>
      </c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 t="s">
        <v>44</v>
      </c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>
        <f>+T110</f>
        <v>80117.1</v>
      </c>
      <c r="U105" s="74">
        <f>+U110</f>
        <v>17503.5</v>
      </c>
      <c r="V105" s="74">
        <f>+U105/T105*100</f>
        <v>21.847395874289006</v>
      </c>
      <c r="W105" s="1"/>
    </row>
    <row r="106" spans="1:23" ht="23.25">
      <c r="A106" s="1"/>
      <c r="B106" s="40"/>
      <c r="C106" s="40"/>
      <c r="D106" s="40"/>
      <c r="E106" s="40"/>
      <c r="F106" s="40"/>
      <c r="G106" s="40"/>
      <c r="H106" s="41"/>
      <c r="I106" s="42" t="s">
        <v>45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>
        <f>+T111</f>
        <v>47614</v>
      </c>
      <c r="U106" s="74">
        <f>+U111</f>
        <v>9405.1</v>
      </c>
      <c r="V106" s="74">
        <f>+U106/T106*100</f>
        <v>19.752803797202503</v>
      </c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/>
      <c r="J107" s="43"/>
      <c r="K107" s="44"/>
      <c r="L107" s="64"/>
      <c r="M107" s="63"/>
      <c r="N107" s="63"/>
      <c r="O107" s="63"/>
      <c r="P107" s="69"/>
      <c r="Q107" s="70"/>
      <c r="R107" s="71"/>
      <c r="S107" s="69"/>
      <c r="T107" s="73"/>
      <c r="U107" s="73"/>
      <c r="V107" s="73"/>
      <c r="W107" s="1"/>
    </row>
    <row r="108" spans="1:23" ht="23.25">
      <c r="A108" s="1"/>
      <c r="B108" s="40"/>
      <c r="C108" s="40"/>
      <c r="D108" s="40"/>
      <c r="E108" s="40"/>
      <c r="F108" s="40"/>
      <c r="G108" s="40"/>
      <c r="H108" s="41"/>
      <c r="I108" s="42" t="s">
        <v>102</v>
      </c>
      <c r="J108" s="43"/>
      <c r="K108" s="44"/>
      <c r="L108" s="64"/>
      <c r="M108" s="63"/>
      <c r="N108" s="63"/>
      <c r="O108" s="63"/>
      <c r="P108" s="69"/>
      <c r="Q108" s="70"/>
      <c r="R108" s="71"/>
      <c r="S108" s="69"/>
      <c r="T108" s="73"/>
      <c r="U108" s="73"/>
      <c r="V108" s="73"/>
      <c r="W108" s="1"/>
    </row>
    <row r="109" spans="1:23" ht="23.25">
      <c r="A109" s="1"/>
      <c r="B109" s="40"/>
      <c r="C109" s="40"/>
      <c r="D109" s="40"/>
      <c r="E109" s="40"/>
      <c r="F109" s="40"/>
      <c r="G109" s="46"/>
      <c r="H109" s="42"/>
      <c r="I109" s="42" t="s">
        <v>107</v>
      </c>
      <c r="J109" s="43"/>
      <c r="K109" s="44" t="s">
        <v>71</v>
      </c>
      <c r="L109" s="64">
        <v>219</v>
      </c>
      <c r="M109" s="64">
        <v>93</v>
      </c>
      <c r="N109" s="64">
        <v>136</v>
      </c>
      <c r="O109" s="64">
        <v>136</v>
      </c>
      <c r="P109" s="69">
        <f>(O109/M109)*100</f>
        <v>146.23655913978496</v>
      </c>
      <c r="Q109" s="70">
        <f>(O109/N109)*100</f>
        <v>100</v>
      </c>
      <c r="R109" s="71">
        <v>42</v>
      </c>
      <c r="S109" s="69">
        <f>(O109/L109)*100</f>
        <v>62.10045662100456</v>
      </c>
      <c r="T109" s="81">
        <f>+T110+T111</f>
        <v>127731.1</v>
      </c>
      <c r="U109" s="74">
        <f>+U110+U111</f>
        <v>26908.6</v>
      </c>
      <c r="V109" s="74">
        <f>+U109/T109*100</f>
        <v>21.066600068424993</v>
      </c>
      <c r="W109" s="1"/>
    </row>
    <row r="110" spans="1:23" ht="23.25">
      <c r="A110" s="1"/>
      <c r="B110" s="40"/>
      <c r="C110" s="40"/>
      <c r="D110" s="40"/>
      <c r="E110" s="40"/>
      <c r="F110" s="40"/>
      <c r="G110" s="40"/>
      <c r="H110" s="41"/>
      <c r="I110" s="42" t="s">
        <v>44</v>
      </c>
      <c r="J110" s="43"/>
      <c r="K110" s="44"/>
      <c r="L110" s="64"/>
      <c r="M110" s="63"/>
      <c r="N110" s="63"/>
      <c r="O110" s="63"/>
      <c r="P110" s="69"/>
      <c r="Q110" s="70"/>
      <c r="R110" s="71"/>
      <c r="S110" s="69"/>
      <c r="T110" s="81">
        <v>80117.1</v>
      </c>
      <c r="U110" s="74">
        <v>17503.5</v>
      </c>
      <c r="V110" s="74">
        <f>+U110/T110*100</f>
        <v>21.847395874289006</v>
      </c>
      <c r="W110" s="1"/>
    </row>
    <row r="111" spans="1:23" ht="23.25">
      <c r="A111" s="1"/>
      <c r="B111" s="40"/>
      <c r="C111" s="40"/>
      <c r="D111" s="40"/>
      <c r="E111" s="40"/>
      <c r="F111" s="40"/>
      <c r="G111" s="46"/>
      <c r="H111" s="42"/>
      <c r="I111" s="42" t="s">
        <v>45</v>
      </c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73">
        <v>47614</v>
      </c>
      <c r="U111" s="73">
        <f>5492.6+3912.5</f>
        <v>9405.1</v>
      </c>
      <c r="V111" s="73">
        <f>+U111/T111*100</f>
        <v>19.752803797202503</v>
      </c>
      <c r="W111" s="1"/>
    </row>
    <row r="112" spans="1:23" ht="23.25">
      <c r="A112" s="1"/>
      <c r="B112" s="40"/>
      <c r="C112" s="40"/>
      <c r="D112" s="40"/>
      <c r="E112" s="40"/>
      <c r="F112" s="40"/>
      <c r="G112" s="46"/>
      <c r="H112" s="42"/>
      <c r="I112" s="42"/>
      <c r="J112" s="43"/>
      <c r="K112" s="44"/>
      <c r="L112" s="64"/>
      <c r="M112" s="64"/>
      <c r="N112" s="64"/>
      <c r="O112" s="64"/>
      <c r="P112" s="69"/>
      <c r="Q112" s="70"/>
      <c r="R112" s="71"/>
      <c r="S112" s="69"/>
      <c r="T112" s="81"/>
      <c r="U112" s="74"/>
      <c r="V112" s="74"/>
      <c r="W112" s="1"/>
    </row>
    <row r="113" spans="1:23" ht="23.25">
      <c r="A113" s="1"/>
      <c r="B113" s="40"/>
      <c r="C113" s="46"/>
      <c r="D113" s="46"/>
      <c r="E113" s="46"/>
      <c r="F113" s="46"/>
      <c r="G113" s="40" t="s">
        <v>72</v>
      </c>
      <c r="H113" s="41"/>
      <c r="I113" s="42" t="s">
        <v>116</v>
      </c>
      <c r="J113" s="43"/>
      <c r="K113" s="44"/>
      <c r="L113" s="64"/>
      <c r="M113" s="63"/>
      <c r="N113" s="63"/>
      <c r="O113" s="63"/>
      <c r="P113" s="69"/>
      <c r="Q113" s="70"/>
      <c r="R113" s="71"/>
      <c r="S113" s="69"/>
      <c r="T113" s="73"/>
      <c r="U113" s="73"/>
      <c r="V113" s="73"/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 t="s">
        <v>73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73">
        <f>+T115+T116</f>
        <v>11854.2</v>
      </c>
      <c r="U114" s="73">
        <f>+U115+U116</f>
        <v>0</v>
      </c>
      <c r="V114" s="73"/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 t="s">
        <v>44</v>
      </c>
      <c r="J115" s="43"/>
      <c r="K115" s="44"/>
      <c r="L115" s="64"/>
      <c r="M115" s="64"/>
      <c r="N115" s="64"/>
      <c r="O115" s="64"/>
      <c r="P115" s="69"/>
      <c r="Q115" s="70"/>
      <c r="R115" s="71"/>
      <c r="S115" s="69"/>
      <c r="T115" s="81">
        <f>+T120</f>
        <v>11854.2</v>
      </c>
      <c r="U115" s="74">
        <f>+U120</f>
        <v>0</v>
      </c>
      <c r="V115" s="74"/>
      <c r="W115" s="1"/>
    </row>
    <row r="116" spans="1:23" ht="23.25">
      <c r="A116" s="1"/>
      <c r="B116" s="40"/>
      <c r="C116" s="40"/>
      <c r="D116" s="40"/>
      <c r="E116" s="40"/>
      <c r="F116" s="40"/>
      <c r="G116" s="40"/>
      <c r="H116" s="41"/>
      <c r="I116" s="42" t="s">
        <v>45</v>
      </c>
      <c r="J116" s="43"/>
      <c r="K116" s="44"/>
      <c r="L116" s="64"/>
      <c r="M116" s="63"/>
      <c r="N116" s="63"/>
      <c r="O116" s="63"/>
      <c r="P116" s="69"/>
      <c r="Q116" s="70"/>
      <c r="R116" s="71"/>
      <c r="S116" s="69"/>
      <c r="T116" s="73">
        <f>+T121</f>
        <v>0</v>
      </c>
      <c r="U116" s="73">
        <f>+U121</f>
        <v>0</v>
      </c>
      <c r="V116" s="73"/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42"/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/>
      <c r="U117" s="73"/>
      <c r="V117" s="73"/>
      <c r="W117" s="1"/>
    </row>
    <row r="118" spans="1:23" ht="23.25">
      <c r="A118" s="1"/>
      <c r="B118" s="40"/>
      <c r="C118" s="40"/>
      <c r="D118" s="40"/>
      <c r="E118" s="40"/>
      <c r="F118" s="40"/>
      <c r="G118" s="46"/>
      <c r="H118" s="42"/>
      <c r="I118" s="42" t="s">
        <v>99</v>
      </c>
      <c r="J118" s="43"/>
      <c r="K118" s="44"/>
      <c r="L118" s="64"/>
      <c r="M118" s="64"/>
      <c r="N118" s="64"/>
      <c r="O118" s="64"/>
      <c r="P118" s="69"/>
      <c r="Q118" s="70"/>
      <c r="R118" s="71"/>
      <c r="S118" s="69"/>
      <c r="T118" s="81"/>
      <c r="U118" s="74"/>
      <c r="V118" s="74"/>
      <c r="W118" s="1"/>
    </row>
    <row r="119" spans="1:23" ht="23.25">
      <c r="A119" s="1"/>
      <c r="B119" s="40"/>
      <c r="C119" s="46"/>
      <c r="D119" s="46"/>
      <c r="E119" s="46"/>
      <c r="F119" s="46"/>
      <c r="G119" s="40"/>
      <c r="H119" s="41"/>
      <c r="I119" s="42" t="s">
        <v>117</v>
      </c>
      <c r="J119" s="43"/>
      <c r="K119" s="44" t="s">
        <v>68</v>
      </c>
      <c r="L119" s="64">
        <v>30</v>
      </c>
      <c r="M119" s="63">
        <v>8</v>
      </c>
      <c r="N119" s="63">
        <v>0</v>
      </c>
      <c r="O119" s="63" t="s">
        <v>105</v>
      </c>
      <c r="P119" s="69"/>
      <c r="Q119" s="70"/>
      <c r="R119" s="71">
        <v>27</v>
      </c>
      <c r="S119" s="69"/>
      <c r="T119" s="73">
        <f>+T120+T121</f>
        <v>11854.2</v>
      </c>
      <c r="U119" s="73">
        <f>+U120+U121</f>
        <v>0</v>
      </c>
      <c r="V119" s="73"/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 t="s">
        <v>44</v>
      </c>
      <c r="J120" s="43"/>
      <c r="K120" s="44"/>
      <c r="L120" s="64"/>
      <c r="M120" s="64"/>
      <c r="N120" s="64"/>
      <c r="O120" s="64"/>
      <c r="P120" s="69"/>
      <c r="Q120" s="70"/>
      <c r="R120" s="71"/>
      <c r="S120" s="69"/>
      <c r="T120" s="81">
        <v>11854.2</v>
      </c>
      <c r="U120" s="74"/>
      <c r="V120" s="74"/>
      <c r="W120" s="1"/>
    </row>
    <row r="121" spans="1:23" ht="23.25">
      <c r="A121" s="1"/>
      <c r="B121" s="40"/>
      <c r="C121" s="40"/>
      <c r="D121" s="40"/>
      <c r="E121" s="40"/>
      <c r="F121" s="40"/>
      <c r="G121" s="46"/>
      <c r="H121" s="42"/>
      <c r="I121" s="42" t="s">
        <v>45</v>
      </c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/>
      <c r="U121" s="73"/>
      <c r="V121" s="73"/>
      <c r="W121" s="1"/>
    </row>
    <row r="122" spans="1:23" ht="23.25">
      <c r="A122" s="1"/>
      <c r="B122" s="40"/>
      <c r="C122" s="40"/>
      <c r="D122" s="40"/>
      <c r="E122" s="40"/>
      <c r="F122" s="40"/>
      <c r="G122" s="46"/>
      <c r="H122" s="42"/>
      <c r="I122" s="42"/>
      <c r="J122" s="43"/>
      <c r="K122" s="44"/>
      <c r="L122" s="64"/>
      <c r="M122" s="64"/>
      <c r="N122" s="64"/>
      <c r="O122" s="64"/>
      <c r="P122" s="69"/>
      <c r="Q122" s="70"/>
      <c r="R122" s="71"/>
      <c r="S122" s="69"/>
      <c r="T122" s="81"/>
      <c r="U122" s="74"/>
      <c r="V122" s="74"/>
      <c r="W122" s="1"/>
    </row>
    <row r="123" spans="1:23" ht="23.25">
      <c r="A123" s="1"/>
      <c r="B123" s="40"/>
      <c r="C123" s="46"/>
      <c r="D123" s="46"/>
      <c r="E123" s="46"/>
      <c r="F123" s="46"/>
      <c r="G123" s="40" t="s">
        <v>74</v>
      </c>
      <c r="H123" s="41"/>
      <c r="I123" s="42" t="s">
        <v>75</v>
      </c>
      <c r="J123" s="43"/>
      <c r="K123" s="44"/>
      <c r="L123" s="64"/>
      <c r="M123" s="63"/>
      <c r="N123" s="63"/>
      <c r="O123" s="63"/>
      <c r="P123" s="69"/>
      <c r="Q123" s="70"/>
      <c r="R123" s="71"/>
      <c r="S123" s="69"/>
      <c r="T123" s="73"/>
      <c r="U123" s="73"/>
      <c r="V123" s="73"/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 t="s">
        <v>118</v>
      </c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/>
      <c r="U124" s="73"/>
      <c r="V124" s="73"/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42" t="s">
        <v>76</v>
      </c>
      <c r="J125" s="43"/>
      <c r="K125" s="44"/>
      <c r="L125" s="64"/>
      <c r="M125" s="63"/>
      <c r="N125" s="63"/>
      <c r="O125" s="63"/>
      <c r="P125" s="69"/>
      <c r="Q125" s="70"/>
      <c r="R125" s="71"/>
      <c r="S125" s="69"/>
      <c r="T125" s="73">
        <f>+T126+T127</f>
        <v>20080.1</v>
      </c>
      <c r="U125" s="73">
        <f>+U126+U127</f>
        <v>71035.5</v>
      </c>
      <c r="V125" s="73">
        <f>+U125/T125*100</f>
        <v>353.76068844278666</v>
      </c>
      <c r="W125" s="1"/>
    </row>
    <row r="126" spans="1:23" ht="23.25">
      <c r="A126" s="1"/>
      <c r="B126" s="40"/>
      <c r="C126" s="46"/>
      <c r="D126" s="46"/>
      <c r="E126" s="46"/>
      <c r="F126" s="46"/>
      <c r="G126" s="46"/>
      <c r="H126" s="42"/>
      <c r="I126" s="42" t="s">
        <v>44</v>
      </c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>
        <f>+T131</f>
        <v>18354</v>
      </c>
      <c r="U126" s="73">
        <f>+U131</f>
        <v>70984.1</v>
      </c>
      <c r="V126" s="73">
        <f>+U126/T126*100</f>
        <v>386.7500272420181</v>
      </c>
      <c r="W126" s="1"/>
    </row>
    <row r="127" spans="1:23" ht="23.25">
      <c r="A127" s="1"/>
      <c r="B127" s="40"/>
      <c r="C127" s="46"/>
      <c r="D127" s="46"/>
      <c r="E127" s="46"/>
      <c r="F127" s="46"/>
      <c r="G127" s="40"/>
      <c r="H127" s="41"/>
      <c r="I127" s="42" t="s">
        <v>45</v>
      </c>
      <c r="J127" s="43"/>
      <c r="K127" s="44"/>
      <c r="L127" s="64"/>
      <c r="M127" s="63"/>
      <c r="N127" s="63"/>
      <c r="O127" s="63"/>
      <c r="P127" s="69"/>
      <c r="Q127" s="70"/>
      <c r="R127" s="71"/>
      <c r="S127" s="69"/>
      <c r="T127" s="73">
        <f>+T132</f>
        <v>1726.1</v>
      </c>
      <c r="U127" s="73">
        <f>+U132</f>
        <v>51.4</v>
      </c>
      <c r="V127" s="73">
        <f>+U127/T127*100</f>
        <v>2.9778112507965937</v>
      </c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/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/>
      <c r="U128" s="73"/>
      <c r="V128" s="73"/>
      <c r="W128" s="1"/>
    </row>
    <row r="129" spans="1:23" ht="23.25">
      <c r="A129" s="1"/>
      <c r="B129" s="40"/>
      <c r="C129" s="40"/>
      <c r="D129" s="40"/>
      <c r="E129" s="40"/>
      <c r="F129" s="40"/>
      <c r="G129" s="46"/>
      <c r="H129" s="42"/>
      <c r="I129" s="42" t="s">
        <v>102</v>
      </c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/>
      <c r="U129" s="73"/>
      <c r="V129" s="73"/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 t="s">
        <v>103</v>
      </c>
      <c r="J130" s="43"/>
      <c r="K130" s="44" t="s">
        <v>62</v>
      </c>
      <c r="L130" s="64">
        <v>99</v>
      </c>
      <c r="M130" s="63">
        <v>91</v>
      </c>
      <c r="N130" s="63">
        <v>0</v>
      </c>
      <c r="O130" s="63" t="s">
        <v>105</v>
      </c>
      <c r="P130" s="69"/>
      <c r="Q130" s="70"/>
      <c r="R130" s="71">
        <v>92</v>
      </c>
      <c r="S130" s="69"/>
      <c r="T130" s="73">
        <f>+T131+T132</f>
        <v>20080.1</v>
      </c>
      <c r="U130" s="73">
        <f>+U131+U132</f>
        <v>71035.5</v>
      </c>
      <c r="V130" s="73">
        <f>+U130/T130*100</f>
        <v>353.76068844278666</v>
      </c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44</v>
      </c>
      <c r="J131" s="43"/>
      <c r="K131" s="44"/>
      <c r="L131" s="64"/>
      <c r="M131" s="64"/>
      <c r="N131" s="64"/>
      <c r="O131" s="64"/>
      <c r="P131" s="69"/>
      <c r="Q131" s="70"/>
      <c r="R131" s="71"/>
      <c r="S131" s="69"/>
      <c r="T131" s="81">
        <v>18354</v>
      </c>
      <c r="U131" s="74">
        <v>70984.1</v>
      </c>
      <c r="V131" s="74">
        <f>+U131/T131*100</f>
        <v>386.7500272420181</v>
      </c>
      <c r="W131" s="1"/>
    </row>
    <row r="132" spans="1:23" ht="23.25">
      <c r="A132" s="1"/>
      <c r="B132" s="40"/>
      <c r="C132" s="40"/>
      <c r="D132" s="40"/>
      <c r="E132" s="40"/>
      <c r="F132" s="40"/>
      <c r="G132" s="46"/>
      <c r="H132" s="42"/>
      <c r="I132" s="42" t="s">
        <v>45</v>
      </c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>
        <v>1726.1</v>
      </c>
      <c r="U132" s="73">
        <v>51.4</v>
      </c>
      <c r="V132" s="73">
        <f>+U132/T132*100</f>
        <v>2.9778112507965937</v>
      </c>
      <c r="W132" s="1"/>
    </row>
    <row r="133" spans="1:23" ht="23.25">
      <c r="A133" s="1"/>
      <c r="B133" s="40"/>
      <c r="C133" s="40"/>
      <c r="D133" s="40"/>
      <c r="E133" s="40"/>
      <c r="F133" s="40"/>
      <c r="G133" s="46"/>
      <c r="H133" s="42"/>
      <c r="I133" s="42"/>
      <c r="J133" s="43"/>
      <c r="K133" s="44"/>
      <c r="L133" s="64"/>
      <c r="M133" s="64"/>
      <c r="N133" s="64"/>
      <c r="O133" s="64"/>
      <c r="P133" s="69"/>
      <c r="Q133" s="70"/>
      <c r="R133" s="71"/>
      <c r="S133" s="69"/>
      <c r="T133" s="81"/>
      <c r="U133" s="74"/>
      <c r="V133" s="74"/>
      <c r="W133" s="1"/>
    </row>
    <row r="134" spans="1:23" ht="23.25">
      <c r="A134" s="1"/>
      <c r="B134" s="40"/>
      <c r="C134" s="40"/>
      <c r="D134" s="40"/>
      <c r="E134" s="40"/>
      <c r="F134" s="40" t="s">
        <v>77</v>
      </c>
      <c r="G134" s="40"/>
      <c r="H134" s="41"/>
      <c r="I134" s="42" t="s">
        <v>78</v>
      </c>
      <c r="J134" s="43"/>
      <c r="K134" s="44"/>
      <c r="L134" s="64"/>
      <c r="M134" s="64"/>
      <c r="N134" s="64"/>
      <c r="O134" s="64"/>
      <c r="P134" s="69"/>
      <c r="Q134" s="70"/>
      <c r="R134" s="71"/>
      <c r="S134" s="69"/>
      <c r="T134" s="81">
        <f>+T145+T146</f>
        <v>167192</v>
      </c>
      <c r="U134" s="74">
        <f>+U145+U146</f>
        <v>162911.4</v>
      </c>
      <c r="V134" s="74">
        <f>+U134/T134*100</f>
        <v>97.43971003397291</v>
      </c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53" t="s">
        <v>129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30</v>
      </c>
      <c r="M140" s="60"/>
      <c r="N140" s="61"/>
      <c r="O140" s="62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106" t="s">
        <v>33</v>
      </c>
      <c r="S142" s="108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107"/>
      <c r="S143" s="109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 t="s">
        <v>42</v>
      </c>
      <c r="C145" s="40" t="s">
        <v>46</v>
      </c>
      <c r="D145" s="40" t="s">
        <v>48</v>
      </c>
      <c r="E145" s="40"/>
      <c r="F145" s="40" t="s">
        <v>77</v>
      </c>
      <c r="G145" s="40"/>
      <c r="H145" s="41"/>
      <c r="I145" s="42" t="s">
        <v>44</v>
      </c>
      <c r="J145" s="43"/>
      <c r="K145" s="44"/>
      <c r="L145" s="64"/>
      <c r="M145" s="64"/>
      <c r="N145" s="64"/>
      <c r="O145" s="64"/>
      <c r="P145" s="69"/>
      <c r="Q145" s="70"/>
      <c r="R145" s="71"/>
      <c r="S145" s="69"/>
      <c r="T145" s="81">
        <f>+T149+T161</f>
        <v>100656.29999999999</v>
      </c>
      <c r="U145" s="74">
        <f>+U149+U161</f>
        <v>107564.8</v>
      </c>
      <c r="V145" s="74">
        <f>+U145/T145*100</f>
        <v>106.86345514389066</v>
      </c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45</v>
      </c>
      <c r="J146" s="43"/>
      <c r="K146" s="44"/>
      <c r="L146" s="64"/>
      <c r="M146" s="64"/>
      <c r="N146" s="64"/>
      <c r="O146" s="64"/>
      <c r="P146" s="69"/>
      <c r="Q146" s="70"/>
      <c r="R146" s="71"/>
      <c r="S146" s="69"/>
      <c r="T146" s="81">
        <f>+T150+T162</f>
        <v>66535.7</v>
      </c>
      <c r="U146" s="74">
        <f>+U150+U162</f>
        <v>55346.6</v>
      </c>
      <c r="V146" s="74">
        <f>+U146/T146*100</f>
        <v>83.18331361960571</v>
      </c>
      <c r="W146" s="1"/>
    </row>
    <row r="147" spans="1:23" ht="23.25">
      <c r="A147" s="1"/>
      <c r="B147" s="40"/>
      <c r="C147" s="46"/>
      <c r="D147" s="46"/>
      <c r="E147" s="46"/>
      <c r="F147" s="46"/>
      <c r="G147" s="40"/>
      <c r="H147" s="41"/>
      <c r="I147" s="42"/>
      <c r="J147" s="43"/>
      <c r="K147" s="44"/>
      <c r="L147" s="64"/>
      <c r="M147" s="63"/>
      <c r="N147" s="63"/>
      <c r="O147" s="63"/>
      <c r="P147" s="69"/>
      <c r="Q147" s="70"/>
      <c r="R147" s="71"/>
      <c r="S147" s="69"/>
      <c r="T147" s="73"/>
      <c r="U147" s="73"/>
      <c r="V147" s="73"/>
      <c r="W147" s="1"/>
    </row>
    <row r="148" spans="1:23" ht="23.25">
      <c r="A148" s="1"/>
      <c r="B148" s="40"/>
      <c r="C148" s="40"/>
      <c r="D148" s="40"/>
      <c r="E148" s="40"/>
      <c r="F148" s="40"/>
      <c r="G148" s="40" t="s">
        <v>79</v>
      </c>
      <c r="H148" s="41"/>
      <c r="I148" s="42" t="s">
        <v>80</v>
      </c>
      <c r="J148" s="43"/>
      <c r="K148" s="44"/>
      <c r="L148" s="64"/>
      <c r="M148" s="64"/>
      <c r="N148" s="64"/>
      <c r="O148" s="64"/>
      <c r="P148" s="69"/>
      <c r="Q148" s="70"/>
      <c r="R148" s="71"/>
      <c r="S148" s="69"/>
      <c r="T148" s="81">
        <f>+T149+T150</f>
        <v>112900.9</v>
      </c>
      <c r="U148" s="74">
        <f>+U149+U150</f>
        <v>138231.2</v>
      </c>
      <c r="V148" s="74">
        <f>+U148/T148*100</f>
        <v>122.43587075036604</v>
      </c>
      <c r="W148" s="1"/>
    </row>
    <row r="149" spans="1:23" ht="23.25">
      <c r="A149" s="1"/>
      <c r="B149" s="40"/>
      <c r="C149" s="46"/>
      <c r="D149" s="46"/>
      <c r="E149" s="46"/>
      <c r="F149" s="40"/>
      <c r="G149" s="40"/>
      <c r="H149" s="41"/>
      <c r="I149" s="42" t="s">
        <v>44</v>
      </c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>
        <f>+T157</f>
        <v>70650.7</v>
      </c>
      <c r="U149" s="74">
        <f>+U157</f>
        <v>95981</v>
      </c>
      <c r="V149" s="74">
        <f>+U149/T149*100</f>
        <v>135.85286486899633</v>
      </c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 t="s">
        <v>45</v>
      </c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>
        <f>+T158</f>
        <v>42250.2</v>
      </c>
      <c r="U150" s="74">
        <f>+U158</f>
        <v>42250.2</v>
      </c>
      <c r="V150" s="74">
        <f>+U150/T150*100</f>
        <v>100</v>
      </c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42"/>
      <c r="J151" s="43"/>
      <c r="K151" s="44"/>
      <c r="L151" s="82"/>
      <c r="M151" s="83"/>
      <c r="N151" s="83"/>
      <c r="O151" s="83"/>
      <c r="P151" s="69"/>
      <c r="Q151" s="70"/>
      <c r="R151" s="71"/>
      <c r="S151" s="69"/>
      <c r="T151" s="73"/>
      <c r="U151" s="73"/>
      <c r="V151" s="73"/>
      <c r="W151" s="1"/>
    </row>
    <row r="152" spans="1:23" ht="23.25">
      <c r="A152" s="1"/>
      <c r="B152" s="40"/>
      <c r="C152" s="40"/>
      <c r="D152" s="40"/>
      <c r="E152" s="40"/>
      <c r="F152" s="40"/>
      <c r="G152" s="46"/>
      <c r="H152" s="42"/>
      <c r="I152" s="42" t="s">
        <v>119</v>
      </c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/>
      <c r="U152" s="74"/>
      <c r="V152" s="74"/>
      <c r="W152" s="1"/>
    </row>
    <row r="153" spans="1:23" ht="23.25">
      <c r="A153" s="1"/>
      <c r="B153" s="40"/>
      <c r="C153" s="46"/>
      <c r="D153" s="46"/>
      <c r="E153" s="46"/>
      <c r="F153" s="46"/>
      <c r="G153" s="40"/>
      <c r="H153" s="41"/>
      <c r="I153" s="42" t="s">
        <v>120</v>
      </c>
      <c r="J153" s="43"/>
      <c r="K153" s="44"/>
      <c r="L153" s="64"/>
      <c r="M153" s="63"/>
      <c r="N153" s="63"/>
      <c r="O153" s="63"/>
      <c r="P153" s="69"/>
      <c r="Q153" s="70"/>
      <c r="R153" s="71"/>
      <c r="S153" s="69"/>
      <c r="T153" s="81"/>
      <c r="U153" s="74"/>
      <c r="V153" s="74"/>
      <c r="W153" s="1"/>
    </row>
    <row r="154" spans="1:23" ht="23.25">
      <c r="A154" s="1"/>
      <c r="B154" s="40"/>
      <c r="C154" s="40"/>
      <c r="D154" s="40"/>
      <c r="E154" s="40"/>
      <c r="F154" s="40"/>
      <c r="G154" s="46"/>
      <c r="H154" s="42"/>
      <c r="I154" s="42" t="s">
        <v>121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73"/>
      <c r="U154" s="73"/>
      <c r="V154" s="73"/>
      <c r="W154" s="1"/>
    </row>
    <row r="155" spans="1:23" ht="23.25">
      <c r="A155" s="1"/>
      <c r="B155" s="40"/>
      <c r="C155" s="40"/>
      <c r="D155" s="40"/>
      <c r="E155" s="40"/>
      <c r="F155" s="40"/>
      <c r="G155" s="46"/>
      <c r="H155" s="42"/>
      <c r="I155" s="42" t="s">
        <v>81</v>
      </c>
      <c r="J155" s="43"/>
      <c r="K155" s="44" t="s">
        <v>82</v>
      </c>
      <c r="L155" s="82">
        <v>1029.6</v>
      </c>
      <c r="M155" s="82">
        <v>1029.6</v>
      </c>
      <c r="N155" s="82">
        <v>2259.5</v>
      </c>
      <c r="O155" s="82">
        <v>2259.5</v>
      </c>
      <c r="P155" s="69">
        <f>(O155/M155)*100</f>
        <v>219.45415695415696</v>
      </c>
      <c r="Q155" s="70">
        <f>(O155/N155)*100</f>
        <v>100</v>
      </c>
      <c r="R155" s="71">
        <f>(M155/L155)*100</f>
        <v>100</v>
      </c>
      <c r="S155" s="69">
        <f>(O155/L155)*100</f>
        <v>219.45415695415696</v>
      </c>
      <c r="T155" s="81"/>
      <c r="U155" s="74"/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 t="s">
        <v>83</v>
      </c>
      <c r="J156" s="43"/>
      <c r="K156" s="44" t="s">
        <v>84</v>
      </c>
      <c r="L156" s="82">
        <v>145</v>
      </c>
      <c r="M156" s="83">
        <v>145</v>
      </c>
      <c r="N156" s="83">
        <v>642.9</v>
      </c>
      <c r="O156" s="83">
        <v>642.9</v>
      </c>
      <c r="P156" s="69">
        <f>(O156/M156)*100</f>
        <v>443.37931034482756</v>
      </c>
      <c r="Q156" s="70">
        <f>(O156/N156)*100</f>
        <v>100</v>
      </c>
      <c r="R156" s="71">
        <f>(M156/L156)*100</f>
        <v>100</v>
      </c>
      <c r="S156" s="69">
        <f>(O156/L156)*100</f>
        <v>443.37931034482756</v>
      </c>
      <c r="T156" s="73">
        <f>+T157+T158</f>
        <v>112900.9</v>
      </c>
      <c r="U156" s="73">
        <f>+U157+U158</f>
        <v>138231.2</v>
      </c>
      <c r="V156" s="73">
        <f>+U156/T156*100</f>
        <v>122.43587075036604</v>
      </c>
      <c r="W156" s="1"/>
    </row>
    <row r="157" spans="1:23" ht="23.25">
      <c r="A157" s="1"/>
      <c r="B157" s="40"/>
      <c r="C157" s="46"/>
      <c r="D157" s="46"/>
      <c r="E157" s="46"/>
      <c r="F157" s="46"/>
      <c r="G157" s="40"/>
      <c r="H157" s="41"/>
      <c r="I157" s="42" t="s">
        <v>44</v>
      </c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>
        <v>70650.7</v>
      </c>
      <c r="U157" s="73">
        <v>95981</v>
      </c>
      <c r="V157" s="73">
        <f>+U157/T157*100</f>
        <v>135.85286486899633</v>
      </c>
      <c r="W157" s="1"/>
    </row>
    <row r="158" spans="1:23" ht="23.25">
      <c r="A158" s="1"/>
      <c r="B158" s="40"/>
      <c r="C158" s="40"/>
      <c r="D158" s="40"/>
      <c r="E158" s="40"/>
      <c r="F158" s="40"/>
      <c r="G158" s="46"/>
      <c r="H158" s="42"/>
      <c r="I158" s="42" t="s">
        <v>45</v>
      </c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>
        <v>42250.2</v>
      </c>
      <c r="U158" s="74">
        <v>42250.2</v>
      </c>
      <c r="V158" s="74">
        <f>+U158/T158*100</f>
        <v>100</v>
      </c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/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73"/>
      <c r="U159" s="73"/>
      <c r="V159" s="73"/>
      <c r="W159" s="1"/>
    </row>
    <row r="160" spans="1:23" ht="23.25">
      <c r="A160" s="1"/>
      <c r="B160" s="40"/>
      <c r="C160" s="46"/>
      <c r="D160" s="46"/>
      <c r="E160" s="46"/>
      <c r="F160" s="46"/>
      <c r="G160" s="40" t="s">
        <v>85</v>
      </c>
      <c r="H160" s="42"/>
      <c r="I160" s="42" t="s">
        <v>86</v>
      </c>
      <c r="J160" s="43"/>
      <c r="K160" s="44"/>
      <c r="L160" s="64"/>
      <c r="M160" s="63"/>
      <c r="N160" s="63"/>
      <c r="O160" s="63"/>
      <c r="P160" s="69"/>
      <c r="Q160" s="70"/>
      <c r="R160" s="71"/>
      <c r="S160" s="69"/>
      <c r="T160" s="73">
        <f>+T161+T162</f>
        <v>54291.1</v>
      </c>
      <c r="U160" s="73">
        <f>+U161+U162</f>
        <v>24680.199999999997</v>
      </c>
      <c r="V160" s="73">
        <f>+U160/T160*100</f>
        <v>45.45901630285626</v>
      </c>
      <c r="W160" s="1"/>
    </row>
    <row r="161" spans="1:23" ht="23.25">
      <c r="A161" s="1"/>
      <c r="B161" s="40"/>
      <c r="C161" s="46"/>
      <c r="D161" s="46"/>
      <c r="E161" s="46"/>
      <c r="F161" s="46"/>
      <c r="G161" s="40"/>
      <c r="H161" s="41"/>
      <c r="I161" s="42" t="s">
        <v>44</v>
      </c>
      <c r="J161" s="43"/>
      <c r="K161" s="44"/>
      <c r="L161" s="64"/>
      <c r="M161" s="63"/>
      <c r="N161" s="63"/>
      <c r="O161" s="63"/>
      <c r="P161" s="69"/>
      <c r="Q161" s="70"/>
      <c r="R161" s="71"/>
      <c r="S161" s="69"/>
      <c r="T161" s="73">
        <f>+T169+T174</f>
        <v>30005.6</v>
      </c>
      <c r="U161" s="73">
        <f>+U169+U173</f>
        <v>11583.8</v>
      </c>
      <c r="V161" s="74">
        <f>+U161/T161*100</f>
        <v>38.605460314074705</v>
      </c>
      <c r="W161" s="1"/>
    </row>
    <row r="162" spans="1:23" ht="23.25">
      <c r="A162" s="1"/>
      <c r="B162" s="40"/>
      <c r="C162" s="40"/>
      <c r="D162" s="40"/>
      <c r="E162" s="40"/>
      <c r="F162" s="40"/>
      <c r="G162" s="46"/>
      <c r="H162" s="42"/>
      <c r="I162" s="42" t="s">
        <v>45</v>
      </c>
      <c r="J162" s="43"/>
      <c r="K162" s="44"/>
      <c r="L162" s="64"/>
      <c r="M162" s="64"/>
      <c r="N162" s="64"/>
      <c r="O162" s="64"/>
      <c r="P162" s="69"/>
      <c r="Q162" s="70"/>
      <c r="R162" s="71"/>
      <c r="S162" s="69"/>
      <c r="T162" s="73">
        <f>+T170+T175</f>
        <v>24285.5</v>
      </c>
      <c r="U162" s="73">
        <f>+U170+U175</f>
        <v>13096.4</v>
      </c>
      <c r="V162" s="74">
        <f>+U162/T162*100</f>
        <v>53.92682876613617</v>
      </c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/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73"/>
      <c r="U163" s="73"/>
      <c r="V163" s="73"/>
      <c r="W163" s="1"/>
    </row>
    <row r="164" spans="1:23" ht="23.25">
      <c r="A164" s="1"/>
      <c r="B164" s="40"/>
      <c r="C164" s="40"/>
      <c r="D164" s="40"/>
      <c r="E164" s="40"/>
      <c r="F164" s="40"/>
      <c r="G164" s="40"/>
      <c r="H164" s="41"/>
      <c r="I164" s="42" t="s">
        <v>87</v>
      </c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40"/>
      <c r="H165" s="41"/>
      <c r="I165" s="42" t="s">
        <v>122</v>
      </c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/>
      <c r="U165" s="73"/>
      <c r="V165" s="73"/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1"/>
      <c r="I166" s="42" t="s">
        <v>123</v>
      </c>
      <c r="J166" s="43"/>
      <c r="K166" s="44"/>
      <c r="L166" s="64"/>
      <c r="M166" s="64"/>
      <c r="N166" s="64"/>
      <c r="O166" s="64"/>
      <c r="P166" s="69"/>
      <c r="Q166" s="70"/>
      <c r="R166" s="71"/>
      <c r="S166" s="69"/>
      <c r="T166" s="81"/>
      <c r="U166" s="74"/>
      <c r="V166" s="74"/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 t="s">
        <v>88</v>
      </c>
      <c r="J167" s="43"/>
      <c r="K167" s="44" t="s">
        <v>82</v>
      </c>
      <c r="L167" s="93">
        <v>1146</v>
      </c>
      <c r="M167" s="94">
        <v>1146</v>
      </c>
      <c r="N167" s="94">
        <v>460.7</v>
      </c>
      <c r="O167" s="94">
        <v>460.7</v>
      </c>
      <c r="P167" s="69">
        <f>(O167/M167)*100</f>
        <v>40.20069808027923</v>
      </c>
      <c r="Q167" s="70">
        <f>(O167/N167)*100</f>
        <v>100</v>
      </c>
      <c r="R167" s="71">
        <f>(M167/L167)*100</f>
        <v>100</v>
      </c>
      <c r="S167" s="69">
        <f>(O167/L167)*100</f>
        <v>40.20069808027923</v>
      </c>
      <c r="T167" s="73"/>
      <c r="U167" s="73"/>
      <c r="V167" s="73"/>
      <c r="W167" s="1"/>
    </row>
    <row r="168" spans="1:23" ht="23.25">
      <c r="A168" s="1"/>
      <c r="B168" s="40"/>
      <c r="C168" s="40"/>
      <c r="D168" s="40"/>
      <c r="E168" s="40"/>
      <c r="F168" s="40"/>
      <c r="G168" s="40"/>
      <c r="H168" s="41"/>
      <c r="I168" s="42" t="s">
        <v>89</v>
      </c>
      <c r="J168" s="43"/>
      <c r="K168" s="44" t="s">
        <v>84</v>
      </c>
      <c r="L168" s="93">
        <v>308</v>
      </c>
      <c r="M168" s="94">
        <v>308</v>
      </c>
      <c r="N168" s="94">
        <v>128.3</v>
      </c>
      <c r="O168" s="94">
        <v>128.3</v>
      </c>
      <c r="P168" s="69">
        <f>(O168/M168)*100</f>
        <v>41.65584415584416</v>
      </c>
      <c r="Q168" s="70">
        <f>(O168/N168)*100</f>
        <v>100</v>
      </c>
      <c r="R168" s="71">
        <f>(M168/L168)*100</f>
        <v>100</v>
      </c>
      <c r="S168" s="69">
        <f>(O168/L168)*100</f>
        <v>41.65584415584416</v>
      </c>
      <c r="T168" s="73">
        <f>+T169+T170</f>
        <v>30005.6</v>
      </c>
      <c r="U168" s="73">
        <f>+U169+U170</f>
        <v>18640.8</v>
      </c>
      <c r="V168" s="74">
        <f>+U168/T168*100</f>
        <v>62.12440344469032</v>
      </c>
      <c r="W168" s="1"/>
    </row>
    <row r="169" spans="1:23" ht="23.25">
      <c r="A169" s="1"/>
      <c r="B169" s="40"/>
      <c r="C169" s="40"/>
      <c r="D169" s="40"/>
      <c r="E169" s="40"/>
      <c r="F169" s="40"/>
      <c r="G169" s="46"/>
      <c r="H169" s="42"/>
      <c r="I169" s="42" t="s">
        <v>44</v>
      </c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>
        <v>30005.6</v>
      </c>
      <c r="U169" s="73">
        <v>5544.4</v>
      </c>
      <c r="V169" s="73">
        <f>+U169/T169*100</f>
        <v>18.47788412829605</v>
      </c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 t="s">
        <v>45</v>
      </c>
      <c r="J170" s="43"/>
      <c r="K170" s="44"/>
      <c r="L170" s="64"/>
      <c r="M170" s="63"/>
      <c r="N170" s="63"/>
      <c r="O170" s="63"/>
      <c r="P170" s="69"/>
      <c r="Q170" s="70"/>
      <c r="R170" s="71"/>
      <c r="S170" s="69"/>
      <c r="T170" s="73"/>
      <c r="U170" s="73">
        <v>13096.4</v>
      </c>
      <c r="V170" s="73"/>
      <c r="W170" s="1"/>
    </row>
    <row r="171" spans="1:23" ht="23.25">
      <c r="A171" s="1"/>
      <c r="B171" s="40"/>
      <c r="C171" s="46"/>
      <c r="D171" s="46"/>
      <c r="E171" s="46"/>
      <c r="F171" s="46"/>
      <c r="G171" s="40"/>
      <c r="H171" s="42"/>
      <c r="I171" s="42"/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73"/>
      <c r="U171" s="73"/>
      <c r="V171" s="73"/>
      <c r="W171" s="1"/>
    </row>
    <row r="172" spans="1:23" ht="23.25">
      <c r="A172" s="1"/>
      <c r="B172" s="40"/>
      <c r="C172" s="46"/>
      <c r="D172" s="46"/>
      <c r="E172" s="46"/>
      <c r="F172" s="46"/>
      <c r="G172" s="40"/>
      <c r="H172" s="41"/>
      <c r="I172" s="42" t="s">
        <v>100</v>
      </c>
      <c r="J172" s="43"/>
      <c r="K172" s="44"/>
      <c r="L172" s="64"/>
      <c r="M172" s="63"/>
      <c r="N172" s="63"/>
      <c r="O172" s="63"/>
      <c r="P172" s="69"/>
      <c r="Q172" s="70"/>
      <c r="R172" s="71"/>
      <c r="S172" s="69"/>
      <c r="T172" s="73"/>
      <c r="U172" s="73"/>
      <c r="V172" s="73"/>
      <c r="W172" s="1"/>
    </row>
    <row r="173" spans="1:23" ht="23.25">
      <c r="A173" s="1"/>
      <c r="B173" s="40"/>
      <c r="C173" s="40"/>
      <c r="D173" s="40"/>
      <c r="E173" s="40"/>
      <c r="F173" s="40"/>
      <c r="G173" s="46"/>
      <c r="H173" s="42"/>
      <c r="I173" s="42" t="s">
        <v>124</v>
      </c>
      <c r="J173" s="43"/>
      <c r="K173" s="44" t="s">
        <v>56</v>
      </c>
      <c r="L173" s="64">
        <v>135</v>
      </c>
      <c r="M173" s="63">
        <v>76</v>
      </c>
      <c r="N173" s="63">
        <v>144</v>
      </c>
      <c r="O173" s="63">
        <v>144</v>
      </c>
      <c r="P173" s="69">
        <f>(O173/M173)*100</f>
        <v>189.4736842105263</v>
      </c>
      <c r="Q173" s="70">
        <f>(O173/N173)*100</f>
        <v>100</v>
      </c>
      <c r="R173" s="71">
        <v>56</v>
      </c>
      <c r="S173" s="69">
        <f>(O173/L173)*100</f>
        <v>106.66666666666667</v>
      </c>
      <c r="T173" s="73">
        <f>+T174+T175</f>
        <v>24285.5</v>
      </c>
      <c r="U173" s="73">
        <f>+U174+U175</f>
        <v>6039.4</v>
      </c>
      <c r="V173" s="73">
        <f>+U173/T173*100</f>
        <v>24.86833707356241</v>
      </c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42" t="s">
        <v>44</v>
      </c>
      <c r="J174" s="43"/>
      <c r="K174" s="44"/>
      <c r="L174" s="64"/>
      <c r="M174" s="64"/>
      <c r="N174" s="64"/>
      <c r="O174" s="64"/>
      <c r="P174" s="69"/>
      <c r="Q174" s="70"/>
      <c r="R174" s="71"/>
      <c r="S174" s="69"/>
      <c r="T174" s="81"/>
      <c r="U174" s="74">
        <v>6039.4</v>
      </c>
      <c r="V174" s="74"/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 t="s">
        <v>45</v>
      </c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>
        <v>24285.5</v>
      </c>
      <c r="U175" s="73"/>
      <c r="V175" s="73">
        <f>+U175/T175*100</f>
        <v>0</v>
      </c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/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 t="s">
        <v>90</v>
      </c>
      <c r="G177" s="40"/>
      <c r="H177" s="41"/>
      <c r="I177" s="42" t="s">
        <v>125</v>
      </c>
      <c r="J177" s="43"/>
      <c r="K177" s="44"/>
      <c r="L177" s="64"/>
      <c r="M177" s="64"/>
      <c r="N177" s="64"/>
      <c r="O177" s="64"/>
      <c r="P177" s="69"/>
      <c r="Q177" s="70"/>
      <c r="R177" s="71"/>
      <c r="S177" s="69"/>
      <c r="T177" s="81"/>
      <c r="U177" s="74"/>
      <c r="V177" s="74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 t="s">
        <v>91</v>
      </c>
      <c r="J178" s="43"/>
      <c r="K178" s="44"/>
      <c r="L178" s="64"/>
      <c r="M178" s="64"/>
      <c r="N178" s="64"/>
      <c r="O178" s="64"/>
      <c r="P178" s="69"/>
      <c r="Q178" s="70"/>
      <c r="R178" s="71"/>
      <c r="S178" s="69"/>
      <c r="T178" s="81">
        <f>+T179+T180</f>
        <v>419956.89999999997</v>
      </c>
      <c r="U178" s="74">
        <f>+U179+U180</f>
        <v>1617267.1</v>
      </c>
      <c r="V178" s="74">
        <f>+U178/T178*100</f>
        <v>385.10311415290477</v>
      </c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 t="s">
        <v>44</v>
      </c>
      <c r="J179" s="43"/>
      <c r="K179" s="44"/>
      <c r="L179" s="64"/>
      <c r="M179" s="64"/>
      <c r="N179" s="64"/>
      <c r="O179" s="64"/>
      <c r="P179" s="69"/>
      <c r="Q179" s="70"/>
      <c r="R179" s="71"/>
      <c r="S179" s="69"/>
      <c r="T179" s="81">
        <f>+T192+T197</f>
        <v>117022.3</v>
      </c>
      <c r="U179" s="74">
        <f>+U192+U197</f>
        <v>885370.6</v>
      </c>
      <c r="V179" s="74">
        <f>+U179/T179*100</f>
        <v>756.5828051576494</v>
      </c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84" t="s">
        <v>45</v>
      </c>
      <c r="J180" s="85"/>
      <c r="K180" s="86"/>
      <c r="L180" s="87"/>
      <c r="M180" s="87"/>
      <c r="N180" s="87"/>
      <c r="O180" s="87"/>
      <c r="P180" s="88"/>
      <c r="Q180" s="89"/>
      <c r="R180" s="90"/>
      <c r="S180" s="88"/>
      <c r="T180" s="91">
        <f>+T193+T198</f>
        <v>302934.6</v>
      </c>
      <c r="U180" s="92">
        <f>+U193+U198</f>
        <v>731896.5</v>
      </c>
      <c r="V180" s="92">
        <f>+U180/T180*100</f>
        <v>241.60214779031514</v>
      </c>
      <c r="W180" s="1"/>
    </row>
    <row r="181" spans="1:23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2"/>
      <c r="R181" s="52"/>
      <c r="S181" s="52"/>
      <c r="T181" s="52"/>
      <c r="U181" s="52"/>
      <c r="V181" s="52"/>
      <c r="W181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2"/>
      <c r="R182" s="52"/>
      <c r="S182" s="52"/>
      <c r="T182" s="52"/>
      <c r="U182" s="52"/>
      <c r="V182" s="53" t="s">
        <v>130</v>
      </c>
      <c r="W182" s="1"/>
    </row>
    <row r="183" spans="1:23" ht="23.25">
      <c r="A183" s="1"/>
      <c r="B183" s="54"/>
      <c r="C183" s="8"/>
      <c r="D183" s="8"/>
      <c r="E183" s="8"/>
      <c r="F183" s="8"/>
      <c r="G183" s="8"/>
      <c r="H183" s="55"/>
      <c r="I183" s="10"/>
      <c r="J183" s="11"/>
      <c r="K183" s="54" t="s">
        <v>28</v>
      </c>
      <c r="L183" s="57"/>
      <c r="M183" s="57"/>
      <c r="N183" s="57"/>
      <c r="O183" s="57"/>
      <c r="P183" s="57"/>
      <c r="Q183" s="57"/>
      <c r="R183" s="8"/>
      <c r="S183" s="8"/>
      <c r="T183" s="14"/>
      <c r="U183" s="8"/>
      <c r="V183" s="9"/>
      <c r="W183" s="1"/>
    </row>
    <row r="184" spans="1:23" ht="23.25">
      <c r="A184" s="1"/>
      <c r="B184" s="19" t="s">
        <v>26</v>
      </c>
      <c r="C184" s="16"/>
      <c r="D184" s="16"/>
      <c r="E184" s="16"/>
      <c r="F184" s="16"/>
      <c r="G184" s="16"/>
      <c r="H184" s="56"/>
      <c r="I184" s="1"/>
      <c r="J184" s="18"/>
      <c r="K184" s="58"/>
      <c r="L184" s="59"/>
      <c r="M184" s="12" t="s">
        <v>29</v>
      </c>
      <c r="N184" s="12"/>
      <c r="O184" s="12"/>
      <c r="P184" s="12"/>
      <c r="Q184" s="13"/>
      <c r="R184" s="8" t="s">
        <v>21</v>
      </c>
      <c r="S184" s="8"/>
      <c r="T184" s="19" t="s">
        <v>0</v>
      </c>
      <c r="U184" s="16"/>
      <c r="V184" s="17"/>
      <c r="W184" s="1"/>
    </row>
    <row r="185" spans="1:23" ht="23.25">
      <c r="A185" s="1"/>
      <c r="B185" s="23" t="s">
        <v>27</v>
      </c>
      <c r="C185" s="20"/>
      <c r="D185" s="20"/>
      <c r="E185" s="20"/>
      <c r="F185" s="20"/>
      <c r="G185" s="20"/>
      <c r="H185" s="56"/>
      <c r="I185" s="22" t="s">
        <v>1</v>
      </c>
      <c r="J185" s="18"/>
      <c r="K185" s="15" t="s">
        <v>18</v>
      </c>
      <c r="L185" s="15" t="s">
        <v>30</v>
      </c>
      <c r="M185" s="60"/>
      <c r="N185" s="61"/>
      <c r="O185" s="62"/>
      <c r="P185" s="15" t="s">
        <v>38</v>
      </c>
      <c r="Q185" s="17"/>
      <c r="R185" s="16" t="s">
        <v>16</v>
      </c>
      <c r="S185" s="16"/>
      <c r="T185" s="23" t="s">
        <v>23</v>
      </c>
      <c r="U185" s="20"/>
      <c r="V185" s="21"/>
      <c r="W185" s="1"/>
    </row>
    <row r="186" spans="1:23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19</v>
      </c>
      <c r="L186" s="28" t="s">
        <v>19</v>
      </c>
      <c r="M186" s="29" t="s">
        <v>4</v>
      </c>
      <c r="N186" s="31" t="s">
        <v>5</v>
      </c>
      <c r="O186" s="29" t="s">
        <v>6</v>
      </c>
      <c r="P186" s="23" t="s">
        <v>39</v>
      </c>
      <c r="Q186" s="21"/>
      <c r="R186" s="26" t="s">
        <v>17</v>
      </c>
      <c r="S186" s="16"/>
      <c r="T186" s="24"/>
      <c r="U186" s="24"/>
      <c r="V186" s="27" t="s">
        <v>2</v>
      </c>
      <c r="W186" s="1"/>
    </row>
    <row r="187" spans="1:23" ht="23.25">
      <c r="A187" s="1"/>
      <c r="B187" s="28" t="s">
        <v>11</v>
      </c>
      <c r="C187" s="28" t="s">
        <v>12</v>
      </c>
      <c r="D187" s="28" t="s">
        <v>13</v>
      </c>
      <c r="E187" s="28" t="s">
        <v>14</v>
      </c>
      <c r="F187" s="29" t="s">
        <v>15</v>
      </c>
      <c r="G187" s="28" t="s">
        <v>3</v>
      </c>
      <c r="H187" s="24"/>
      <c r="I187" s="1"/>
      <c r="J187" s="18"/>
      <c r="K187" s="22" t="s">
        <v>20</v>
      </c>
      <c r="L187" s="29" t="s">
        <v>31</v>
      </c>
      <c r="M187" s="29"/>
      <c r="N187" s="29"/>
      <c r="O187" s="29"/>
      <c r="P187" s="22" t="s">
        <v>32</v>
      </c>
      <c r="Q187" s="30" t="s">
        <v>32</v>
      </c>
      <c r="R187" s="106" t="s">
        <v>33</v>
      </c>
      <c r="S187" s="108" t="s">
        <v>34</v>
      </c>
      <c r="T187" s="31" t="s">
        <v>4</v>
      </c>
      <c r="U187" s="28" t="s">
        <v>7</v>
      </c>
      <c r="V187" s="27" t="s">
        <v>8</v>
      </c>
      <c r="W187" s="1"/>
    </row>
    <row r="188" spans="1:23" ht="23.25">
      <c r="A188" s="1"/>
      <c r="B188" s="32"/>
      <c r="C188" s="32"/>
      <c r="D188" s="32"/>
      <c r="E188" s="32"/>
      <c r="F188" s="33"/>
      <c r="G188" s="32"/>
      <c r="H188" s="32"/>
      <c r="I188" s="34"/>
      <c r="J188" s="35"/>
      <c r="K188" s="36"/>
      <c r="L188" s="37"/>
      <c r="M188" s="37"/>
      <c r="N188" s="37"/>
      <c r="O188" s="37"/>
      <c r="P188" s="36" t="s">
        <v>35</v>
      </c>
      <c r="Q188" s="38" t="s">
        <v>36</v>
      </c>
      <c r="R188" s="107"/>
      <c r="S188" s="109"/>
      <c r="T188" s="34"/>
      <c r="U188" s="32"/>
      <c r="V188" s="37" t="s">
        <v>37</v>
      </c>
      <c r="W188" s="1"/>
    </row>
    <row r="189" spans="1:23" ht="23.25">
      <c r="A189" s="1"/>
      <c r="B189" s="39"/>
      <c r="C189" s="39"/>
      <c r="D189" s="39"/>
      <c r="E189" s="39"/>
      <c r="F189" s="40"/>
      <c r="G189" s="39"/>
      <c r="H189" s="41"/>
      <c r="I189" s="42"/>
      <c r="J189" s="43"/>
      <c r="K189" s="44"/>
      <c r="L189" s="64"/>
      <c r="M189" s="63"/>
      <c r="N189" s="63"/>
      <c r="O189" s="63"/>
      <c r="P189" s="69"/>
      <c r="Q189" s="70"/>
      <c r="R189" s="71"/>
      <c r="S189" s="71"/>
      <c r="T189" s="72"/>
      <c r="U189" s="73"/>
      <c r="V189" s="73"/>
      <c r="W189" s="1"/>
    </row>
    <row r="190" spans="1:23" ht="23.25">
      <c r="A190" s="1"/>
      <c r="B190" s="40" t="s">
        <v>42</v>
      </c>
      <c r="C190" s="40" t="s">
        <v>46</v>
      </c>
      <c r="D190" s="40" t="s">
        <v>48</v>
      </c>
      <c r="E190" s="40"/>
      <c r="F190" s="40" t="s">
        <v>90</v>
      </c>
      <c r="G190" s="40" t="s">
        <v>53</v>
      </c>
      <c r="H190" s="41"/>
      <c r="I190" s="42" t="s">
        <v>126</v>
      </c>
      <c r="J190" s="43"/>
      <c r="K190" s="44"/>
      <c r="L190" s="64"/>
      <c r="M190" s="64"/>
      <c r="N190" s="64"/>
      <c r="O190" s="64"/>
      <c r="P190" s="69"/>
      <c r="Q190" s="70"/>
      <c r="R190" s="71"/>
      <c r="S190" s="69"/>
      <c r="T190" s="81"/>
      <c r="U190" s="74"/>
      <c r="V190" s="74"/>
      <c r="W190" s="1"/>
    </row>
    <row r="191" spans="1:23" ht="23.25">
      <c r="A191" s="1"/>
      <c r="B191" s="40"/>
      <c r="C191" s="40"/>
      <c r="D191" s="40"/>
      <c r="E191" s="40"/>
      <c r="F191" s="40"/>
      <c r="G191" s="40"/>
      <c r="H191" s="41"/>
      <c r="I191" s="42" t="s">
        <v>54</v>
      </c>
      <c r="J191" s="43"/>
      <c r="K191" s="44"/>
      <c r="L191" s="64"/>
      <c r="M191" s="63"/>
      <c r="N191" s="63"/>
      <c r="O191" s="63"/>
      <c r="P191" s="69"/>
      <c r="Q191" s="70"/>
      <c r="R191" s="71"/>
      <c r="S191" s="69"/>
      <c r="T191" s="73">
        <f>+T192+T193</f>
        <v>362145.1</v>
      </c>
      <c r="U191" s="73">
        <f>+U192+U193</f>
        <v>1602353.5</v>
      </c>
      <c r="V191" s="73">
        <f>+U191/T191*100</f>
        <v>442.46173702198377</v>
      </c>
      <c r="W191" s="1"/>
    </row>
    <row r="192" spans="1:23" ht="23.25">
      <c r="A192" s="1"/>
      <c r="B192" s="40"/>
      <c r="C192" s="46"/>
      <c r="D192" s="46"/>
      <c r="E192" s="46"/>
      <c r="F192" s="46"/>
      <c r="G192" s="46"/>
      <c r="H192" s="42"/>
      <c r="I192" s="42" t="s">
        <v>44</v>
      </c>
      <c r="J192" s="43"/>
      <c r="K192" s="44"/>
      <c r="L192" s="64"/>
      <c r="M192" s="64"/>
      <c r="N192" s="64"/>
      <c r="O192" s="64"/>
      <c r="P192" s="69"/>
      <c r="Q192" s="70"/>
      <c r="R192" s="71"/>
      <c r="S192" s="69"/>
      <c r="T192" s="81">
        <v>74398</v>
      </c>
      <c r="U192" s="74">
        <v>881220.6</v>
      </c>
      <c r="V192" s="74">
        <f>+U192/T192*100</f>
        <v>1184.4681308637328</v>
      </c>
      <c r="W192" s="1"/>
    </row>
    <row r="193" spans="1:23" ht="23.25">
      <c r="A193" s="1"/>
      <c r="B193" s="40"/>
      <c r="C193" s="40"/>
      <c r="D193" s="40"/>
      <c r="E193" s="40"/>
      <c r="F193" s="40"/>
      <c r="G193" s="40"/>
      <c r="H193" s="41"/>
      <c r="I193" s="42" t="s">
        <v>45</v>
      </c>
      <c r="J193" s="43"/>
      <c r="K193" s="44"/>
      <c r="L193" s="64"/>
      <c r="M193" s="63"/>
      <c r="N193" s="63"/>
      <c r="O193" s="63"/>
      <c r="P193" s="69"/>
      <c r="Q193" s="70"/>
      <c r="R193" s="71"/>
      <c r="S193" s="69"/>
      <c r="T193" s="81">
        <v>287747.1</v>
      </c>
      <c r="U193" s="74">
        <v>721132.9</v>
      </c>
      <c r="V193" s="74">
        <f>+U193/T193*100</f>
        <v>250.61343798078246</v>
      </c>
      <c r="W193" s="1"/>
    </row>
    <row r="194" spans="1:23" ht="23.25">
      <c r="A194" s="1"/>
      <c r="B194" s="40"/>
      <c r="C194" s="40"/>
      <c r="D194" s="40"/>
      <c r="E194" s="40"/>
      <c r="F194" s="40"/>
      <c r="G194" s="40"/>
      <c r="H194" s="41"/>
      <c r="I194" s="42"/>
      <c r="J194" s="43"/>
      <c r="K194" s="44"/>
      <c r="L194" s="64"/>
      <c r="M194" s="63"/>
      <c r="N194" s="63"/>
      <c r="O194" s="63"/>
      <c r="P194" s="69"/>
      <c r="Q194" s="70"/>
      <c r="R194" s="71"/>
      <c r="S194" s="69"/>
      <c r="T194" s="73"/>
      <c r="U194" s="73"/>
      <c r="V194" s="73"/>
      <c r="W194" s="1"/>
    </row>
    <row r="195" spans="1:23" ht="23.25">
      <c r="A195" s="1"/>
      <c r="B195" s="40"/>
      <c r="C195" s="40"/>
      <c r="D195" s="40"/>
      <c r="E195" s="40"/>
      <c r="F195" s="40"/>
      <c r="G195" s="46" t="s">
        <v>92</v>
      </c>
      <c r="H195" s="42"/>
      <c r="I195" s="42" t="s">
        <v>93</v>
      </c>
      <c r="J195" s="43"/>
      <c r="K195" s="44"/>
      <c r="L195" s="64"/>
      <c r="M195" s="64"/>
      <c r="N195" s="64"/>
      <c r="O195" s="64"/>
      <c r="P195" s="69"/>
      <c r="Q195" s="70"/>
      <c r="R195" s="71"/>
      <c r="S195" s="69"/>
      <c r="T195" s="81"/>
      <c r="U195" s="74"/>
      <c r="V195" s="74"/>
      <c r="W195" s="1"/>
    </row>
    <row r="196" spans="1:23" ht="23.25">
      <c r="A196" s="1"/>
      <c r="B196" s="40"/>
      <c r="C196" s="40"/>
      <c r="D196" s="40"/>
      <c r="E196" s="40"/>
      <c r="F196" s="40"/>
      <c r="G196" s="40"/>
      <c r="H196" s="41"/>
      <c r="I196" s="42" t="s">
        <v>94</v>
      </c>
      <c r="J196" s="43"/>
      <c r="K196" s="44"/>
      <c r="L196" s="64"/>
      <c r="M196" s="63"/>
      <c r="N196" s="63"/>
      <c r="O196" s="63"/>
      <c r="P196" s="69"/>
      <c r="Q196" s="70"/>
      <c r="R196" s="71"/>
      <c r="S196" s="69"/>
      <c r="T196" s="73">
        <f>+T197+T198</f>
        <v>57811.8</v>
      </c>
      <c r="U196" s="73">
        <f>+U197+U198</f>
        <v>14913.6</v>
      </c>
      <c r="V196" s="73">
        <f>+U196/T196*100</f>
        <v>25.796809647857355</v>
      </c>
      <c r="W196" s="1"/>
    </row>
    <row r="197" spans="1:23" ht="23.25">
      <c r="A197" s="1"/>
      <c r="B197" s="40"/>
      <c r="C197" s="40"/>
      <c r="D197" s="40"/>
      <c r="E197" s="40"/>
      <c r="F197" s="40"/>
      <c r="G197" s="40"/>
      <c r="H197" s="41"/>
      <c r="I197" s="42" t="s">
        <v>44</v>
      </c>
      <c r="J197" s="43"/>
      <c r="K197" s="44"/>
      <c r="L197" s="64"/>
      <c r="M197" s="63"/>
      <c r="N197" s="63"/>
      <c r="O197" s="63"/>
      <c r="P197" s="69"/>
      <c r="Q197" s="70"/>
      <c r="R197" s="71"/>
      <c r="S197" s="69"/>
      <c r="T197" s="73">
        <f>+T202</f>
        <v>42624.3</v>
      </c>
      <c r="U197" s="73">
        <f>+U202</f>
        <v>4150</v>
      </c>
      <c r="V197" s="73">
        <f>+U197/T197*100</f>
        <v>9.736230272403299</v>
      </c>
      <c r="W197" s="1"/>
    </row>
    <row r="198" spans="1:23" ht="23.25">
      <c r="A198" s="1"/>
      <c r="B198" s="40"/>
      <c r="C198" s="40"/>
      <c r="D198" s="40"/>
      <c r="E198" s="40"/>
      <c r="F198" s="40"/>
      <c r="G198" s="46"/>
      <c r="H198" s="42"/>
      <c r="I198" s="42" t="s">
        <v>45</v>
      </c>
      <c r="J198" s="43"/>
      <c r="K198" s="44"/>
      <c r="L198" s="64"/>
      <c r="M198" s="64"/>
      <c r="N198" s="64"/>
      <c r="O198" s="64"/>
      <c r="P198" s="69"/>
      <c r="Q198" s="70"/>
      <c r="R198" s="71"/>
      <c r="S198" s="69"/>
      <c r="T198" s="81">
        <f>+T203</f>
        <v>15187.5</v>
      </c>
      <c r="U198" s="74">
        <f>+U203</f>
        <v>10763.6</v>
      </c>
      <c r="V198" s="74">
        <f>+U198/T198*100</f>
        <v>70.8714403292181</v>
      </c>
      <c r="W198" s="1"/>
    </row>
    <row r="199" spans="1:23" ht="23.25">
      <c r="A199" s="1"/>
      <c r="B199" s="40"/>
      <c r="C199" s="40"/>
      <c r="D199" s="40"/>
      <c r="E199" s="40"/>
      <c r="F199" s="40"/>
      <c r="G199" s="40"/>
      <c r="H199" s="41"/>
      <c r="I199" s="42"/>
      <c r="J199" s="43"/>
      <c r="K199" s="44"/>
      <c r="L199" s="64"/>
      <c r="M199" s="63"/>
      <c r="N199" s="63"/>
      <c r="O199" s="63"/>
      <c r="P199" s="69"/>
      <c r="Q199" s="70"/>
      <c r="R199" s="71"/>
      <c r="S199" s="69"/>
      <c r="T199" s="73"/>
      <c r="U199" s="73"/>
      <c r="V199" s="73"/>
      <c r="W199" s="1"/>
    </row>
    <row r="200" spans="1:23" ht="23.25">
      <c r="A200" s="1"/>
      <c r="B200" s="40"/>
      <c r="C200" s="40"/>
      <c r="D200" s="40"/>
      <c r="E200" s="40"/>
      <c r="F200" s="40"/>
      <c r="G200" s="46"/>
      <c r="H200" s="42"/>
      <c r="I200" s="42" t="s">
        <v>99</v>
      </c>
      <c r="J200" s="43"/>
      <c r="K200" s="44"/>
      <c r="L200" s="64"/>
      <c r="M200" s="64"/>
      <c r="N200" s="64"/>
      <c r="O200" s="64"/>
      <c r="P200" s="69"/>
      <c r="Q200" s="70"/>
      <c r="R200" s="71"/>
      <c r="S200" s="69"/>
      <c r="T200" s="81"/>
      <c r="U200" s="74"/>
      <c r="V200" s="74"/>
      <c r="W200" s="1"/>
    </row>
    <row r="201" spans="1:23" ht="23.25">
      <c r="A201" s="1"/>
      <c r="B201" s="40"/>
      <c r="C201" s="40"/>
      <c r="D201" s="40"/>
      <c r="E201" s="40"/>
      <c r="F201" s="40"/>
      <c r="G201" s="40"/>
      <c r="H201" s="41"/>
      <c r="I201" s="42" t="s">
        <v>101</v>
      </c>
      <c r="J201" s="43"/>
      <c r="K201" s="44" t="s">
        <v>95</v>
      </c>
      <c r="L201" s="64">
        <v>4</v>
      </c>
      <c r="M201" s="63">
        <v>3</v>
      </c>
      <c r="N201" s="63">
        <v>3</v>
      </c>
      <c r="O201" s="63">
        <v>3</v>
      </c>
      <c r="P201" s="69">
        <f>(O201/M201)*100</f>
        <v>100</v>
      </c>
      <c r="Q201" s="70">
        <f>(O201/N201)*100</f>
        <v>100</v>
      </c>
      <c r="R201" s="71">
        <f>(M201/L201)*100</f>
        <v>75</v>
      </c>
      <c r="S201" s="69">
        <f>(O201/L201)*100</f>
        <v>75</v>
      </c>
      <c r="T201" s="73">
        <f>+T202+T203</f>
        <v>57811.8</v>
      </c>
      <c r="U201" s="73">
        <f>+U202+U203</f>
        <v>14913.6</v>
      </c>
      <c r="V201" s="73">
        <f>+U201/T201*100</f>
        <v>25.796809647857355</v>
      </c>
      <c r="W201" s="1"/>
    </row>
    <row r="202" spans="1:23" ht="23.25">
      <c r="A202" s="1"/>
      <c r="B202" s="40"/>
      <c r="C202" s="40"/>
      <c r="D202" s="40"/>
      <c r="E202" s="40"/>
      <c r="F202" s="40"/>
      <c r="G202" s="40"/>
      <c r="H202" s="41"/>
      <c r="I202" s="42" t="s">
        <v>44</v>
      </c>
      <c r="J202" s="43"/>
      <c r="K202" s="44"/>
      <c r="L202" s="64"/>
      <c r="M202" s="64"/>
      <c r="N202" s="64"/>
      <c r="O202" s="64"/>
      <c r="P202" s="69"/>
      <c r="Q202" s="70"/>
      <c r="R202" s="71"/>
      <c r="S202" s="69"/>
      <c r="T202" s="81">
        <v>42624.3</v>
      </c>
      <c r="U202" s="74">
        <v>4150</v>
      </c>
      <c r="V202" s="74">
        <f>+U202/T202*100</f>
        <v>9.736230272403299</v>
      </c>
      <c r="W202" s="1"/>
    </row>
    <row r="203" spans="1:23" ht="23.25">
      <c r="A203" s="1"/>
      <c r="B203" s="40"/>
      <c r="C203" s="40"/>
      <c r="D203" s="40"/>
      <c r="E203" s="40"/>
      <c r="F203" s="40"/>
      <c r="G203" s="46"/>
      <c r="H203" s="42"/>
      <c r="I203" s="42" t="s">
        <v>45</v>
      </c>
      <c r="J203" s="43"/>
      <c r="K203" s="44"/>
      <c r="L203" s="64"/>
      <c r="M203" s="63"/>
      <c r="N203" s="63"/>
      <c r="O203" s="63"/>
      <c r="P203" s="69"/>
      <c r="Q203" s="70"/>
      <c r="R203" s="71"/>
      <c r="S203" s="69"/>
      <c r="T203" s="73">
        <v>15187.5</v>
      </c>
      <c r="U203" s="73">
        <v>10763.6</v>
      </c>
      <c r="V203" s="73">
        <f>+U203/T203*100</f>
        <v>70.8714403292181</v>
      </c>
      <c r="W203" s="1"/>
    </row>
    <row r="204" spans="1:23" ht="23.25">
      <c r="A204" s="1"/>
      <c r="B204" s="40"/>
      <c r="C204" s="40"/>
      <c r="D204" s="40"/>
      <c r="E204" s="40"/>
      <c r="F204" s="40"/>
      <c r="G204" s="40"/>
      <c r="H204" s="41"/>
      <c r="I204" s="42"/>
      <c r="J204" s="43"/>
      <c r="K204" s="44"/>
      <c r="L204" s="64"/>
      <c r="M204" s="63"/>
      <c r="N204" s="63"/>
      <c r="O204" s="63"/>
      <c r="P204" s="69"/>
      <c r="Q204" s="70"/>
      <c r="R204" s="71"/>
      <c r="S204" s="69"/>
      <c r="T204" s="73"/>
      <c r="U204" s="73"/>
      <c r="V204" s="73"/>
      <c r="W204" s="1"/>
    </row>
    <row r="205" spans="1:23" ht="23.25">
      <c r="A205" s="1"/>
      <c r="B205" s="40"/>
      <c r="C205" s="46"/>
      <c r="D205" s="46"/>
      <c r="E205" s="46"/>
      <c r="F205" s="46"/>
      <c r="G205" s="46"/>
      <c r="H205" s="42"/>
      <c r="I205" s="42"/>
      <c r="J205" s="43"/>
      <c r="K205" s="44"/>
      <c r="L205" s="64"/>
      <c r="M205" s="64"/>
      <c r="N205" s="64"/>
      <c r="O205" s="64"/>
      <c r="P205" s="69"/>
      <c r="Q205" s="70"/>
      <c r="R205" s="71"/>
      <c r="S205" s="69"/>
      <c r="T205" s="81"/>
      <c r="U205" s="74"/>
      <c r="V205" s="74"/>
      <c r="W205" s="1"/>
    </row>
    <row r="206" spans="1:23" ht="23.25">
      <c r="A206" s="1"/>
      <c r="B206" s="40"/>
      <c r="C206" s="40"/>
      <c r="D206" s="40"/>
      <c r="E206" s="40"/>
      <c r="F206" s="40"/>
      <c r="G206" s="40"/>
      <c r="H206" s="41"/>
      <c r="I206" s="42"/>
      <c r="J206" s="43"/>
      <c r="K206" s="44"/>
      <c r="L206" s="64"/>
      <c r="M206" s="63"/>
      <c r="N206" s="63"/>
      <c r="O206" s="63"/>
      <c r="P206" s="69"/>
      <c r="Q206" s="70"/>
      <c r="R206" s="71"/>
      <c r="S206" s="69"/>
      <c r="T206" s="81"/>
      <c r="U206" s="74"/>
      <c r="V206" s="74"/>
      <c r="W206" s="1"/>
    </row>
    <row r="207" spans="1:23" ht="23.25">
      <c r="A207" s="1"/>
      <c r="B207" s="40"/>
      <c r="C207" s="40"/>
      <c r="D207" s="40"/>
      <c r="E207" s="40"/>
      <c r="F207" s="40"/>
      <c r="G207" s="40"/>
      <c r="H207" s="41"/>
      <c r="I207" s="42"/>
      <c r="J207" s="43"/>
      <c r="K207" s="44"/>
      <c r="L207" s="64"/>
      <c r="M207" s="63"/>
      <c r="N207" s="63"/>
      <c r="O207" s="63"/>
      <c r="P207" s="69"/>
      <c r="Q207" s="70"/>
      <c r="R207" s="71"/>
      <c r="S207" s="69"/>
      <c r="T207" s="73"/>
      <c r="U207" s="73"/>
      <c r="V207" s="73"/>
      <c r="W207" s="1"/>
    </row>
    <row r="208" spans="1:23" ht="23.25">
      <c r="A208" s="1"/>
      <c r="B208" s="40"/>
      <c r="C208" s="40"/>
      <c r="D208" s="40"/>
      <c r="E208" s="40"/>
      <c r="F208" s="40"/>
      <c r="G208" s="46"/>
      <c r="H208" s="42"/>
      <c r="I208" s="42"/>
      <c r="J208" s="43"/>
      <c r="K208" s="44"/>
      <c r="L208" s="64"/>
      <c r="M208" s="64"/>
      <c r="N208" s="64"/>
      <c r="O208" s="64"/>
      <c r="P208" s="69"/>
      <c r="Q208" s="70"/>
      <c r="R208" s="71"/>
      <c r="S208" s="69"/>
      <c r="T208" s="81"/>
      <c r="U208" s="74"/>
      <c r="V208" s="74"/>
      <c r="W208" s="1"/>
    </row>
    <row r="209" spans="1:23" ht="23.25">
      <c r="A209" s="1"/>
      <c r="B209" s="40"/>
      <c r="C209" s="40"/>
      <c r="D209" s="40"/>
      <c r="E209" s="40"/>
      <c r="F209" s="40"/>
      <c r="G209" s="40"/>
      <c r="H209" s="41"/>
      <c r="I209" s="42"/>
      <c r="J209" s="43"/>
      <c r="K209" s="44"/>
      <c r="L209" s="64"/>
      <c r="M209" s="63"/>
      <c r="N209" s="63"/>
      <c r="O209" s="63"/>
      <c r="P209" s="69"/>
      <c r="Q209" s="70"/>
      <c r="R209" s="71"/>
      <c r="S209" s="69"/>
      <c r="T209" s="73"/>
      <c r="U209" s="73"/>
      <c r="V209" s="73"/>
      <c r="W209" s="1"/>
    </row>
    <row r="210" spans="1:23" ht="23.25">
      <c r="A210" s="1"/>
      <c r="B210" s="40"/>
      <c r="C210" s="40"/>
      <c r="D210" s="40"/>
      <c r="E210" s="40"/>
      <c r="F210" s="40"/>
      <c r="G210" s="40"/>
      <c r="H210" s="41"/>
      <c r="I210" s="42"/>
      <c r="J210" s="43"/>
      <c r="K210" s="44"/>
      <c r="L210" s="64"/>
      <c r="M210" s="63"/>
      <c r="N210" s="63"/>
      <c r="O210" s="63"/>
      <c r="P210" s="69"/>
      <c r="Q210" s="70"/>
      <c r="R210" s="71"/>
      <c r="S210" s="69"/>
      <c r="T210" s="73"/>
      <c r="U210" s="73"/>
      <c r="V210" s="73"/>
      <c r="W210" s="1"/>
    </row>
    <row r="211" spans="1:23" ht="23.25">
      <c r="A211" s="1"/>
      <c r="B211" s="40"/>
      <c r="C211" s="46"/>
      <c r="D211" s="46"/>
      <c r="E211" s="46"/>
      <c r="F211" s="46"/>
      <c r="G211" s="46"/>
      <c r="H211" s="42"/>
      <c r="I211" s="42"/>
      <c r="J211" s="43"/>
      <c r="K211" s="44"/>
      <c r="L211" s="64"/>
      <c r="M211" s="64"/>
      <c r="N211" s="64"/>
      <c r="O211" s="64"/>
      <c r="P211" s="69"/>
      <c r="Q211" s="70"/>
      <c r="R211" s="71"/>
      <c r="S211" s="69"/>
      <c r="T211" s="81"/>
      <c r="U211" s="74"/>
      <c r="V211" s="74"/>
      <c r="W211" s="1"/>
    </row>
    <row r="212" spans="1:23" ht="23.25">
      <c r="A212" s="1"/>
      <c r="B212" s="40"/>
      <c r="C212" s="40"/>
      <c r="D212" s="40"/>
      <c r="E212" s="40"/>
      <c r="F212" s="40"/>
      <c r="G212" s="40"/>
      <c r="H212" s="41"/>
      <c r="I212" s="42"/>
      <c r="J212" s="43"/>
      <c r="K212" s="44"/>
      <c r="L212" s="64"/>
      <c r="M212" s="63"/>
      <c r="N212" s="63"/>
      <c r="O212" s="63"/>
      <c r="P212" s="69"/>
      <c r="Q212" s="70"/>
      <c r="R212" s="71"/>
      <c r="S212" s="69"/>
      <c r="T212" s="73"/>
      <c r="U212" s="73"/>
      <c r="V212" s="73"/>
      <c r="W212" s="1"/>
    </row>
    <row r="213" spans="1:23" ht="23.25">
      <c r="A213" s="1"/>
      <c r="B213" s="40"/>
      <c r="C213" s="46"/>
      <c r="D213" s="46"/>
      <c r="E213" s="46"/>
      <c r="F213" s="46"/>
      <c r="G213" s="46"/>
      <c r="H213" s="42"/>
      <c r="I213" s="42"/>
      <c r="J213" s="43"/>
      <c r="K213" s="44"/>
      <c r="L213" s="64"/>
      <c r="M213" s="64"/>
      <c r="N213" s="64"/>
      <c r="O213" s="64"/>
      <c r="P213" s="69"/>
      <c r="Q213" s="70"/>
      <c r="R213" s="71"/>
      <c r="S213" s="69"/>
      <c r="T213" s="81"/>
      <c r="U213" s="74"/>
      <c r="V213" s="74"/>
      <c r="W213" s="1"/>
    </row>
    <row r="214" spans="1:23" ht="23.25">
      <c r="A214" s="1"/>
      <c r="B214" s="40"/>
      <c r="C214" s="40"/>
      <c r="D214" s="40"/>
      <c r="E214" s="40"/>
      <c r="F214" s="40"/>
      <c r="G214" s="40"/>
      <c r="H214" s="41"/>
      <c r="I214" s="42"/>
      <c r="J214" s="43"/>
      <c r="K214" s="44"/>
      <c r="L214" s="64"/>
      <c r="M214" s="63"/>
      <c r="N214" s="63"/>
      <c r="O214" s="63"/>
      <c r="P214" s="69"/>
      <c r="Q214" s="70"/>
      <c r="R214" s="71"/>
      <c r="S214" s="69"/>
      <c r="T214" s="73"/>
      <c r="U214" s="73"/>
      <c r="V214" s="73"/>
      <c r="W214" s="1"/>
    </row>
    <row r="215" spans="1:23" ht="23.25">
      <c r="A215" s="1"/>
      <c r="B215" s="40"/>
      <c r="C215" s="40"/>
      <c r="D215" s="40"/>
      <c r="E215" s="40"/>
      <c r="F215" s="40"/>
      <c r="G215" s="40"/>
      <c r="H215" s="41"/>
      <c r="I215" s="42"/>
      <c r="J215" s="43"/>
      <c r="K215" s="44"/>
      <c r="L215" s="64"/>
      <c r="M215" s="64"/>
      <c r="N215" s="64"/>
      <c r="O215" s="64"/>
      <c r="P215" s="69"/>
      <c r="Q215" s="70"/>
      <c r="R215" s="71"/>
      <c r="S215" s="69"/>
      <c r="T215" s="81"/>
      <c r="U215" s="74"/>
      <c r="V215" s="74"/>
      <c r="W215" s="1"/>
    </row>
    <row r="216" spans="1:23" ht="23.25">
      <c r="A216" s="1"/>
      <c r="B216" s="40"/>
      <c r="C216" s="46"/>
      <c r="D216" s="46"/>
      <c r="E216" s="46"/>
      <c r="F216" s="46"/>
      <c r="G216" s="46"/>
      <c r="H216" s="42"/>
      <c r="I216" s="42"/>
      <c r="J216" s="43"/>
      <c r="K216" s="44"/>
      <c r="L216" s="64"/>
      <c r="M216" s="63"/>
      <c r="N216" s="63"/>
      <c r="O216" s="63"/>
      <c r="P216" s="69"/>
      <c r="Q216" s="70"/>
      <c r="R216" s="71"/>
      <c r="S216" s="69"/>
      <c r="T216" s="73"/>
      <c r="U216" s="73"/>
      <c r="V216" s="73"/>
      <c r="W216" s="1"/>
    </row>
    <row r="217" spans="1:23" ht="23.25">
      <c r="A217" s="1"/>
      <c r="B217" s="40"/>
      <c r="C217" s="46"/>
      <c r="D217" s="46"/>
      <c r="E217" s="46"/>
      <c r="F217" s="46"/>
      <c r="G217" s="46"/>
      <c r="H217" s="42"/>
      <c r="I217" s="42"/>
      <c r="J217" s="43"/>
      <c r="K217" s="44"/>
      <c r="L217" s="64"/>
      <c r="M217" s="64"/>
      <c r="N217" s="64"/>
      <c r="O217" s="64"/>
      <c r="P217" s="69"/>
      <c r="Q217" s="70"/>
      <c r="R217" s="71"/>
      <c r="S217" s="69"/>
      <c r="T217" s="81"/>
      <c r="U217" s="74"/>
      <c r="V217" s="74"/>
      <c r="W217" s="1"/>
    </row>
    <row r="218" spans="1:23" ht="23.25">
      <c r="A218" s="1"/>
      <c r="B218" s="40"/>
      <c r="C218" s="40"/>
      <c r="D218" s="40"/>
      <c r="E218" s="40"/>
      <c r="F218" s="40"/>
      <c r="G218" s="40"/>
      <c r="H218" s="41"/>
      <c r="I218" s="96" t="s">
        <v>96</v>
      </c>
      <c r="J218" s="43"/>
      <c r="K218" s="44"/>
      <c r="L218" s="64"/>
      <c r="M218" s="63"/>
      <c r="N218" s="63"/>
      <c r="O218" s="63"/>
      <c r="P218" s="69"/>
      <c r="Q218" s="70"/>
      <c r="R218" s="71"/>
      <c r="S218" s="69"/>
      <c r="T218" s="73"/>
      <c r="U218" s="73"/>
      <c r="V218" s="73"/>
      <c r="W218" s="1"/>
    </row>
    <row r="219" spans="1:23" ht="23.25">
      <c r="A219" s="1"/>
      <c r="B219" s="40"/>
      <c r="C219" s="40"/>
      <c r="D219" s="40"/>
      <c r="E219" s="40"/>
      <c r="F219" s="40"/>
      <c r="G219" s="40"/>
      <c r="H219" s="41"/>
      <c r="I219" s="96" t="s">
        <v>97</v>
      </c>
      <c r="J219" s="43"/>
      <c r="K219" s="44"/>
      <c r="L219" s="64"/>
      <c r="M219" s="63"/>
      <c r="N219" s="63"/>
      <c r="O219" s="63"/>
      <c r="P219" s="69"/>
      <c r="Q219" s="70"/>
      <c r="R219" s="71"/>
      <c r="S219" s="69"/>
      <c r="T219" s="97">
        <f>+T222+T223</f>
        <v>884637.8</v>
      </c>
      <c r="U219" s="97">
        <f>+U222+U223</f>
        <v>1995409.5</v>
      </c>
      <c r="V219" s="73">
        <f>+U219/T219*100</f>
        <v>225.5623148818646</v>
      </c>
      <c r="W219" s="1"/>
    </row>
    <row r="220" spans="1:23" ht="23.25">
      <c r="A220" s="1"/>
      <c r="B220" s="40"/>
      <c r="C220" s="40"/>
      <c r="D220" s="40"/>
      <c r="E220" s="40"/>
      <c r="F220" s="40"/>
      <c r="G220" s="40"/>
      <c r="H220" s="41"/>
      <c r="I220" s="42"/>
      <c r="J220" s="43"/>
      <c r="K220" s="44"/>
      <c r="L220" s="64"/>
      <c r="M220" s="63"/>
      <c r="N220" s="63"/>
      <c r="O220" s="63"/>
      <c r="P220" s="69"/>
      <c r="Q220" s="70"/>
      <c r="R220" s="71"/>
      <c r="S220" s="69"/>
      <c r="T220" s="73"/>
      <c r="U220" s="73"/>
      <c r="V220" s="73"/>
      <c r="W220" s="1"/>
    </row>
    <row r="221" spans="1:23" ht="23.25">
      <c r="A221" s="1"/>
      <c r="B221" s="40"/>
      <c r="C221" s="40"/>
      <c r="D221" s="40"/>
      <c r="E221" s="40"/>
      <c r="F221" s="40"/>
      <c r="G221" s="40"/>
      <c r="H221" s="41"/>
      <c r="I221" s="96" t="s">
        <v>98</v>
      </c>
      <c r="J221" s="43"/>
      <c r="K221" s="44"/>
      <c r="L221" s="64"/>
      <c r="M221" s="63"/>
      <c r="N221" s="63"/>
      <c r="O221" s="63"/>
      <c r="P221" s="69"/>
      <c r="Q221" s="70"/>
      <c r="R221" s="71"/>
      <c r="S221" s="69"/>
      <c r="T221" s="73"/>
      <c r="U221" s="73">
        <f>857482.7-U223</f>
        <v>0</v>
      </c>
      <c r="V221" s="73"/>
      <c r="W221" s="1"/>
    </row>
    <row r="222" spans="1:23" ht="23.25">
      <c r="A222" s="1"/>
      <c r="B222" s="40"/>
      <c r="C222" s="40"/>
      <c r="D222" s="40"/>
      <c r="E222" s="40"/>
      <c r="F222" s="40"/>
      <c r="G222" s="40"/>
      <c r="H222" s="41"/>
      <c r="I222" s="96" t="s">
        <v>44</v>
      </c>
      <c r="J222" s="43"/>
      <c r="K222" s="44"/>
      <c r="L222" s="64"/>
      <c r="M222" s="63"/>
      <c r="N222" s="63"/>
      <c r="O222" s="63"/>
      <c r="P222" s="69"/>
      <c r="Q222" s="70"/>
      <c r="R222" s="71"/>
      <c r="S222" s="69"/>
      <c r="T222" s="97">
        <f>+T14</f>
        <v>386722.3</v>
      </c>
      <c r="U222" s="97">
        <f>+U14</f>
        <v>1137926.8</v>
      </c>
      <c r="V222" s="73">
        <f>+U222/T222*100</f>
        <v>294.24907743877196</v>
      </c>
      <c r="W222" s="1"/>
    </row>
    <row r="223" spans="1:23" ht="23.25">
      <c r="A223" s="1"/>
      <c r="B223" s="40"/>
      <c r="C223" s="40"/>
      <c r="D223" s="40"/>
      <c r="E223" s="40"/>
      <c r="F223" s="40"/>
      <c r="G223" s="40"/>
      <c r="H223" s="41"/>
      <c r="I223" s="96" t="s">
        <v>45</v>
      </c>
      <c r="J223" s="43"/>
      <c r="K223" s="44"/>
      <c r="L223" s="64"/>
      <c r="M223" s="63"/>
      <c r="N223" s="63"/>
      <c r="O223" s="63"/>
      <c r="P223" s="69"/>
      <c r="Q223" s="70"/>
      <c r="R223" s="71"/>
      <c r="S223" s="69"/>
      <c r="T223" s="97">
        <f>+T15</f>
        <v>497915.5</v>
      </c>
      <c r="U223" s="97">
        <f>+U15</f>
        <v>857482.7</v>
      </c>
      <c r="V223" s="73">
        <f>+U223/T223*100</f>
        <v>172.2145022599216</v>
      </c>
      <c r="W223" s="1"/>
    </row>
    <row r="224" spans="1:23" ht="23.25">
      <c r="A224" s="1"/>
      <c r="B224" s="40"/>
      <c r="C224" s="40"/>
      <c r="D224" s="40"/>
      <c r="E224" s="40"/>
      <c r="F224" s="40"/>
      <c r="G224" s="40"/>
      <c r="H224" s="41"/>
      <c r="I224" s="42"/>
      <c r="J224" s="43"/>
      <c r="K224" s="44"/>
      <c r="L224" s="64"/>
      <c r="M224" s="63"/>
      <c r="N224" s="63"/>
      <c r="O224" s="63"/>
      <c r="P224" s="69"/>
      <c r="Q224" s="70"/>
      <c r="R224" s="71"/>
      <c r="S224" s="69"/>
      <c r="T224" s="73"/>
      <c r="U224" s="73"/>
      <c r="V224" s="73"/>
      <c r="W224" s="1"/>
    </row>
    <row r="225" spans="1:23" ht="23.25">
      <c r="A225" s="1"/>
      <c r="B225" s="47"/>
      <c r="C225" s="47"/>
      <c r="D225" s="47"/>
      <c r="E225" s="47"/>
      <c r="F225" s="47"/>
      <c r="G225" s="47"/>
      <c r="H225" s="48"/>
      <c r="I225" s="49"/>
      <c r="J225" s="50"/>
      <c r="K225" s="51"/>
      <c r="L225" s="66"/>
      <c r="M225" s="65"/>
      <c r="N225" s="65"/>
      <c r="O225" s="65"/>
      <c r="P225" s="75"/>
      <c r="Q225" s="76"/>
      <c r="R225" s="77"/>
      <c r="S225" s="75"/>
      <c r="T225" s="79"/>
      <c r="U225" s="79"/>
      <c r="V225" s="79"/>
      <c r="W225" s="1"/>
    </row>
    <row r="226" spans="1:23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2"/>
      <c r="R226" s="52"/>
      <c r="S226" s="52"/>
      <c r="T226" s="52"/>
      <c r="U226" s="52"/>
      <c r="V226" s="52"/>
      <c r="W226" s="1"/>
    </row>
    <row r="227" spans="1:23" ht="23.25">
      <c r="A227" s="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98"/>
      <c r="R227" s="98"/>
      <c r="S227" s="98"/>
      <c r="T227" s="98"/>
      <c r="U227" s="98"/>
      <c r="V227" s="99"/>
      <c r="W227" s="1"/>
    </row>
    <row r="228" spans="1:23" ht="23.25">
      <c r="A228" s="1"/>
      <c r="B228" s="16"/>
      <c r="C228" s="16"/>
      <c r="D228" s="16"/>
      <c r="E228" s="16"/>
      <c r="F228" s="16"/>
      <c r="G228" s="16"/>
      <c r="H228" s="61"/>
      <c r="I228" s="61"/>
      <c r="J228" s="61"/>
      <c r="K228" s="16"/>
      <c r="L228" s="16"/>
      <c r="M228" s="16"/>
      <c r="N228" s="16"/>
      <c r="O228" s="16"/>
      <c r="P228" s="16"/>
      <c r="Q228" s="16"/>
      <c r="R228" s="16"/>
      <c r="S228" s="16"/>
      <c r="T228" s="100"/>
      <c r="U228" s="16"/>
      <c r="V228" s="16"/>
      <c r="W228" s="1"/>
    </row>
    <row r="229" spans="1:23" ht="23.25">
      <c r="A229" s="1"/>
      <c r="B229" s="16"/>
      <c r="C229" s="16"/>
      <c r="D229" s="16"/>
      <c r="E229" s="16"/>
      <c r="F229" s="16"/>
      <c r="G229" s="16"/>
      <c r="H229" s="61"/>
      <c r="I229" s="61"/>
      <c r="J229" s="61"/>
      <c r="K229" s="100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"/>
    </row>
    <row r="230" spans="1:23" ht="23.25">
      <c r="A230" s="1"/>
      <c r="B230" s="16"/>
      <c r="C230" s="16"/>
      <c r="D230" s="16"/>
      <c r="E230" s="16"/>
      <c r="F230" s="16"/>
      <c r="G230" s="16"/>
      <c r="H230" s="61"/>
      <c r="I230" s="31"/>
      <c r="J230" s="61"/>
      <c r="K230" s="16"/>
      <c r="L230" s="16"/>
      <c r="M230" s="61"/>
      <c r="N230" s="61"/>
      <c r="O230" s="61"/>
      <c r="P230" s="16"/>
      <c r="Q230" s="16"/>
      <c r="R230" s="16"/>
      <c r="S230" s="16"/>
      <c r="T230" s="16"/>
      <c r="U230" s="16"/>
      <c r="V230" s="16"/>
      <c r="W230" s="1"/>
    </row>
    <row r="231" spans="1:23" ht="23.25">
      <c r="A231" s="1"/>
      <c r="B231" s="61"/>
      <c r="C231" s="61"/>
      <c r="D231" s="61"/>
      <c r="E231" s="61"/>
      <c r="F231" s="61"/>
      <c r="G231" s="61"/>
      <c r="H231" s="61"/>
      <c r="I231" s="31"/>
      <c r="J231" s="61"/>
      <c r="K231" s="31"/>
      <c r="L231" s="31"/>
      <c r="M231" s="31"/>
      <c r="N231" s="31"/>
      <c r="O231" s="31"/>
      <c r="P231" s="16"/>
      <c r="Q231" s="16"/>
      <c r="R231" s="16"/>
      <c r="S231" s="16"/>
      <c r="T231" s="61"/>
      <c r="U231" s="61"/>
      <c r="V231" s="16"/>
      <c r="W231" s="1"/>
    </row>
    <row r="232" spans="1:23" ht="23.25">
      <c r="A232" s="1"/>
      <c r="B232" s="31"/>
      <c r="C232" s="31"/>
      <c r="D232" s="31"/>
      <c r="E232" s="31"/>
      <c r="F232" s="31"/>
      <c r="G232" s="31"/>
      <c r="H232" s="61"/>
      <c r="I232" s="61"/>
      <c r="J232" s="61"/>
      <c r="K232" s="31"/>
      <c r="L232" s="31"/>
      <c r="M232" s="31"/>
      <c r="N232" s="31"/>
      <c r="O232" s="31"/>
      <c r="P232" s="31"/>
      <c r="Q232" s="31"/>
      <c r="R232" s="110"/>
      <c r="S232" s="110"/>
      <c r="T232" s="31"/>
      <c r="U232" s="31"/>
      <c r="V232" s="16"/>
      <c r="W232" s="1"/>
    </row>
    <row r="233" spans="1:23" ht="23.25">
      <c r="A233" s="1"/>
      <c r="B233" s="61"/>
      <c r="C233" s="61"/>
      <c r="D233" s="61"/>
      <c r="E233" s="61"/>
      <c r="F233" s="61"/>
      <c r="G233" s="61"/>
      <c r="H233" s="61"/>
      <c r="I233" s="61"/>
      <c r="J233" s="61"/>
      <c r="K233" s="31"/>
      <c r="L233" s="16"/>
      <c r="M233" s="16"/>
      <c r="N233" s="16"/>
      <c r="O233" s="16"/>
      <c r="P233" s="31"/>
      <c r="Q233" s="31"/>
      <c r="R233" s="111"/>
      <c r="S233" s="111"/>
      <c r="T233" s="61"/>
      <c r="U233" s="61"/>
      <c r="V233" s="16"/>
      <c r="W233" s="1"/>
    </row>
    <row r="234" spans="1:23" ht="23.25">
      <c r="A234" s="1"/>
      <c r="B234" s="101"/>
      <c r="C234" s="101"/>
      <c r="D234" s="101"/>
      <c r="E234" s="101"/>
      <c r="F234" s="101"/>
      <c r="G234" s="101"/>
      <c r="H234" s="102"/>
      <c r="I234" s="102"/>
      <c r="J234" s="102"/>
      <c r="K234" s="103"/>
      <c r="L234" s="104"/>
      <c r="M234" s="105"/>
      <c r="N234" s="105"/>
      <c r="O234" s="105"/>
      <c r="P234" s="69"/>
      <c r="Q234" s="69"/>
      <c r="R234" s="69"/>
      <c r="S234" s="69"/>
      <c r="T234" s="69"/>
      <c r="U234" s="69"/>
      <c r="V234" s="69"/>
      <c r="W234" s="1"/>
    </row>
    <row r="235" spans="1:23" ht="23.25">
      <c r="A235" s="1"/>
      <c r="B235" s="101"/>
      <c r="C235" s="101"/>
      <c r="D235" s="101"/>
      <c r="E235" s="101"/>
      <c r="F235" s="101"/>
      <c r="G235" s="101"/>
      <c r="H235" s="102"/>
      <c r="I235" s="102"/>
      <c r="J235" s="102"/>
      <c r="K235" s="103"/>
      <c r="L235" s="104"/>
      <c r="M235" s="105"/>
      <c r="N235" s="105"/>
      <c r="O235" s="105"/>
      <c r="P235" s="69"/>
      <c r="Q235" s="69"/>
      <c r="R235" s="69"/>
      <c r="S235" s="69"/>
      <c r="T235" s="69"/>
      <c r="U235" s="69"/>
      <c r="V235" s="69"/>
      <c r="W235" s="1"/>
    </row>
    <row r="236" spans="1:23" ht="23.25">
      <c r="A236" s="1"/>
      <c r="B236" s="101"/>
      <c r="C236" s="101"/>
      <c r="D236" s="101"/>
      <c r="E236" s="101"/>
      <c r="F236" s="101"/>
      <c r="G236" s="101"/>
      <c r="H236" s="102"/>
      <c r="I236" s="102"/>
      <c r="J236" s="102"/>
      <c r="K236" s="103"/>
      <c r="L236" s="104"/>
      <c r="M236" s="105"/>
      <c r="N236" s="105"/>
      <c r="O236" s="105"/>
      <c r="P236" s="69"/>
      <c r="Q236" s="69"/>
      <c r="R236" s="69"/>
      <c r="S236" s="69"/>
      <c r="T236" s="69"/>
      <c r="U236" s="69"/>
      <c r="V236" s="69"/>
      <c r="W236" s="1"/>
    </row>
    <row r="237" spans="1:23" ht="23.25">
      <c r="A237" s="1"/>
      <c r="B237" s="101"/>
      <c r="C237" s="101"/>
      <c r="D237" s="101"/>
      <c r="E237" s="101"/>
      <c r="F237" s="101"/>
      <c r="G237" s="101"/>
      <c r="H237" s="102"/>
      <c r="I237" s="102"/>
      <c r="J237" s="102"/>
      <c r="K237" s="103"/>
      <c r="L237" s="104"/>
      <c r="M237" s="104"/>
      <c r="N237" s="104"/>
      <c r="O237" s="104"/>
      <c r="P237" s="69"/>
      <c r="Q237" s="69"/>
      <c r="R237" s="69"/>
      <c r="S237" s="69"/>
      <c r="T237" s="98"/>
      <c r="U237" s="98"/>
      <c r="V237" s="98"/>
      <c r="W237" s="1"/>
    </row>
    <row r="238" spans="1:23" ht="23.25">
      <c r="A238" s="1"/>
      <c r="B238" s="101"/>
      <c r="C238" s="101"/>
      <c r="D238" s="101"/>
      <c r="E238" s="101"/>
      <c r="F238" s="101"/>
      <c r="G238" s="101"/>
      <c r="H238" s="102"/>
      <c r="I238" s="102"/>
      <c r="J238" s="102"/>
      <c r="K238" s="103"/>
      <c r="L238" s="104"/>
      <c r="M238" s="105"/>
      <c r="N238" s="105"/>
      <c r="O238" s="105"/>
      <c r="P238" s="69"/>
      <c r="Q238" s="69"/>
      <c r="R238" s="69"/>
      <c r="S238" s="69"/>
      <c r="T238" s="69"/>
      <c r="U238" s="69"/>
      <c r="V238" s="69"/>
      <c r="W238" s="1"/>
    </row>
    <row r="239" spans="1:23" ht="23.25">
      <c r="A239" s="1"/>
      <c r="B239" s="101"/>
      <c r="C239" s="101"/>
      <c r="D239" s="101"/>
      <c r="E239" s="101"/>
      <c r="F239" s="101"/>
      <c r="G239" s="101"/>
      <c r="H239" s="102"/>
      <c r="I239" s="102"/>
      <c r="J239" s="102"/>
      <c r="K239" s="103"/>
      <c r="L239" s="104"/>
      <c r="M239" s="104"/>
      <c r="N239" s="104"/>
      <c r="O239" s="104"/>
      <c r="P239" s="69"/>
      <c r="Q239" s="69"/>
      <c r="R239" s="69"/>
      <c r="S239" s="69"/>
      <c r="T239" s="98"/>
      <c r="U239" s="98"/>
      <c r="V239" s="98"/>
      <c r="W239" s="1"/>
    </row>
    <row r="240" spans="1:23" ht="23.25">
      <c r="A240" s="1"/>
      <c r="B240" s="101"/>
      <c r="C240" s="101"/>
      <c r="D240" s="101"/>
      <c r="E240" s="101"/>
      <c r="F240" s="101"/>
      <c r="G240" s="101"/>
      <c r="H240" s="102"/>
      <c r="I240" s="102"/>
      <c r="J240" s="102"/>
      <c r="K240" s="103"/>
      <c r="L240" s="104"/>
      <c r="M240" s="104"/>
      <c r="N240" s="104"/>
      <c r="O240" s="104"/>
      <c r="P240" s="69"/>
      <c r="Q240" s="69"/>
      <c r="R240" s="69"/>
      <c r="S240" s="69"/>
      <c r="T240" s="98"/>
      <c r="U240" s="98"/>
      <c r="V240" s="98"/>
      <c r="W240" s="1"/>
    </row>
    <row r="241" spans="1:23" ht="23.25">
      <c r="A241" s="1"/>
      <c r="B241" s="101"/>
      <c r="C241" s="101"/>
      <c r="D241" s="101"/>
      <c r="E241" s="101"/>
      <c r="F241" s="101"/>
      <c r="G241" s="101"/>
      <c r="H241" s="102"/>
      <c r="I241" s="102"/>
      <c r="J241" s="102"/>
      <c r="K241" s="103"/>
      <c r="L241" s="104"/>
      <c r="M241" s="104"/>
      <c r="N241" s="104"/>
      <c r="O241" s="104"/>
      <c r="P241" s="69"/>
      <c r="Q241" s="69"/>
      <c r="R241" s="69"/>
      <c r="S241" s="69"/>
      <c r="T241" s="98"/>
      <c r="U241" s="98"/>
      <c r="V241" s="98"/>
      <c r="W241" s="1"/>
    </row>
    <row r="242" spans="1:23" ht="23.25">
      <c r="A242" s="1"/>
      <c r="B242" s="101"/>
      <c r="C242" s="101"/>
      <c r="D242" s="101"/>
      <c r="E242" s="101"/>
      <c r="F242" s="101"/>
      <c r="G242" s="101"/>
      <c r="H242" s="102"/>
      <c r="I242" s="102"/>
      <c r="J242" s="102"/>
      <c r="K242" s="103"/>
      <c r="L242" s="104"/>
      <c r="M242" s="104"/>
      <c r="N242" s="104"/>
      <c r="O242" s="104"/>
      <c r="P242" s="69"/>
      <c r="Q242" s="69"/>
      <c r="R242" s="69"/>
      <c r="S242" s="69"/>
      <c r="T242" s="98"/>
      <c r="U242" s="98"/>
      <c r="V242" s="98"/>
      <c r="W242" s="1"/>
    </row>
    <row r="243" spans="1:23" ht="23.25">
      <c r="A243" s="1"/>
      <c r="B243" s="101"/>
      <c r="C243" s="101"/>
      <c r="D243" s="101"/>
      <c r="E243" s="101"/>
      <c r="F243" s="101"/>
      <c r="G243" s="101"/>
      <c r="H243" s="102"/>
      <c r="I243" s="102"/>
      <c r="J243" s="102"/>
      <c r="K243" s="103"/>
      <c r="L243" s="104"/>
      <c r="M243" s="104"/>
      <c r="N243" s="104"/>
      <c r="O243" s="104"/>
      <c r="P243" s="69"/>
      <c r="Q243" s="69"/>
      <c r="R243" s="69"/>
      <c r="S243" s="69"/>
      <c r="T243" s="98"/>
      <c r="U243" s="98"/>
      <c r="V243" s="98"/>
      <c r="W243" s="1"/>
    </row>
    <row r="244" spans="1:23" ht="23.25">
      <c r="A244" s="1"/>
      <c r="B244" s="101"/>
      <c r="C244" s="101"/>
      <c r="D244" s="101"/>
      <c r="E244" s="101"/>
      <c r="F244" s="101"/>
      <c r="G244" s="101"/>
      <c r="H244" s="102"/>
      <c r="I244" s="102"/>
      <c r="J244" s="102"/>
      <c r="K244" s="103"/>
      <c r="L244" s="104"/>
      <c r="M244" s="104"/>
      <c r="N244" s="104"/>
      <c r="O244" s="104"/>
      <c r="P244" s="69"/>
      <c r="Q244" s="69"/>
      <c r="R244" s="69"/>
      <c r="S244" s="69"/>
      <c r="T244" s="98"/>
      <c r="U244" s="98"/>
      <c r="V244" s="98"/>
      <c r="W244" s="1"/>
    </row>
    <row r="245" spans="1:23" ht="23.25">
      <c r="A245" s="1"/>
      <c r="B245" s="101"/>
      <c r="C245" s="101"/>
      <c r="D245" s="101"/>
      <c r="E245" s="101"/>
      <c r="F245" s="101"/>
      <c r="G245" s="101"/>
      <c r="H245" s="102"/>
      <c r="I245" s="102"/>
      <c r="J245" s="102"/>
      <c r="K245" s="103"/>
      <c r="L245" s="104"/>
      <c r="M245" s="104"/>
      <c r="N245" s="104"/>
      <c r="O245" s="104"/>
      <c r="P245" s="69"/>
      <c r="Q245" s="69"/>
      <c r="R245" s="69"/>
      <c r="S245" s="69"/>
      <c r="T245" s="98"/>
      <c r="U245" s="98"/>
      <c r="V245" s="98"/>
      <c r="W245" s="1"/>
    </row>
    <row r="246" spans="1:23" ht="23.25">
      <c r="A246" s="1"/>
      <c r="B246" s="101"/>
      <c r="C246" s="101"/>
      <c r="D246" s="101"/>
      <c r="E246" s="101"/>
      <c r="F246" s="101"/>
      <c r="G246" s="101"/>
      <c r="H246" s="102"/>
      <c r="I246" s="102"/>
      <c r="J246" s="102"/>
      <c r="K246" s="103"/>
      <c r="L246" s="104"/>
      <c r="M246" s="104"/>
      <c r="N246" s="104"/>
      <c r="O246" s="104"/>
      <c r="P246" s="69"/>
      <c r="Q246" s="69"/>
      <c r="R246" s="69"/>
      <c r="S246" s="69"/>
      <c r="T246" s="98"/>
      <c r="U246" s="98"/>
      <c r="V246" s="98"/>
      <c r="W246" s="1"/>
    </row>
    <row r="247" spans="1:23" ht="23.25">
      <c r="A247" s="1"/>
      <c r="B247" s="101"/>
      <c r="C247" s="101"/>
      <c r="D247" s="101"/>
      <c r="E247" s="101"/>
      <c r="F247" s="101"/>
      <c r="G247" s="101"/>
      <c r="H247" s="102"/>
      <c r="I247" s="102"/>
      <c r="J247" s="102"/>
      <c r="K247" s="103"/>
      <c r="L247" s="104"/>
      <c r="M247" s="105"/>
      <c r="N247" s="105"/>
      <c r="O247" s="105"/>
      <c r="P247" s="69"/>
      <c r="Q247" s="69"/>
      <c r="R247" s="69"/>
      <c r="S247" s="69"/>
      <c r="T247" s="69"/>
      <c r="U247" s="69"/>
      <c r="V247" s="69"/>
      <c r="W247" s="1"/>
    </row>
    <row r="248" spans="1:23" ht="23.25">
      <c r="A248" s="1"/>
      <c r="B248" s="101"/>
      <c r="C248" s="101"/>
      <c r="D248" s="101"/>
      <c r="E248" s="101"/>
      <c r="F248" s="101"/>
      <c r="G248" s="101"/>
      <c r="H248" s="102"/>
      <c r="I248" s="102"/>
      <c r="J248" s="102"/>
      <c r="K248" s="103"/>
      <c r="L248" s="104"/>
      <c r="M248" s="104"/>
      <c r="N248" s="104"/>
      <c r="O248" s="104"/>
      <c r="P248" s="69"/>
      <c r="Q248" s="69"/>
      <c r="R248" s="69"/>
      <c r="S248" s="69"/>
      <c r="T248" s="98"/>
      <c r="U248" s="98"/>
      <c r="V248" s="98"/>
      <c r="W248" s="1"/>
    </row>
    <row r="249" spans="1:23" ht="23.25">
      <c r="A249" s="1"/>
      <c r="B249" s="101"/>
      <c r="C249" s="101"/>
      <c r="D249" s="101"/>
      <c r="E249" s="101"/>
      <c r="F249" s="101"/>
      <c r="G249" s="101"/>
      <c r="H249" s="102"/>
      <c r="I249" s="102"/>
      <c r="J249" s="102"/>
      <c r="K249" s="103"/>
      <c r="L249" s="104"/>
      <c r="M249" s="105"/>
      <c r="N249" s="105"/>
      <c r="O249" s="105"/>
      <c r="P249" s="69"/>
      <c r="Q249" s="69"/>
      <c r="R249" s="69"/>
      <c r="S249" s="69"/>
      <c r="T249" s="98"/>
      <c r="U249" s="98"/>
      <c r="V249" s="98"/>
      <c r="W249" s="1"/>
    </row>
    <row r="250" spans="1:23" ht="23.25">
      <c r="A250" s="1"/>
      <c r="B250" s="101"/>
      <c r="C250" s="101"/>
      <c r="D250" s="101"/>
      <c r="E250" s="101"/>
      <c r="F250" s="101"/>
      <c r="G250" s="101"/>
      <c r="H250" s="102"/>
      <c r="I250" s="102"/>
      <c r="J250" s="102"/>
      <c r="K250" s="103"/>
      <c r="L250" s="104"/>
      <c r="M250" s="104"/>
      <c r="N250" s="104"/>
      <c r="O250" s="104"/>
      <c r="P250" s="69"/>
      <c r="Q250" s="69"/>
      <c r="R250" s="69"/>
      <c r="S250" s="69"/>
      <c r="T250" s="69"/>
      <c r="U250" s="69"/>
      <c r="V250" s="69"/>
      <c r="W250" s="1"/>
    </row>
    <row r="251" spans="1:23" ht="23.25">
      <c r="A251" s="1"/>
      <c r="B251" s="101"/>
      <c r="C251" s="101"/>
      <c r="D251" s="101"/>
      <c r="E251" s="101"/>
      <c r="F251" s="101"/>
      <c r="G251" s="101"/>
      <c r="H251" s="102"/>
      <c r="I251" s="102"/>
      <c r="J251" s="102"/>
      <c r="K251" s="103"/>
      <c r="L251" s="104"/>
      <c r="M251" s="104"/>
      <c r="N251" s="104"/>
      <c r="O251" s="104"/>
      <c r="P251" s="69"/>
      <c r="Q251" s="69"/>
      <c r="R251" s="69"/>
      <c r="S251" s="69"/>
      <c r="T251" s="98"/>
      <c r="U251" s="98"/>
      <c r="V251" s="98"/>
      <c r="W251" s="1"/>
    </row>
    <row r="252" spans="1:23" ht="23.25">
      <c r="A252" s="1"/>
      <c r="B252" s="101"/>
      <c r="C252" s="101"/>
      <c r="D252" s="101"/>
      <c r="E252" s="101"/>
      <c r="F252" s="101"/>
      <c r="G252" s="101"/>
      <c r="H252" s="102"/>
      <c r="I252" s="102"/>
      <c r="J252" s="102"/>
      <c r="K252" s="103"/>
      <c r="L252" s="104"/>
      <c r="M252" s="105"/>
      <c r="N252" s="105"/>
      <c r="O252" s="105"/>
      <c r="P252" s="69"/>
      <c r="Q252" s="69"/>
      <c r="R252" s="69"/>
      <c r="S252" s="69"/>
      <c r="T252" s="69"/>
      <c r="U252" s="69"/>
      <c r="V252" s="69"/>
      <c r="W252" s="1"/>
    </row>
    <row r="253" spans="1:23" ht="23.25">
      <c r="A253" s="1"/>
      <c r="B253" s="101"/>
      <c r="C253" s="101"/>
      <c r="D253" s="101"/>
      <c r="E253" s="101"/>
      <c r="F253" s="101"/>
      <c r="G253" s="101"/>
      <c r="H253" s="102"/>
      <c r="I253" s="102"/>
      <c r="J253" s="102"/>
      <c r="K253" s="103"/>
      <c r="L253" s="104"/>
      <c r="M253" s="105"/>
      <c r="N253" s="105"/>
      <c r="O253" s="105"/>
      <c r="P253" s="69"/>
      <c r="Q253" s="69"/>
      <c r="R253" s="69"/>
      <c r="S253" s="69"/>
      <c r="T253" s="69"/>
      <c r="U253" s="69"/>
      <c r="V253" s="69"/>
      <c r="W253" s="1"/>
    </row>
    <row r="254" spans="1:23" ht="23.25">
      <c r="A254" s="1"/>
      <c r="B254" s="101"/>
      <c r="C254" s="101"/>
      <c r="D254" s="101"/>
      <c r="E254" s="101"/>
      <c r="F254" s="101"/>
      <c r="G254" s="101"/>
      <c r="H254" s="102"/>
      <c r="I254" s="102"/>
      <c r="J254" s="102"/>
      <c r="K254" s="103"/>
      <c r="L254" s="104"/>
      <c r="M254" s="104"/>
      <c r="N254" s="104"/>
      <c r="O254" s="104"/>
      <c r="P254" s="69"/>
      <c r="Q254" s="69"/>
      <c r="R254" s="69"/>
      <c r="S254" s="69"/>
      <c r="T254" s="98"/>
      <c r="U254" s="98"/>
      <c r="V254" s="98"/>
      <c r="W254" s="1"/>
    </row>
    <row r="255" spans="1:23" ht="23.25">
      <c r="A255" s="1"/>
      <c r="B255" s="101"/>
      <c r="C255" s="101"/>
      <c r="D255" s="101"/>
      <c r="E255" s="101"/>
      <c r="F255" s="101"/>
      <c r="G255" s="101"/>
      <c r="H255" s="102"/>
      <c r="I255" s="102"/>
      <c r="J255" s="102"/>
      <c r="K255" s="103"/>
      <c r="L255" s="104"/>
      <c r="M255" s="105"/>
      <c r="N255" s="105"/>
      <c r="O255" s="105"/>
      <c r="P255" s="69"/>
      <c r="Q255" s="69"/>
      <c r="R255" s="69"/>
      <c r="S255" s="69"/>
      <c r="T255" s="69"/>
      <c r="U255" s="69"/>
      <c r="V255" s="69"/>
      <c r="W255" s="1"/>
    </row>
    <row r="256" spans="1:23" ht="23.25">
      <c r="A256" s="1"/>
      <c r="B256" s="101"/>
      <c r="C256" s="101"/>
      <c r="D256" s="101"/>
      <c r="E256" s="101"/>
      <c r="F256" s="101"/>
      <c r="G256" s="101"/>
      <c r="H256" s="102"/>
      <c r="I256" s="102"/>
      <c r="J256" s="102"/>
      <c r="K256" s="103"/>
      <c r="L256" s="104"/>
      <c r="M256" s="105"/>
      <c r="N256" s="105"/>
      <c r="O256" s="105"/>
      <c r="P256" s="69"/>
      <c r="Q256" s="69"/>
      <c r="R256" s="69"/>
      <c r="S256" s="69"/>
      <c r="T256" s="69"/>
      <c r="U256" s="69"/>
      <c r="V256" s="69"/>
      <c r="W256" s="1"/>
    </row>
    <row r="257" spans="1:23" ht="23.25">
      <c r="A257" s="1"/>
      <c r="B257" s="101"/>
      <c r="C257" s="101"/>
      <c r="D257" s="101"/>
      <c r="E257" s="101"/>
      <c r="F257" s="101"/>
      <c r="G257" s="101"/>
      <c r="H257" s="102"/>
      <c r="I257" s="102"/>
      <c r="J257" s="102"/>
      <c r="K257" s="103"/>
      <c r="L257" s="104"/>
      <c r="M257" s="105"/>
      <c r="N257" s="105"/>
      <c r="O257" s="105"/>
      <c r="P257" s="69"/>
      <c r="Q257" s="69"/>
      <c r="R257" s="69"/>
      <c r="S257" s="69"/>
      <c r="T257" s="69"/>
      <c r="U257" s="69"/>
      <c r="V257" s="69"/>
      <c r="W257" s="1"/>
    </row>
    <row r="258" spans="1:23" ht="23.25">
      <c r="A258" s="1"/>
      <c r="B258" s="101"/>
      <c r="C258" s="101"/>
      <c r="D258" s="101"/>
      <c r="E258" s="101"/>
      <c r="F258" s="101"/>
      <c r="G258" s="101"/>
      <c r="H258" s="102"/>
      <c r="I258" s="102"/>
      <c r="J258" s="102"/>
      <c r="K258" s="103"/>
      <c r="L258" s="104"/>
      <c r="M258" s="104"/>
      <c r="N258" s="104"/>
      <c r="O258" s="104"/>
      <c r="P258" s="69"/>
      <c r="Q258" s="69"/>
      <c r="R258" s="69"/>
      <c r="S258" s="69"/>
      <c r="T258" s="98"/>
      <c r="U258" s="98"/>
      <c r="V258" s="98"/>
      <c r="W258" s="1"/>
    </row>
    <row r="259" spans="1:23" ht="23.25">
      <c r="A259" s="1"/>
      <c r="B259" s="101"/>
      <c r="C259" s="101"/>
      <c r="D259" s="101"/>
      <c r="E259" s="101"/>
      <c r="F259" s="101"/>
      <c r="G259" s="101"/>
      <c r="H259" s="102"/>
      <c r="I259" s="102"/>
      <c r="J259" s="102"/>
      <c r="K259" s="103"/>
      <c r="L259" s="104"/>
      <c r="M259" s="105"/>
      <c r="N259" s="105"/>
      <c r="O259" s="105"/>
      <c r="P259" s="69"/>
      <c r="Q259" s="69"/>
      <c r="R259" s="69"/>
      <c r="S259" s="69"/>
      <c r="T259" s="69"/>
      <c r="U259" s="69"/>
      <c r="V259" s="69"/>
      <c r="W259" s="1"/>
    </row>
    <row r="260" spans="1:23" ht="23.25">
      <c r="A260" s="1"/>
      <c r="B260" s="101"/>
      <c r="C260" s="101"/>
      <c r="D260" s="101"/>
      <c r="E260" s="101"/>
      <c r="F260" s="101"/>
      <c r="G260" s="101"/>
      <c r="H260" s="102"/>
      <c r="I260" s="102"/>
      <c r="J260" s="102"/>
      <c r="K260" s="103"/>
      <c r="L260" s="104"/>
      <c r="M260" s="104"/>
      <c r="N260" s="104"/>
      <c r="O260" s="104"/>
      <c r="P260" s="69"/>
      <c r="Q260" s="69"/>
      <c r="R260" s="69"/>
      <c r="S260" s="69"/>
      <c r="T260" s="98"/>
      <c r="U260" s="98"/>
      <c r="V260" s="98"/>
      <c r="W260" s="1"/>
    </row>
    <row r="261" spans="1:23" ht="23.25">
      <c r="A261" s="1"/>
      <c r="B261" s="101"/>
      <c r="C261" s="101"/>
      <c r="D261" s="101"/>
      <c r="E261" s="101"/>
      <c r="F261" s="101"/>
      <c r="G261" s="101"/>
      <c r="H261" s="102"/>
      <c r="I261" s="102"/>
      <c r="J261" s="102"/>
      <c r="K261" s="103"/>
      <c r="L261" s="104"/>
      <c r="M261" s="105"/>
      <c r="N261" s="105"/>
      <c r="O261" s="105"/>
      <c r="P261" s="69"/>
      <c r="Q261" s="69"/>
      <c r="R261" s="69"/>
      <c r="S261" s="69"/>
      <c r="T261" s="69"/>
      <c r="U261" s="69"/>
      <c r="V261" s="69"/>
      <c r="W261" s="1"/>
    </row>
    <row r="262" spans="1:23" ht="23.25">
      <c r="A262" s="1"/>
      <c r="B262" s="101"/>
      <c r="C262" s="101"/>
      <c r="D262" s="101"/>
      <c r="E262" s="101"/>
      <c r="F262" s="101"/>
      <c r="G262" s="101"/>
      <c r="H262" s="102"/>
      <c r="I262" s="102"/>
      <c r="J262" s="102"/>
      <c r="K262" s="103"/>
      <c r="L262" s="104"/>
      <c r="M262" s="104"/>
      <c r="N262" s="104"/>
      <c r="O262" s="104"/>
      <c r="P262" s="69"/>
      <c r="Q262" s="69"/>
      <c r="R262" s="69"/>
      <c r="S262" s="69"/>
      <c r="T262" s="98"/>
      <c r="U262" s="98"/>
      <c r="V262" s="98"/>
      <c r="W262" s="1"/>
    </row>
    <row r="263" spans="1:23" ht="23.25">
      <c r="A263" s="1"/>
      <c r="B263" s="101"/>
      <c r="C263" s="101"/>
      <c r="D263" s="101"/>
      <c r="E263" s="101"/>
      <c r="F263" s="101"/>
      <c r="G263" s="101"/>
      <c r="H263" s="102"/>
      <c r="I263" s="102"/>
      <c r="J263" s="102"/>
      <c r="K263" s="103"/>
      <c r="L263" s="104"/>
      <c r="M263" s="105"/>
      <c r="N263" s="105"/>
      <c r="O263" s="105"/>
      <c r="P263" s="69"/>
      <c r="Q263" s="69"/>
      <c r="R263" s="69"/>
      <c r="S263" s="69"/>
      <c r="T263" s="69"/>
      <c r="U263" s="69"/>
      <c r="V263" s="69"/>
      <c r="W263" s="1"/>
    </row>
    <row r="264" spans="1:23" ht="23.25">
      <c r="A264" s="1"/>
      <c r="B264" s="101"/>
      <c r="C264" s="101"/>
      <c r="D264" s="101"/>
      <c r="E264" s="101"/>
      <c r="F264" s="101"/>
      <c r="G264" s="101"/>
      <c r="H264" s="102"/>
      <c r="I264" s="102"/>
      <c r="J264" s="102"/>
      <c r="K264" s="103"/>
      <c r="L264" s="104"/>
      <c r="M264" s="105"/>
      <c r="N264" s="105"/>
      <c r="O264" s="105"/>
      <c r="P264" s="69"/>
      <c r="Q264" s="69"/>
      <c r="R264" s="69"/>
      <c r="S264" s="69"/>
      <c r="T264" s="69"/>
      <c r="U264" s="69"/>
      <c r="V264" s="69"/>
      <c r="W264" s="1"/>
    </row>
    <row r="265" spans="1:23" ht="23.25">
      <c r="A265" s="1"/>
      <c r="B265" s="101"/>
      <c r="C265" s="101"/>
      <c r="D265" s="101"/>
      <c r="E265" s="101"/>
      <c r="F265" s="101"/>
      <c r="G265" s="101"/>
      <c r="H265" s="102"/>
      <c r="I265" s="102"/>
      <c r="J265" s="102"/>
      <c r="K265" s="103"/>
      <c r="L265" s="104"/>
      <c r="M265" s="105"/>
      <c r="N265" s="105"/>
      <c r="O265" s="105"/>
      <c r="P265" s="69"/>
      <c r="Q265" s="69"/>
      <c r="R265" s="69"/>
      <c r="S265" s="69"/>
      <c r="T265" s="69"/>
      <c r="U265" s="69"/>
      <c r="V265" s="69"/>
      <c r="W265" s="1"/>
    </row>
    <row r="266" spans="1:23" ht="23.25">
      <c r="A266" s="1"/>
      <c r="B266" s="101"/>
      <c r="C266" s="101"/>
      <c r="D266" s="101"/>
      <c r="E266" s="101"/>
      <c r="F266" s="101"/>
      <c r="G266" s="101"/>
      <c r="H266" s="102"/>
      <c r="I266" s="102"/>
      <c r="J266" s="102"/>
      <c r="K266" s="103"/>
      <c r="L266" s="104"/>
      <c r="M266" s="105"/>
      <c r="N266" s="105"/>
      <c r="O266" s="105"/>
      <c r="P266" s="69"/>
      <c r="Q266" s="69"/>
      <c r="R266" s="69"/>
      <c r="S266" s="69"/>
      <c r="T266" s="69"/>
      <c r="U266" s="69"/>
      <c r="V266" s="69"/>
      <c r="W266" s="1"/>
    </row>
    <row r="267" spans="1:23" ht="23.25">
      <c r="A267" s="1"/>
      <c r="B267" s="101"/>
      <c r="C267" s="101"/>
      <c r="D267" s="101"/>
      <c r="E267" s="101"/>
      <c r="F267" s="101"/>
      <c r="G267" s="101"/>
      <c r="H267" s="102"/>
      <c r="I267" s="102"/>
      <c r="J267" s="102"/>
      <c r="K267" s="103"/>
      <c r="L267" s="104"/>
      <c r="M267" s="105"/>
      <c r="N267" s="105"/>
      <c r="O267" s="105"/>
      <c r="P267" s="69"/>
      <c r="Q267" s="69"/>
      <c r="R267" s="69"/>
      <c r="S267" s="69"/>
      <c r="T267" s="69"/>
      <c r="U267" s="69"/>
      <c r="V267" s="69"/>
      <c r="W267" s="1"/>
    </row>
    <row r="268" spans="1:23" ht="23.25">
      <c r="A268" s="1"/>
      <c r="B268" s="101"/>
      <c r="C268" s="101"/>
      <c r="D268" s="101"/>
      <c r="E268" s="101"/>
      <c r="F268" s="101"/>
      <c r="G268" s="101"/>
      <c r="H268" s="102"/>
      <c r="I268" s="102"/>
      <c r="J268" s="102"/>
      <c r="K268" s="103"/>
      <c r="L268" s="104"/>
      <c r="M268" s="105"/>
      <c r="N268" s="105"/>
      <c r="O268" s="105"/>
      <c r="P268" s="69"/>
      <c r="Q268" s="69"/>
      <c r="R268" s="69"/>
      <c r="S268" s="69"/>
      <c r="T268" s="69"/>
      <c r="U268" s="69"/>
      <c r="V268" s="69"/>
      <c r="W268" s="1"/>
    </row>
    <row r="269" spans="1:23" ht="23.25">
      <c r="A269" s="1"/>
      <c r="B269" s="101"/>
      <c r="C269" s="101"/>
      <c r="D269" s="101"/>
      <c r="E269" s="101"/>
      <c r="F269" s="101"/>
      <c r="G269" s="101"/>
      <c r="H269" s="102"/>
      <c r="I269" s="102"/>
      <c r="J269" s="102"/>
      <c r="K269" s="103"/>
      <c r="L269" s="104"/>
      <c r="M269" s="105"/>
      <c r="N269" s="105"/>
      <c r="O269" s="105"/>
      <c r="P269" s="69"/>
      <c r="Q269" s="69"/>
      <c r="R269" s="69"/>
      <c r="S269" s="69"/>
      <c r="T269" s="69"/>
      <c r="U269" s="69"/>
      <c r="V269" s="69"/>
      <c r="W269" s="1"/>
    </row>
    <row r="270" spans="1:23" ht="23.25">
      <c r="A270" s="1"/>
      <c r="B270" s="101"/>
      <c r="C270" s="101"/>
      <c r="D270" s="101"/>
      <c r="E270" s="101"/>
      <c r="F270" s="101"/>
      <c r="G270" s="101"/>
      <c r="H270" s="102"/>
      <c r="I270" s="102"/>
      <c r="J270" s="102"/>
      <c r="K270" s="103"/>
      <c r="L270" s="104"/>
      <c r="M270" s="105"/>
      <c r="N270" s="105"/>
      <c r="O270" s="105"/>
      <c r="P270" s="69"/>
      <c r="Q270" s="69"/>
      <c r="R270" s="69"/>
      <c r="S270" s="69"/>
      <c r="T270" s="69"/>
      <c r="U270" s="69"/>
      <c r="V270" s="69"/>
      <c r="W270" s="1"/>
    </row>
    <row r="271" spans="1:23" ht="23.25">
      <c r="A271" s="1" t="s">
        <v>10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106" t="s">
        <v>33</v>
      </c>
      <c r="S65449" s="108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107"/>
      <c r="S65450" s="109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4">
    <mergeCell ref="R187:R188"/>
    <mergeCell ref="S187:S188"/>
    <mergeCell ref="R65449:R65450"/>
    <mergeCell ref="S65449:S65450"/>
    <mergeCell ref="R232:R233"/>
    <mergeCell ref="S232:S233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6" manualBreakCount="6">
    <brk id="45" max="22" man="1"/>
    <brk id="90" max="255" man="1"/>
    <brk id="135" max="22" man="1"/>
    <brk id="180" max="255" man="1"/>
    <brk id="225" max="22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2000-05-30T22:01:38Z</cp:lastPrinted>
  <dcterms:created xsi:type="dcterms:W3CDTF">1998-09-04T00:15:37Z</dcterms:created>
  <dcterms:modified xsi:type="dcterms:W3CDTF">2000-06-07T00:20:02Z</dcterms:modified>
  <cp:category/>
  <cp:version/>
  <cp:contentType/>
  <cp:contentStatus/>
</cp:coreProperties>
</file>