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'Hoja1'!$A$1:$W$1260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<sst xmlns="http://schemas.openxmlformats.org/spreadsheetml/2006/main" count="2142" uniqueCount="544">
  <si>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</si>
  <si>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</si>
  <si>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</si>
  <si>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</si>
  <si>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</si>
  <si>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</si>
  <si>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</si>
  <si>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</si>
  <si>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</si>
  <si>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</si>
  <si>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</si>
  <si>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</si>
  <si>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</si>
  <si>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</si>
  <si>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</si>
  <si>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</si>
  <si>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</si>
  <si>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</si>
  <si>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</si>
  <si>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</si>
  <si>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</si>
  <si>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</si>
  <si>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</si>
  <si>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</si>
  <si>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</si>
  <si>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</si>
  <si>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</si>
  <si>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</si>
  <si>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</si>
  <si>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</si>
  <si>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</si>
  <si>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</si>
  <si>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</si>
  <si>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</si>
  <si>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</si>
  <si>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</si>
  <si>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</si>
  <si>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</si>
  <si>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</si>
  <si>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</si>
  <si>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INSTITUTO MEXICANO DEL SEGURO SOCIAL (CONSOLIDADO)</t>
  </si>
  <si>
    <t>S E C T O R :  ENTIDAD NO COORDINADA SECTORIALMENTE</t>
  </si>
  <si>
    <t>08</t>
  </si>
  <si>
    <t>SALUD</t>
  </si>
  <si>
    <t xml:space="preserve">  Recursos Propios</t>
  </si>
  <si>
    <t xml:space="preserve">  Subsidios y Transferencias</t>
  </si>
  <si>
    <t>00</t>
  </si>
  <si>
    <t>Subfunción de Servicios Compartidos</t>
  </si>
  <si>
    <t>01</t>
  </si>
  <si>
    <t>Plan Nacional de Desarrollo</t>
  </si>
  <si>
    <t>701</t>
  </si>
  <si>
    <t xml:space="preserve">Administrar recursos humanos, materiales y </t>
  </si>
  <si>
    <t>financieros</t>
  </si>
  <si>
    <t>02</t>
  </si>
  <si>
    <t>Atención Médica</t>
  </si>
  <si>
    <t>420</t>
  </si>
  <si>
    <t>Proporcionar atención médica</t>
  </si>
  <si>
    <t xml:space="preserve">INDICADOR ESTRATEGICO: Tasa de morbi- </t>
  </si>
  <si>
    <t>lidad  por   enfermedades  inmunoprevenibles</t>
  </si>
  <si>
    <t>sobre la población derechohabiente menor de</t>
  </si>
  <si>
    <t>5 años por 100,000</t>
  </si>
  <si>
    <t>Caso</t>
  </si>
  <si>
    <t xml:space="preserve">INDICADOR ESTRATEGICO: Tasa de morta- </t>
  </si>
  <si>
    <t>lidad infantil  sobre  la  población  derechoha-</t>
  </si>
  <si>
    <t>biente menor de 1 año por 1,000</t>
  </si>
  <si>
    <t>Defunción</t>
  </si>
  <si>
    <t>Aceptante</t>
  </si>
  <si>
    <t>INDICADOR ESTRATEGICO: Tasa  de  letali-</t>
  </si>
  <si>
    <t>433</t>
  </si>
  <si>
    <t>tecnológica</t>
  </si>
  <si>
    <t>INDICADOR ESTRATEGICO: Publicaciones</t>
  </si>
  <si>
    <t>de los proyectos registrados sobre  proyectos</t>
  </si>
  <si>
    <t>de investigación médica</t>
  </si>
  <si>
    <t>Proyecto</t>
  </si>
  <si>
    <t>437</t>
  </si>
  <si>
    <t>Desarrollar y construir infraestructura básica</t>
  </si>
  <si>
    <t>INDICADOR ESTRATEGICO: Construcciones,</t>
  </si>
  <si>
    <t>Inmueble</t>
  </si>
  <si>
    <t>Construir clínicas</t>
  </si>
  <si>
    <t>K003</t>
  </si>
  <si>
    <t>UMF 10 Consultorios, Aguascalientes, Ags.</t>
  </si>
  <si>
    <t>K007</t>
  </si>
  <si>
    <t>K018</t>
  </si>
  <si>
    <t>UMF  5 Consultorios, Cd. Acuña, Coah.</t>
  </si>
  <si>
    <t>K028</t>
  </si>
  <si>
    <t>K040</t>
  </si>
  <si>
    <t>K099</t>
  </si>
  <si>
    <t>K141</t>
  </si>
  <si>
    <t>K151</t>
  </si>
  <si>
    <t>UMF 3 Consultorios, Bucerías, Nay.</t>
  </si>
  <si>
    <t>K152</t>
  </si>
  <si>
    <t>UMF 3 Consultorios, Xalisco, Nay.</t>
  </si>
  <si>
    <t>K178</t>
  </si>
  <si>
    <t>K179</t>
  </si>
  <si>
    <t>UMF 7 Consultorios, Tehuacán, Pue.</t>
  </si>
  <si>
    <t>K187</t>
  </si>
  <si>
    <t>UMF 5+2 Consultorios, San Roque, Qro.</t>
  </si>
  <si>
    <t>K261</t>
  </si>
  <si>
    <t>UMF  5+2 Consultorios, Mexicali, B.C.</t>
  </si>
  <si>
    <t>K278</t>
  </si>
  <si>
    <t>UMF 10 Consultorios, Reynosa, Tamps.</t>
  </si>
  <si>
    <t>K343</t>
  </si>
  <si>
    <t>K344</t>
  </si>
  <si>
    <t>K345</t>
  </si>
  <si>
    <t>K346</t>
  </si>
  <si>
    <t>UMF 3 Consultorios, Jalpa de Méndez, Tab.</t>
  </si>
  <si>
    <t>K347</t>
  </si>
  <si>
    <t>UMF 3 Consultorios, Huimanguillo, Tab.</t>
  </si>
  <si>
    <t>K348</t>
  </si>
  <si>
    <t>UMF 5 + 2 Consultorios, Mérida, Yuc.</t>
  </si>
  <si>
    <t>K354</t>
  </si>
  <si>
    <t>UMF  Nogales, Son.</t>
  </si>
  <si>
    <t>Construir hospitales</t>
  </si>
  <si>
    <t>K006</t>
  </si>
  <si>
    <t>HGR 216 Camas, Tijuana, B.C.</t>
  </si>
  <si>
    <t>K021</t>
  </si>
  <si>
    <t>HGZ 50 Camas, Manzanillo, Col.</t>
  </si>
  <si>
    <t>K036</t>
  </si>
  <si>
    <t>HGR  216 Camas, Cd. Juárez, Chih.</t>
  </si>
  <si>
    <t>K052</t>
  </si>
  <si>
    <t>HGZ 60 Camas, San Pedro Xalpa, D.F.</t>
  </si>
  <si>
    <t>K079</t>
  </si>
  <si>
    <t>HGS 34 Camas, Silao, Gto.</t>
  </si>
  <si>
    <t>K106</t>
  </si>
  <si>
    <t>HGR 250 Camas, Guadalajara Oblatos, Jal.</t>
  </si>
  <si>
    <t>K122</t>
  </si>
  <si>
    <t>HGZ 144 Camas, Texcoco, Méx.</t>
  </si>
  <si>
    <t>K193</t>
  </si>
  <si>
    <t>HGZ 144 Camas, San Luis Potosí, S.L.P.</t>
  </si>
  <si>
    <t>K266</t>
  </si>
  <si>
    <t>HGZ 34 Camas, Tizayuca, Hgo.</t>
  </si>
  <si>
    <t>K268</t>
  </si>
  <si>
    <t>Almacén, S. Teyahualco Tultepec, Méx. 4/</t>
  </si>
  <si>
    <t>K269</t>
  </si>
  <si>
    <t>HGS 34 Camas, La Piedad, Mich.</t>
  </si>
  <si>
    <t>K274</t>
  </si>
  <si>
    <t>K275</t>
  </si>
  <si>
    <t>HGZ 144 Camas, Villahermosa, Tab.</t>
  </si>
  <si>
    <t>K280</t>
  </si>
  <si>
    <t>HGS 34 Camas, Apizaco, Tlax.</t>
  </si>
  <si>
    <t>K305</t>
  </si>
  <si>
    <t>K312</t>
  </si>
  <si>
    <t>K352</t>
  </si>
  <si>
    <t>HTO  Villa Coapa, D.F.</t>
  </si>
  <si>
    <t>Ampliar clínicas</t>
  </si>
  <si>
    <t>K066</t>
  </si>
  <si>
    <t>UMF 11, León Caballo, D.F.</t>
  </si>
  <si>
    <t>K088</t>
  </si>
  <si>
    <t>UMF 19, Valle de Santiago, Gto.</t>
  </si>
  <si>
    <t>K171</t>
  </si>
  <si>
    <t>UMF 6, Juchitán, Oax.</t>
  </si>
  <si>
    <t>K181</t>
  </si>
  <si>
    <t>UMF 2, Puebla, Pue.</t>
  </si>
  <si>
    <t>K216</t>
  </si>
  <si>
    <t>UMF 36, Matamoros, Tamps.</t>
  </si>
  <si>
    <t>K277</t>
  </si>
  <si>
    <t>UMF/H, Miguel Alemán, Tamps.</t>
  </si>
  <si>
    <t>K338</t>
  </si>
  <si>
    <t xml:space="preserve">UMF 2, Manzanillo, Col. </t>
  </si>
  <si>
    <t>K339</t>
  </si>
  <si>
    <t>UMF 18, Comitán, Chis.</t>
  </si>
  <si>
    <t>K340</t>
  </si>
  <si>
    <t>UMF 34, Villa Flores, Chis.</t>
  </si>
  <si>
    <t>K341</t>
  </si>
  <si>
    <t>UMF 23, Huimanguillo, Tab. 4/</t>
  </si>
  <si>
    <t>K342</t>
  </si>
  <si>
    <t>UMF 27, Macuspana, Tab.</t>
  </si>
  <si>
    <t>Ampliar hospitales</t>
  </si>
  <si>
    <t>K005</t>
  </si>
  <si>
    <t>HGZ 30, Mexicali, B.C.</t>
  </si>
  <si>
    <t>K025</t>
  </si>
  <si>
    <t>HGS/MF 15, Tonalá, Chis.</t>
  </si>
  <si>
    <t>K026</t>
  </si>
  <si>
    <t>HGS/MF 1, Tapachula, Chis.</t>
  </si>
  <si>
    <t>K027</t>
  </si>
  <si>
    <t>HGZ/MF 2, Tuxtla Gutiérrez, Chis.</t>
  </si>
  <si>
    <t>K034</t>
  </si>
  <si>
    <t>HGZ/MF 35,  Cd. Juárez, Chih.</t>
  </si>
  <si>
    <t>K120</t>
  </si>
  <si>
    <t>HGR 72,  Tlalnepantla, Méx.</t>
  </si>
  <si>
    <t>K174</t>
  </si>
  <si>
    <t>HGZ 36, Puebla , Pue.</t>
  </si>
  <si>
    <t>K175</t>
  </si>
  <si>
    <t>HGSZ/MF 23, Teziutlán, Pue.</t>
  </si>
  <si>
    <t>K189</t>
  </si>
  <si>
    <t>HGZ 3, Cancún</t>
  </si>
  <si>
    <t>K194</t>
  </si>
  <si>
    <t>HGZ 6, Cd. Valles, S.L.P.</t>
  </si>
  <si>
    <t>K204</t>
  </si>
  <si>
    <t>HGZ/MF 3, Navojoa , Son.</t>
  </si>
  <si>
    <t>K224</t>
  </si>
  <si>
    <t>K226</t>
  </si>
  <si>
    <t>HGZ 11, Jalapa, Ver.</t>
  </si>
  <si>
    <t>K231</t>
  </si>
  <si>
    <t>HGZ/MF 32, Minatitlán, Ver.</t>
  </si>
  <si>
    <t>K262</t>
  </si>
  <si>
    <t>HE 71,  Torreón, Coah.</t>
  </si>
  <si>
    <t>K270</t>
  </si>
  <si>
    <t>HGZ 1, Oaxaca, Oax.</t>
  </si>
  <si>
    <t>K271</t>
  </si>
  <si>
    <t>HGS 15, Tehuacán, Pue.</t>
  </si>
  <si>
    <t>K272</t>
  </si>
  <si>
    <t>HGSZ, San Juan del Río, Qro.</t>
  </si>
  <si>
    <t>K273</t>
  </si>
  <si>
    <t>HGS/MF 9, Puerto Peñasco, Son.</t>
  </si>
  <si>
    <t>K281</t>
  </si>
  <si>
    <t>CM HE 14 (1o. y 6o.  Piso), Veracruz, Ver.</t>
  </si>
  <si>
    <t>K295</t>
  </si>
  <si>
    <t>CMN Cpo. "D", Veracruz, Ver.</t>
  </si>
  <si>
    <t>K304</t>
  </si>
  <si>
    <t>Módulo de  Ambulancias, Tulpetlac, D.F.</t>
  </si>
  <si>
    <t>K306</t>
  </si>
  <si>
    <t>K307</t>
  </si>
  <si>
    <t>K308</t>
  </si>
  <si>
    <t>Módulo de Ambulancias, CMN La Raza, D.F.</t>
  </si>
  <si>
    <t>K309</t>
  </si>
  <si>
    <t>Módulo de Ambulancias, El Rosario, D.F.</t>
  </si>
  <si>
    <t>K310</t>
  </si>
  <si>
    <t>Módulo de Ambulancias, La Quebrada, D.F.</t>
  </si>
  <si>
    <t>K311</t>
  </si>
  <si>
    <t>Módulo de Ambulancias, San Angel, D.F.</t>
  </si>
  <si>
    <t>K313</t>
  </si>
  <si>
    <t>Módulo de Ambulancias, Villa Coapa, D.F.</t>
  </si>
  <si>
    <t>K327</t>
  </si>
  <si>
    <t>HGZ/MF 11 Cd. Delicias, Chih.</t>
  </si>
  <si>
    <t>K349</t>
  </si>
  <si>
    <t>HGS 13, Ciudad Acuña, Coah.</t>
  </si>
  <si>
    <t>K350</t>
  </si>
  <si>
    <t>HGS/MF 12, San Luis Río Colorado, Son. 4/</t>
  </si>
  <si>
    <t>K351</t>
  </si>
  <si>
    <t>HGR 1,  Querétaro, Qro.</t>
  </si>
  <si>
    <t>Otros Proyectos 5/</t>
  </si>
  <si>
    <t>438</t>
  </si>
  <si>
    <t>Conservar y rehabilitar infraestructura básica</t>
  </si>
  <si>
    <t>N000</t>
  </si>
  <si>
    <t>Conservar y rehabilitar unidades médicas de</t>
  </si>
  <si>
    <t>primero, segundo y tercer nivel</t>
  </si>
  <si>
    <t>K015</t>
  </si>
  <si>
    <t>HGZMF 16, Torreón, Coah.</t>
  </si>
  <si>
    <t>K042</t>
  </si>
  <si>
    <t>H. GRAL,  CM. La Raza, D.F.</t>
  </si>
  <si>
    <t>HGO, CM. La Raza, D.F. 4/</t>
  </si>
  <si>
    <t>BSGR, CM. La Raza, D.F.</t>
  </si>
  <si>
    <t>K043</t>
  </si>
  <si>
    <t>K049</t>
  </si>
  <si>
    <t>HGZ 30, Iztacalco, D.F.</t>
  </si>
  <si>
    <t>K054</t>
  </si>
  <si>
    <t>HGZ/MF 8, San Angel, D.F.</t>
  </si>
  <si>
    <t>K055</t>
  </si>
  <si>
    <t>HPS/MF 10, Col. Postal, D.F.</t>
  </si>
  <si>
    <t>K071</t>
  </si>
  <si>
    <t>UMF 23, Unidad Morelos, D.F.</t>
  </si>
  <si>
    <t>K080</t>
  </si>
  <si>
    <t>HGS 11, San Miguel Allende, Gto.</t>
  </si>
  <si>
    <t>K090</t>
  </si>
  <si>
    <t>K118</t>
  </si>
  <si>
    <t>HGO, Toluca, Méx.</t>
  </si>
  <si>
    <t>K119</t>
  </si>
  <si>
    <t>HGO/MF 60, Tlalnepantla, Méx.</t>
  </si>
  <si>
    <t>K125</t>
  </si>
  <si>
    <t>HGZ 68, Tulpetlac, Méx.</t>
  </si>
  <si>
    <t>K142</t>
  </si>
  <si>
    <t>HGR/MF 1, Cuernavaca, Mor.</t>
  </si>
  <si>
    <t>K197</t>
  </si>
  <si>
    <t>HGS 30, Guamuchil, Sin.</t>
  </si>
  <si>
    <t>K198</t>
  </si>
  <si>
    <t>HGZ 49, Los Mochis, Sin.</t>
  </si>
  <si>
    <t>K209</t>
  </si>
  <si>
    <t>UMF Cárdenas, Tab.</t>
  </si>
  <si>
    <t>K214</t>
  </si>
  <si>
    <t>HGZ 15, Reynosa, Tamps.</t>
  </si>
  <si>
    <t>K228</t>
  </si>
  <si>
    <t>HGZ/MF 35,  Cosamaloapan, Ver.</t>
  </si>
  <si>
    <t>K243</t>
  </si>
  <si>
    <t>UMF 63), Ver.</t>
  </si>
  <si>
    <t>K245</t>
  </si>
  <si>
    <t>HGR 12, Benito Juárez, Zac.</t>
  </si>
  <si>
    <t>K251</t>
  </si>
  <si>
    <t>HGZ/MF 1, Zacatecas, Zac.</t>
  </si>
  <si>
    <t>703</t>
  </si>
  <si>
    <t>Capacitar y formar servidores públicos</t>
  </si>
  <si>
    <t>sonas en formación sobre número  de  perso-</t>
  </si>
  <si>
    <t>Persona</t>
  </si>
  <si>
    <t>09</t>
  </si>
  <si>
    <t>307</t>
  </si>
  <si>
    <t>de trabajo terminados sobre el total  de  traba-</t>
  </si>
  <si>
    <t>jadores asegurados en riesgos de trabajo</t>
  </si>
  <si>
    <t>423</t>
  </si>
  <si>
    <t>INDICADOR ESTRATEGICO: Casos    reales</t>
  </si>
  <si>
    <t>en el otorgamiento de prestaciones  económi-</t>
  </si>
  <si>
    <t>cas sobre casos pronosticados</t>
  </si>
  <si>
    <t>pensiones a cargo del gobierno federal  sobre</t>
  </si>
  <si>
    <t>casos pronosticados</t>
  </si>
  <si>
    <t>I001</t>
  </si>
  <si>
    <t>Subsidios</t>
  </si>
  <si>
    <t>I002</t>
  </si>
  <si>
    <t>Ayudas</t>
  </si>
  <si>
    <t>I003</t>
  </si>
  <si>
    <t>Pensiones en curso de pago</t>
  </si>
  <si>
    <t>I004</t>
  </si>
  <si>
    <t>Régimen de pensiones y jubilaciones IMSS</t>
  </si>
  <si>
    <t>I005</t>
  </si>
  <si>
    <t>Sumas aseguradas</t>
  </si>
  <si>
    <t>I006</t>
  </si>
  <si>
    <t xml:space="preserve">Régimen de jubilaciones  y  pensiones (Costo </t>
  </si>
  <si>
    <t>Laboral)</t>
  </si>
  <si>
    <t>04</t>
  </si>
  <si>
    <t>418</t>
  </si>
  <si>
    <t>INDICADOR ESTRATEGICO:  Usuarios   en</t>
  </si>
  <si>
    <t>recho a ser beneficiados</t>
  </si>
  <si>
    <t>422</t>
  </si>
  <si>
    <t>Poporcionar prestaciones sociales</t>
  </si>
  <si>
    <t>ficiadas en servicios de prestaciones sociales</t>
  </si>
  <si>
    <t>sobre el número de personas con  derecho  a</t>
  </si>
  <si>
    <t>ser beneficiadas</t>
  </si>
  <si>
    <t>de asistencia sobre la capacidad instalada en</t>
  </si>
  <si>
    <t>guarderías</t>
  </si>
  <si>
    <t>Niño</t>
  </si>
  <si>
    <t>INDICADOR ESTRATEGICO:  Clientes  aten-</t>
  </si>
  <si>
    <t>INDICADOR ESTRATEGICO: Servicios  fune-</t>
  </si>
  <si>
    <t>rarios realizados sobre la capacidad instalada</t>
  </si>
  <si>
    <t>en velatorios</t>
  </si>
  <si>
    <t>Servicio</t>
  </si>
  <si>
    <t>Construcción, ampliación y remodelación</t>
  </si>
  <si>
    <t>INDICADOR ESTRATEGICO:   Construir, am-</t>
  </si>
  <si>
    <t>el total de unidades requeridas</t>
  </si>
  <si>
    <t>Construir guarderías</t>
  </si>
  <si>
    <t>K024</t>
  </si>
  <si>
    <t>K169</t>
  </si>
  <si>
    <t>Guardería, Oaxaca, Oax. 4/</t>
  </si>
  <si>
    <t>K188</t>
  </si>
  <si>
    <t>Guardería, Cancún, Q. Roo.</t>
  </si>
  <si>
    <t>K301</t>
  </si>
  <si>
    <t>Guardería, Villahermosa, Tab.</t>
  </si>
  <si>
    <t>Construir inmuebles administrativos</t>
  </si>
  <si>
    <t>K283</t>
  </si>
  <si>
    <t>Almacén, Mérida, Yuc.</t>
  </si>
  <si>
    <t>K314</t>
  </si>
  <si>
    <t>Oficinas  Del. y Subdel., Campeche, Camp.</t>
  </si>
  <si>
    <t>K323</t>
  </si>
  <si>
    <t>K324</t>
  </si>
  <si>
    <t>Oficinas  Sub Dir. Reg. SXXI, Chiapas 4/</t>
  </si>
  <si>
    <t xml:space="preserve">09 </t>
  </si>
  <si>
    <t>K325</t>
  </si>
  <si>
    <t>D.F. 4/</t>
  </si>
  <si>
    <t>K326</t>
  </si>
  <si>
    <t>Oficinas  Subdir. Reg. Occte, León, Gto. 4/</t>
  </si>
  <si>
    <t>K329</t>
  </si>
  <si>
    <t>Oficinas  Subdelegación, León, Gto.</t>
  </si>
  <si>
    <t>K330</t>
  </si>
  <si>
    <t>Son. 4/</t>
  </si>
  <si>
    <t>K331</t>
  </si>
  <si>
    <t>Mich.</t>
  </si>
  <si>
    <t>K332</t>
  </si>
  <si>
    <t>K333</t>
  </si>
  <si>
    <t>K353</t>
  </si>
  <si>
    <t xml:space="preserve">Almacén, Cd. Obregón, Son. (Centro Regional </t>
  </si>
  <si>
    <t>de Abastecimiento). 4/</t>
  </si>
  <si>
    <t>K336</t>
  </si>
  <si>
    <t>Conservar y rehabilitar guarderías, inmuebles</t>
  </si>
  <si>
    <t>para prestaciones sociales e inmuebles admi-</t>
  </si>
  <si>
    <t>nistrativos</t>
  </si>
  <si>
    <t>K009</t>
  </si>
  <si>
    <t>Velatorio, Tijuana, B.C. 4/</t>
  </si>
  <si>
    <t>K029</t>
  </si>
  <si>
    <t>Guardería 1, Cd. Juárez, Chih.</t>
  </si>
  <si>
    <t>K030</t>
  </si>
  <si>
    <t>Guardería 2, Cd. Juárez, Chih. 4/</t>
  </si>
  <si>
    <t>K031</t>
  </si>
  <si>
    <t>Guardería 3, Cd. Juárez, Chih. 4/</t>
  </si>
  <si>
    <t>K032</t>
  </si>
  <si>
    <t>Guardería 4, Chihuahua, Chih.</t>
  </si>
  <si>
    <t>K033</t>
  </si>
  <si>
    <t>Guardería 4, Cd. Juárez, Chih.</t>
  </si>
  <si>
    <t>K092</t>
  </si>
  <si>
    <t>Guardería 1, Acapulco, Gro.</t>
  </si>
  <si>
    <t>K093</t>
  </si>
  <si>
    <t>Guardería 1, Zihuatanejo, Gro.</t>
  </si>
  <si>
    <t>K094</t>
  </si>
  <si>
    <t>Guardería  2, Acapulco , Gro.</t>
  </si>
  <si>
    <t>K116</t>
  </si>
  <si>
    <t>Guardería, Toluca, Méx.</t>
  </si>
  <si>
    <t>K134</t>
  </si>
  <si>
    <t>Guardería, Zamora, Mich.</t>
  </si>
  <si>
    <t>K149</t>
  </si>
  <si>
    <t>Guardería, Tepic, Nay.</t>
  </si>
  <si>
    <t>K154</t>
  </si>
  <si>
    <t>Guardería 1, Monterrey, N.L. 4/</t>
  </si>
  <si>
    <t>K155</t>
  </si>
  <si>
    <t>Guardería 2,  Monterrey, N.L. 4/</t>
  </si>
  <si>
    <t>K156</t>
  </si>
  <si>
    <t>Guardería 3, Monterrey, N.L. 4/</t>
  </si>
  <si>
    <t>K173</t>
  </si>
  <si>
    <t>Guardería 1, Puebla, Pue. 4/</t>
  </si>
  <si>
    <t>K191</t>
  </si>
  <si>
    <t>Guardería 1, San Luis Potosí, S.L.P.</t>
  </si>
  <si>
    <t>K192</t>
  </si>
  <si>
    <t>K210</t>
  </si>
  <si>
    <t>Velatorio,  Villahermosa, Tab. 4/</t>
  </si>
  <si>
    <t>K218</t>
  </si>
  <si>
    <t>Guardería 1, Tlaxcala, Tlax. 4/</t>
  </si>
  <si>
    <t>K300</t>
  </si>
  <si>
    <t>Teatro,  Toluca, Méx. 4/</t>
  </si>
  <si>
    <t>K303</t>
  </si>
  <si>
    <t>Guardería VII, Dr. Velazco, D.F. 4/</t>
  </si>
  <si>
    <t>K044</t>
  </si>
  <si>
    <t>Oficinas, Reforma 476, D.F.</t>
  </si>
  <si>
    <t>K255</t>
  </si>
  <si>
    <t>Oficinas CCCE,  Durango 291, D.F.</t>
  </si>
  <si>
    <t>K328</t>
  </si>
  <si>
    <t>Oficinas  Subdelegación, Churubusco, D.F.</t>
  </si>
  <si>
    <t>K334</t>
  </si>
  <si>
    <t>Oficinas Administrativa, Monclova, Coah. 4/</t>
  </si>
  <si>
    <t>K302</t>
  </si>
  <si>
    <t>Archivo de Concentración, Sabino 345, D.F.</t>
  </si>
  <si>
    <t>K315</t>
  </si>
  <si>
    <t>Oficinas  Dir. Reg. La Raza, D.F. 4/</t>
  </si>
  <si>
    <t>K320</t>
  </si>
  <si>
    <t>Oficinas  Dir. Reg. Siglo XXI, D.F. 4/</t>
  </si>
  <si>
    <t>K318</t>
  </si>
  <si>
    <t>K317</t>
  </si>
  <si>
    <t>Oficinas  Dir. Reg. Norte, Monterrey, N.L. 4/</t>
  </si>
  <si>
    <t>K321</t>
  </si>
  <si>
    <t>Oficinas  Dir. Reg. Sur, Puebla, Pue. 4/</t>
  </si>
  <si>
    <t>K316</t>
  </si>
  <si>
    <t>K337</t>
  </si>
  <si>
    <t>Oficinas Tlaxcala, Tlax. 4/</t>
  </si>
  <si>
    <t>K322</t>
  </si>
  <si>
    <t>Oficinas  Sub Dir Reg. Sur, Veracruz, Ver. 4/</t>
  </si>
  <si>
    <t>K335</t>
  </si>
  <si>
    <t>Ver. 4/</t>
  </si>
  <si>
    <t>K319</t>
  </si>
  <si>
    <t>Oficinas  Dir. Reg. Oriente, Mérida, Yuc. 4/</t>
  </si>
  <si>
    <t>K299</t>
  </si>
  <si>
    <t>Oficinas Delegación, Guadalupe, Zac.</t>
  </si>
  <si>
    <t>K355</t>
  </si>
  <si>
    <t>Oficinas Subdelegación, Naucalpan, Méx. 4/</t>
  </si>
  <si>
    <t>Conservación y Mantenimiento</t>
  </si>
  <si>
    <t>TOTAL DEL GASTO PROGRAMABLE</t>
  </si>
  <si>
    <t>DEVENGADO</t>
  </si>
  <si>
    <t>Observaciones:</t>
  </si>
  <si>
    <t xml:space="preserve">    en virtud de que está en revisión.</t>
  </si>
  <si>
    <t>4/ Derivado de la reprogramación del programa de construcciones, esta obra fue cancelada.</t>
  </si>
  <si>
    <t xml:space="preserve">    de obras terminadas en 1998.</t>
  </si>
  <si>
    <t xml:space="preserve"> de Otay, B.C.</t>
  </si>
  <si>
    <t>UMF 10 Consultorios, Tuxtla Gutiérrez, Chis.</t>
  </si>
  <si>
    <r>
      <t>UMF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5+2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Consultorios,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Santiago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Tulantepec,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Hgo.</t>
    </r>
  </si>
  <si>
    <r>
      <t>UMF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5+2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Consultorios,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Puebla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San Bartolo,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Pue.</t>
    </r>
  </si>
  <si>
    <t>UMF 32), Jal.</t>
  </si>
  <si>
    <t>camas), Tab.</t>
  </si>
  <si>
    <t>Rincón, Gto.</t>
  </si>
  <si>
    <t>UMF 7  Consultorios, San  Francisco  del</t>
  </si>
  <si>
    <t>Proporcionar servicios de cultura, recreación</t>
  </si>
  <si>
    <t>y deporte</t>
  </si>
  <si>
    <t>INDICADOR ESTRATEGICO:  Incorporar  a</t>
  </si>
  <si>
    <t>conceptivos a mujeres en edad fértil</t>
  </si>
  <si>
    <t>nuevas aceptantes sobre la dotación de anti-</t>
  </si>
  <si>
    <t>ampliaciones  y/o  remodelaciones  sobre  el</t>
  </si>
  <si>
    <t xml:space="preserve">UMF 10  Consultorios  y  UMA, Tijuana Mesa </t>
  </si>
  <si>
    <r>
      <t>UMF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10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Consultorios,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Cd.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Juárez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M.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Valdez,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Chih.</t>
    </r>
  </si>
  <si>
    <r>
      <t>UMF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15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Consultorios,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Tláhuac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Tulyehualco,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D.F.</t>
    </r>
  </si>
  <si>
    <t>UMF 5 + 2 Consultorios,  Guadalajara  (Sust.</t>
  </si>
  <si>
    <t>de UMF 52), Jal.</t>
  </si>
  <si>
    <t>UMF 5 + 2  Consultorios,  Zapopan  (Sust. de</t>
  </si>
  <si>
    <r>
      <t>Módulo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Ambulancias,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CMN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Siglo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XXI,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Ver.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4/</t>
    </r>
  </si>
  <si>
    <r>
      <t>Módulo de Ambulancias, Aragón Av.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510,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 xml:space="preserve">D.F. </t>
    </r>
  </si>
  <si>
    <r>
      <t>Actividad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Institucional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no Asociada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a Proyectos</t>
    </r>
  </si>
  <si>
    <r>
      <t>H.E.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Bloque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"A"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Quirófano,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C.M.N.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Siglo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XXI,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D.F.</t>
    </r>
  </si>
  <si>
    <r>
      <t>UMF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7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Consultorios,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Tierra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Blanca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(Sustitución</t>
    </r>
  </si>
  <si>
    <r>
      <t>INDICADOR ESTRATEGICO: Número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de per-</t>
    </r>
  </si>
  <si>
    <r>
      <t>INDICADOR ESTRATEGICO: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Total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de riesgos</t>
    </r>
  </si>
  <si>
    <r>
      <t>INDICADOR ESTRATEGICO: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Casos reales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de</t>
    </r>
  </si>
  <si>
    <t>centros vacacionales sobre usuarios con  de-</t>
  </si>
  <si>
    <r>
      <t>INDICADOR ESTRATEGICO: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Personas bene-</t>
    </r>
  </si>
  <si>
    <r>
      <t>INDICADOR ESTRATEGICO: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Promedio diario</t>
    </r>
  </si>
  <si>
    <r>
      <t>pliar y/o remodelar unidades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 xml:space="preserve">de servicio sobre </t>
    </r>
  </si>
  <si>
    <r>
      <t>Oficinas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Sub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Dir. Reg. Nte.,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Monterrey, N.L. 4/</t>
    </r>
  </si>
  <si>
    <t>Oficinas Subdel.  La  Raza, Cuautitlán  Izcalli,</t>
  </si>
  <si>
    <r>
      <t>Oficinas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Unidad Administrativa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D,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 xml:space="preserve">Huatabampo, </t>
    </r>
  </si>
  <si>
    <t xml:space="preserve">Oficinas Unidad  Administrativa  D, La Piedad, </t>
  </si>
  <si>
    <t>Carmen, Quintana Roo.</t>
  </si>
  <si>
    <t>Oficinas Unidad  Administrativa D,  Playa  del</t>
  </si>
  <si>
    <t>Oficinas  Unidad  Administrativa  D, Santa Fe,</t>
  </si>
  <si>
    <t>Oficinas Subdelegación, Monterrey Poniente,</t>
  </si>
  <si>
    <t>Oficinas Dir. Reg. Occte., Guadalajara, Jal. 4/</t>
  </si>
  <si>
    <r>
      <t>Oficinas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Dir.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Reg.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Noroeste,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Hermosillo,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Son.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4/</t>
    </r>
  </si>
  <si>
    <t>Oficinas Sub.  Dir. Reg.  Sur,  Coatzacoalcos,</t>
  </si>
  <si>
    <t>dad sobre egresos hospitalarios por 100</t>
  </si>
  <si>
    <t xml:space="preserve">Llevar  a  cabo  la   investigación cientifíca  y </t>
  </si>
  <si>
    <t>total de las unidades de servicio requeridas</t>
  </si>
  <si>
    <t>UMF 5 Consultorios, Puruándiro, Mich. 3/</t>
  </si>
  <si>
    <t>HGZ 26, Tuxpan, Ver. 4/</t>
  </si>
  <si>
    <t>Raza,  D.F. 4/</t>
  </si>
  <si>
    <t>Módulo  de  Ambulancias, Centro  Com.  La</t>
  </si>
  <si>
    <t>nas programadas para su formación</t>
  </si>
  <si>
    <r>
      <t>Atender y prever riesgos</t>
    </r>
    <r>
      <rPr>
        <sz val="14"/>
        <rFont val="Arial"/>
        <family val="2"/>
      </rPr>
      <t xml:space="preserve"> </t>
    </r>
    <r>
      <rPr>
        <sz val="19"/>
        <rFont val="Arial"/>
        <family val="2"/>
      </rPr>
      <t>de trabajo</t>
    </r>
    <r>
      <rPr>
        <sz val="11"/>
        <rFont val="Arial"/>
        <family val="2"/>
      </rPr>
      <t xml:space="preserve"> </t>
    </r>
    <r>
      <rPr>
        <sz val="19"/>
        <rFont val="Arial"/>
        <family val="2"/>
      </rPr>
      <t>e</t>
    </r>
    <r>
      <rPr>
        <sz val="14"/>
        <rFont val="Arial"/>
        <family val="2"/>
      </rPr>
      <t xml:space="preserve"> </t>
    </r>
    <r>
      <rPr>
        <sz val="19"/>
        <rFont val="Arial"/>
        <family val="2"/>
      </rPr>
      <t>invalidez</t>
    </r>
  </si>
  <si>
    <t>Húesped</t>
  </si>
  <si>
    <t>susceptibles de ser atendidos</t>
  </si>
  <si>
    <r>
      <t>didos  en  tiendas  sobre  número de</t>
    </r>
    <r>
      <rPr>
        <sz val="11"/>
        <rFont val="Arial"/>
        <family val="2"/>
      </rPr>
      <t xml:space="preserve">   </t>
    </r>
    <r>
      <rPr>
        <sz val="19"/>
        <rFont val="Arial"/>
        <family val="2"/>
      </rPr>
      <t>clientes</t>
    </r>
  </si>
  <si>
    <t>Guardería  2, San Luis Potosí, S.L.P.</t>
  </si>
  <si>
    <t>1/ Se refiere a la relación de la meta original respecto al universo de cobertura.</t>
  </si>
  <si>
    <t>2/ Se refiere a la relación de la meta alcanzada respecto al universo de cobertura.</t>
  </si>
  <si>
    <t>3/ La variación que se tiene entre el original y el ejercido se debe principalmente a que al 31 de diciembre de 1999 no se contaba aún con la documentación que sustentara el registro contable,</t>
  </si>
  <si>
    <t>5/ No se cuenta con presupuesto original, en virtud de que se refieren a proyectos autorizados por la Secretaría de Hacienda y Crédito Público modificados y por otra parte se incluyen finiquitos</t>
  </si>
  <si>
    <t>N.L.  4/</t>
  </si>
  <si>
    <t>SEGURIDAD SOCIAL 6/</t>
  </si>
  <si>
    <t>HOJA   2   DE   27   .</t>
  </si>
  <si>
    <t>HOJA   3   DE   27   .</t>
  </si>
  <si>
    <t>HOJA   4   DE   27   .</t>
  </si>
  <si>
    <t>HOJA   5   DE   27   .</t>
  </si>
  <si>
    <t>HOJA   6   DE   27   .</t>
  </si>
  <si>
    <t>HOJA   7   DE   27   .</t>
  </si>
  <si>
    <t>HOJA   8   DE   27   .</t>
  </si>
  <si>
    <t>HOJA   9   DE   27   .</t>
  </si>
  <si>
    <t>HOJA  10   DE   27   .</t>
  </si>
  <si>
    <t>HOJA  11   DE   27   .</t>
  </si>
  <si>
    <t>HOJA   12   DE   27   .</t>
  </si>
  <si>
    <t>HOJA   13   DE   27   .</t>
  </si>
  <si>
    <t>HOJA   14   DE   27   .</t>
  </si>
  <si>
    <t>HOJA   15   DE   27   .</t>
  </si>
  <si>
    <t>HOJA   16   DE   27   .</t>
  </si>
  <si>
    <t>HOJA   17   DE   27   .</t>
  </si>
  <si>
    <t>HOJA   18   DE   27   .</t>
  </si>
  <si>
    <t>HOJA   19   DE   27   .</t>
  </si>
  <si>
    <t>HOJA   20   DE   27   .</t>
  </si>
  <si>
    <t>HOJA   21   DE   27   .</t>
  </si>
  <si>
    <t>HOJA   22   DE   27   .</t>
  </si>
  <si>
    <t>HOJA   23   DE   27   .</t>
  </si>
  <si>
    <t>HOJA   24   DE   27   .</t>
  </si>
  <si>
    <t>HOJA   25   DE   27   .</t>
  </si>
  <si>
    <t>HOJA   26   DE   27   .</t>
  </si>
  <si>
    <t>HOJA   27   DE   27   .</t>
  </si>
  <si>
    <t>HGZ  1   Villahermosa   (Ampliación   de   22</t>
  </si>
  <si>
    <t>Módulo de Ambulancias, Santa Fe, D.F. 4/</t>
  </si>
  <si>
    <t>Pensiones y Jubilaciones  7/</t>
  </si>
  <si>
    <t>Proporcionar prestaciones económicas  8/</t>
  </si>
  <si>
    <t>Otros Servicios de la Seguridad Social  9/</t>
  </si>
  <si>
    <t>Origen de los Recursos:  10/</t>
  </si>
  <si>
    <t>6/ En PEF dice: 29 330 438.1 en recursos propios y 28 329 164.4 en subsidios y transferencias y debe decir: 29 103 259.6 y 28 556 342.9, respectivamente.</t>
  </si>
  <si>
    <t>7/ En PEF dice: 19 547 202.8 en recursos propios y 27 976 306.8 en subsidios y transferencias y debe decir: 19 320 024.3 y 28 203 485.3, respectivamente.</t>
  </si>
  <si>
    <t>8/ En PEF dice: 18 755 052.2 en recursos propios y 27 976 306.8 en subsidios y transferencias y debe decir: 18 527 873.7 y 28 203 485.3, respectivamente.</t>
  </si>
  <si>
    <t>10/ En PEF dice: 75 833 823.1 en recursos propios y 44 417 053.9 en subsidios y transferencias y debe decir: 75 606 644.6 y 44 644 232.4, respectivamente.</t>
  </si>
  <si>
    <t>9/ En PEF dice: 5 097 992.9 en recursos propios y de decir: 5 352 444.3, debido a que en el primero no se incluye la actividad institucional 418 Proporcionar Servicios de Cultura, Recreación y Deporte.</t>
  </si>
  <si>
    <t>Guardería, Tapachula (Sustitución Inmueble), Chis.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</si>
</sst>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Alignment="1" quotePrefix="1">
      <alignment horizontal="left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left" vertical="center"/>
    </xf>
    <xf numFmtId="49" fontId="7" fillId="0" borderId="0" xfId="0" applyNumberFormat="1" applyFont="1" applyFill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 quotePrefix="1">
      <alignment horizontal="left" vertical="center"/>
    </xf>
    <xf numFmtId="172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99" t="s">
        <v>33</v>
      </c>
      <c r="S10" s="101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100"/>
      <c r="S11" s="102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SUM(T14:T15)</f>
        <v>62591274.500000015</v>
      </c>
      <c r="U13" s="73">
        <f>SUM(U14:U15)</f>
        <v>71221930.69999999</v>
      </c>
      <c r="V13" s="73">
        <f>IF(T13&lt;&gt;0,ROUND(U13/T13*100,1),0)</f>
        <v>113.8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44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>
        <f>+T18+T31</f>
        <v>46503385.000000015</v>
      </c>
      <c r="U14" s="73">
        <f>+U18+U31</f>
        <v>50029631.5</v>
      </c>
      <c r="V14" s="73">
        <f>IF(T14&lt;&gt;0,ROUND(U14/T14*100,1),0)</f>
        <v>107.6</v>
      </c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+T19+T32</f>
        <v>16087889.5</v>
      </c>
      <c r="U15" s="73">
        <f>+U19+U32</f>
        <v>21192299.199999996</v>
      </c>
      <c r="V15" s="73">
        <f>IF(T15&lt;&gt;0,ROUND(U15/T15*100,1),0)</f>
        <v>131.7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83" t="s">
        <v>46</v>
      </c>
      <c r="D17" s="40"/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>
        <f>SUM(T18:T19)</f>
        <v>10203228.400000004</v>
      </c>
      <c r="U17" s="73">
        <f>SUM(U18:U19)</f>
        <v>15845081.5</v>
      </c>
      <c r="V17" s="73">
        <f>IF(T17&lt;&gt;0,ROUND(U17/T17*100,1),0)</f>
        <v>155.3</v>
      </c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44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+T22</f>
        <v>7808652.000000004</v>
      </c>
      <c r="U18" s="73">
        <f>+U22</f>
        <v>12555129.8</v>
      </c>
      <c r="V18" s="73">
        <f>IF(T18&lt;&gt;0,ROUND(U18/T18*100,1),0)</f>
        <v>160.8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45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>
        <f>+T23</f>
        <v>2394576.4</v>
      </c>
      <c r="U19" s="73">
        <f>+U23</f>
        <v>3289951.7</v>
      </c>
      <c r="V19" s="73">
        <f>IF(T19&lt;&gt;0,ROUND(U19/T19*100,1),0)</f>
        <v>137.4</v>
      </c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83" t="s">
        <v>48</v>
      </c>
      <c r="E21" s="40"/>
      <c r="F21" s="40"/>
      <c r="G21" s="40"/>
      <c r="H21" s="41"/>
      <c r="I21" s="42" t="s">
        <v>49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>
        <f>SUM(T22:T23)</f>
        <v>10203228.400000004</v>
      </c>
      <c r="U21" s="73">
        <f>SUM(U22:U23)</f>
        <v>15845081.5</v>
      </c>
      <c r="V21" s="73">
        <f>IF(T21&lt;&gt;0,ROUND(U21/T21*100,1),0)</f>
        <v>155.3</v>
      </c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 t="s">
        <v>44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>
        <f>+T27</f>
        <v>7808652.000000004</v>
      </c>
      <c r="U22" s="73">
        <f>+U27</f>
        <v>12555129.8</v>
      </c>
      <c r="V22" s="73">
        <f>IF(T22&lt;&gt;0,ROUND(U22/T22*100,1),0)</f>
        <v>160.8</v>
      </c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45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+T28</f>
        <v>2394576.4</v>
      </c>
      <c r="U23" s="73">
        <f>+U28</f>
        <v>3289951.7</v>
      </c>
      <c r="V23" s="73">
        <f>IF(T23&lt;&gt;0,ROUND(U23/T23*100,1),0)</f>
        <v>137.4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/>
      <c r="D25" s="40"/>
      <c r="E25" s="40"/>
      <c r="F25" s="83" t="s">
        <v>50</v>
      </c>
      <c r="G25" s="40"/>
      <c r="H25" s="41"/>
      <c r="I25" s="42" t="s">
        <v>51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/>
      <c r="V25" s="73"/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 t="s">
        <v>52</v>
      </c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>
        <f>SUM(T27:T28)</f>
        <v>10203228.400000004</v>
      </c>
      <c r="U26" s="73">
        <f>SUM(U27:U28)</f>
        <v>15845081.5</v>
      </c>
      <c r="V26" s="73">
        <f>IF(T26&lt;&gt;0,ROUND(U26/T26*100,1),0)</f>
        <v>155.3</v>
      </c>
      <c r="W26" s="1"/>
    </row>
    <row r="27" spans="1:23" ht="23.25">
      <c r="A27" s="1"/>
      <c r="B27" s="40"/>
      <c r="C27" s="40"/>
      <c r="D27" s="40"/>
      <c r="E27" s="40"/>
      <c r="F27" s="40"/>
      <c r="G27" s="40"/>
      <c r="H27" s="41"/>
      <c r="I27" s="42" t="s">
        <v>44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>
        <v>7808652.000000004</v>
      </c>
      <c r="U27" s="74">
        <v>12555129.8</v>
      </c>
      <c r="V27" s="74">
        <f>IF(T27&lt;&gt;0,ROUND(U27/T27*100,1),0)</f>
        <v>160.8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45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v>2394576.4</v>
      </c>
      <c r="U28" s="73">
        <v>3289951.7</v>
      </c>
      <c r="V28" s="73">
        <f>IF(T28&lt;&gt;0,ROUND(U28/T28*100,1),0)</f>
        <v>137.4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83" t="s">
        <v>53</v>
      </c>
      <c r="D30" s="40"/>
      <c r="E30" s="40"/>
      <c r="F30" s="40"/>
      <c r="G30" s="40"/>
      <c r="H30" s="41"/>
      <c r="I30" s="42" t="s">
        <v>54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f>SUM(T31:T32)</f>
        <v>52388046.10000001</v>
      </c>
      <c r="U30" s="74">
        <f>SUM(U31:U32)</f>
        <v>55376849.2</v>
      </c>
      <c r="V30" s="74">
        <f>IF(T30&lt;&gt;0,ROUND(U30/T30*100,1),0)</f>
        <v>105.7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 t="s">
        <v>44</v>
      </c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>
        <f>+T35</f>
        <v>38694733.00000001</v>
      </c>
      <c r="U31" s="73">
        <f>+U35</f>
        <v>37474501.7</v>
      </c>
      <c r="V31" s="73">
        <f>IF(T31&lt;&gt;0,ROUND(U31/T31*100,1),0)</f>
        <v>96.8</v>
      </c>
      <c r="W31" s="1"/>
    </row>
    <row r="32" spans="1:23" ht="23.25">
      <c r="A32" s="1"/>
      <c r="B32" s="40"/>
      <c r="C32" s="40"/>
      <c r="D32" s="40"/>
      <c r="E32" s="40"/>
      <c r="F32" s="40"/>
      <c r="G32" s="40"/>
      <c r="H32" s="41"/>
      <c r="I32" s="42" t="s">
        <v>45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>
        <f>+T36</f>
        <v>13693313.1</v>
      </c>
      <c r="U32" s="73">
        <f>+U36</f>
        <v>17902347.499999996</v>
      </c>
      <c r="V32" s="73">
        <f>IF(T32&lt;&gt;0,ROUND(U32/T32*100,1),0)</f>
        <v>130.7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/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/>
      <c r="U33" s="73"/>
      <c r="V33" s="73"/>
      <c r="W33" s="1"/>
    </row>
    <row r="34" spans="1:23" ht="23.25">
      <c r="A34" s="1"/>
      <c r="B34" s="40"/>
      <c r="C34" s="40"/>
      <c r="D34" s="83" t="s">
        <v>48</v>
      </c>
      <c r="E34" s="40"/>
      <c r="F34" s="40"/>
      <c r="G34" s="40"/>
      <c r="H34" s="41"/>
      <c r="I34" s="42" t="s">
        <v>49</v>
      </c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>
        <f>SUM(T35:T36)</f>
        <v>52388046.10000001</v>
      </c>
      <c r="U34" s="73">
        <f>SUM(U35:U36)</f>
        <v>55376849.2</v>
      </c>
      <c r="V34" s="73">
        <f>IF(T34&lt;&gt;0,ROUND(U34/T34*100,1),0)</f>
        <v>105.7</v>
      </c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44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f>+T39+T79+T89+T534+T670</f>
        <v>38694733.00000001</v>
      </c>
      <c r="U35" s="73">
        <f>+U39+U79+U89+U534+U670</f>
        <v>37474501.7</v>
      </c>
      <c r="V35" s="73">
        <f>IF(T35&lt;&gt;0,ROUND(U35/T35*100,1),0)</f>
        <v>96.8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45</v>
      </c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>
        <f>+T40+T80+T90+T535+T671</f>
        <v>13693313.1</v>
      </c>
      <c r="U36" s="73">
        <f>+U40+U80+U90+U535+U671</f>
        <v>17902347.499999996</v>
      </c>
      <c r="V36" s="73">
        <f>IF(T36&lt;&gt;0,ROUND(U36/T36*100,1),0)</f>
        <v>130.7</v>
      </c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/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/>
      <c r="U37" s="73"/>
      <c r="V37" s="73"/>
      <c r="W37" s="1"/>
    </row>
    <row r="38" spans="1:23" ht="23.25">
      <c r="A38" s="1"/>
      <c r="B38" s="40"/>
      <c r="C38" s="40"/>
      <c r="D38" s="40"/>
      <c r="E38" s="40"/>
      <c r="F38" s="83" t="s">
        <v>55</v>
      </c>
      <c r="G38" s="40"/>
      <c r="H38" s="41"/>
      <c r="I38" s="42" t="s">
        <v>56</v>
      </c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>
        <f>SUM(T39:T40)</f>
        <v>47522795.2</v>
      </c>
      <c r="U38" s="73">
        <f>SUM(U39:U40)</f>
        <v>50941989.1</v>
      </c>
      <c r="V38" s="73">
        <f>IF(T38&lt;&gt;0,ROUND(U38/T38*100,1),0)</f>
        <v>107.2</v>
      </c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44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v>34307609.2</v>
      </c>
      <c r="U39" s="73">
        <v>33722422.2</v>
      </c>
      <c r="V39" s="73">
        <f>IF(T39&lt;&gt;0,ROUND(U39/T39*100,1),0)</f>
        <v>98.3</v>
      </c>
      <c r="W39" s="1">
        <f>SUM(W40:W41)</f>
        <v>0</v>
      </c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 t="s">
        <v>45</v>
      </c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>
        <v>13215186</v>
      </c>
      <c r="U40" s="73">
        <v>17219566.9</v>
      </c>
      <c r="V40" s="73">
        <f>IF(T40&lt;&gt;0,ROUND(U40/T40*100,1),0)</f>
        <v>130.3</v>
      </c>
      <c r="W40" s="1">
        <f>SUM(W41:W42)</f>
        <v>0</v>
      </c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/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 t="s">
        <v>57</v>
      </c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 t="s">
        <v>58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/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/>
      <c r="U44" s="73"/>
      <c r="V44" s="73"/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>
        <v>0</v>
      </c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90" t="s">
        <v>506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99" t="s">
        <v>33</v>
      </c>
      <c r="S52" s="101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100"/>
      <c r="S53" s="102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83" t="s">
        <v>42</v>
      </c>
      <c r="C55" s="83" t="s">
        <v>53</v>
      </c>
      <c r="D55" s="83" t="s">
        <v>48</v>
      </c>
      <c r="E55" s="40"/>
      <c r="F55" s="83" t="s">
        <v>55</v>
      </c>
      <c r="G55" s="40"/>
      <c r="H55" s="41"/>
      <c r="I55" s="42" t="s">
        <v>59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60</v>
      </c>
      <c r="J56" s="43"/>
      <c r="K56" s="44" t="s">
        <v>61</v>
      </c>
      <c r="L56" s="64">
        <v>41118298</v>
      </c>
      <c r="M56" s="63">
        <v>8</v>
      </c>
      <c r="N56" s="63">
        <v>8</v>
      </c>
      <c r="O56" s="63">
        <v>15</v>
      </c>
      <c r="P56" s="69">
        <f>IF(M56&lt;&gt;0,ROUND(O56/M56*100,1),0)</f>
        <v>187.5</v>
      </c>
      <c r="Q56" s="70">
        <f>IF(N56&lt;&gt;0,ROUND(O56/N56*100,1),0)</f>
        <v>187.5</v>
      </c>
      <c r="R56" s="71">
        <v>0.019456058224978087</v>
      </c>
      <c r="S56" s="69">
        <v>0.03648010917183391</v>
      </c>
      <c r="T56" s="73">
        <f>+T57+T58</f>
        <v>374379.9</v>
      </c>
      <c r="U56" s="73">
        <f>+U57+U58</f>
        <v>479549</v>
      </c>
      <c r="V56" s="73">
        <f>IF(T56&lt;&gt;0,ROUND(U56/T56*100,1),0)</f>
        <v>128.1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 t="s">
        <v>44</v>
      </c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>
        <v>372729.9</v>
      </c>
      <c r="U57" s="74">
        <v>387942</v>
      </c>
      <c r="V57" s="74">
        <f>IF(T57&lt;&gt;0,ROUND(U57/T57*100,1),0)</f>
        <v>104.1</v>
      </c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 t="s">
        <v>45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>
        <v>1650</v>
      </c>
      <c r="U58" s="73">
        <v>91607</v>
      </c>
      <c r="V58" s="73">
        <f>IF(T58&lt;&gt;0,ROUND(U58/T58*100,1),0)</f>
        <v>5551.9</v>
      </c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/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/>
      <c r="U59" s="74"/>
      <c r="V59" s="74"/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 t="s">
        <v>62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63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 t="s">
        <v>64</v>
      </c>
      <c r="J62" s="43"/>
      <c r="K62" s="44" t="s">
        <v>65</v>
      </c>
      <c r="L62" s="64">
        <v>620504</v>
      </c>
      <c r="M62" s="64">
        <v>6940</v>
      </c>
      <c r="N62" s="64">
        <v>6940</v>
      </c>
      <c r="O62" s="64">
        <v>8145</v>
      </c>
      <c r="P62" s="69">
        <f>IF(M62&lt;&gt;0,ROUND(O62/M62*100,1),0)</f>
        <v>117.4</v>
      </c>
      <c r="Q62" s="70">
        <f>IF(N62&lt;&gt;0,ROUND(O62/N62*100,1),0)</f>
        <v>117.4</v>
      </c>
      <c r="R62" s="71">
        <v>11.184456506323892</v>
      </c>
      <c r="S62" s="69">
        <v>13.12642625994353</v>
      </c>
      <c r="T62" s="81">
        <f>+T63+T64</f>
        <v>829874.3</v>
      </c>
      <c r="U62" s="74">
        <f>+U63+U64</f>
        <v>908858.7</v>
      </c>
      <c r="V62" s="74">
        <f>IF(T62&lt;&gt;0,ROUND(U62/T62*100,1),0)</f>
        <v>109.5</v>
      </c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 t="s">
        <v>44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>
        <v>826383.4</v>
      </c>
      <c r="U63" s="74">
        <v>465414</v>
      </c>
      <c r="V63" s="74">
        <f>IF(T63&lt;&gt;0,ROUND(U63/T63*100,1),0)</f>
        <v>56.3</v>
      </c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 t="s">
        <v>45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>
        <v>3490.9</v>
      </c>
      <c r="U64" s="74">
        <v>443444.7</v>
      </c>
      <c r="V64" s="74">
        <f>IF(T64&lt;&gt;0,ROUND(U64/T64*100,1),0)</f>
        <v>12702.9</v>
      </c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/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/>
      <c r="U65" s="74"/>
      <c r="V65" s="74"/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82" t="s">
        <v>454</v>
      </c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/>
      <c r="H67" s="41"/>
      <c r="I67" s="82" t="s">
        <v>456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/>
      <c r="U67" s="73"/>
      <c r="V67" s="73"/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82" t="s">
        <v>455</v>
      </c>
      <c r="J68" s="43"/>
      <c r="K68" s="44" t="s">
        <v>66</v>
      </c>
      <c r="L68" s="64">
        <v>9430781</v>
      </c>
      <c r="M68" s="64">
        <v>1004462</v>
      </c>
      <c r="N68" s="64">
        <v>1004462</v>
      </c>
      <c r="O68" s="64">
        <v>909671</v>
      </c>
      <c r="P68" s="69">
        <f>IF(M68&lt;&gt;0,ROUND(O68/M68*100,1),0)</f>
        <v>90.6</v>
      </c>
      <c r="Q68" s="70">
        <f>IF(N68&lt;&gt;0,ROUND(O68/N68*100,1),0)</f>
        <v>90.6</v>
      </c>
      <c r="R68" s="71">
        <v>10.650888828825524</v>
      </c>
      <c r="S68" s="69">
        <v>9.645765287095523</v>
      </c>
      <c r="T68" s="81">
        <f>+T69+T70</f>
        <v>208226.4</v>
      </c>
      <c r="U68" s="74">
        <f>+U69+U70</f>
        <v>240335.90000000002</v>
      </c>
      <c r="V68" s="74">
        <f>IF(T68&lt;&gt;0,ROUND(U68/T68*100,1),0)</f>
        <v>115.4</v>
      </c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 t="s">
        <v>44</v>
      </c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>
        <v>207359</v>
      </c>
      <c r="U69" s="74">
        <v>140551.6</v>
      </c>
      <c r="V69" s="74">
        <f>IF(T69&lt;&gt;0,ROUND(U69/T69*100,1),0)</f>
        <v>67.8</v>
      </c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 t="s">
        <v>45</v>
      </c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>
        <v>867.4</v>
      </c>
      <c r="U70" s="73">
        <v>99784.3</v>
      </c>
      <c r="V70" s="73">
        <f>IF(T70&lt;&gt;0,ROUND(U70/T70*100,1),0)</f>
        <v>11503.8</v>
      </c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/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67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82" t="s">
        <v>487</v>
      </c>
      <c r="J73" s="43"/>
      <c r="K73" s="44" t="s">
        <v>65</v>
      </c>
      <c r="L73" s="64">
        <v>1869517</v>
      </c>
      <c r="M73" s="63">
        <v>54216</v>
      </c>
      <c r="N73" s="63">
        <v>54216</v>
      </c>
      <c r="O73" s="63">
        <v>55306</v>
      </c>
      <c r="P73" s="69">
        <f>IF(M73&lt;&gt;0,ROUND(O73/M73*100,1),0)</f>
        <v>102</v>
      </c>
      <c r="Q73" s="70">
        <f>IF(N73&lt;&gt;0,ROUND(O73/N73*100,1),0)</f>
        <v>102</v>
      </c>
      <c r="R73" s="71">
        <v>2.8999988232260936</v>
      </c>
      <c r="S73" s="69">
        <v>2.9583026213173667</v>
      </c>
      <c r="T73" s="73">
        <f>SUM(T74:T75)</f>
        <v>45281440.3</v>
      </c>
      <c r="U73" s="73">
        <f>SUM(U74:U75)</f>
        <v>48369193.8</v>
      </c>
      <c r="V73" s="73">
        <f>IF(T73&lt;&gt;0,ROUND(U73/T73*100,1),0)</f>
        <v>106.8</v>
      </c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 t="s">
        <v>44</v>
      </c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81">
        <v>32075774.5</v>
      </c>
      <c r="U74" s="74">
        <v>32088289.5</v>
      </c>
      <c r="V74" s="74">
        <f>IF(T74&lt;&gt;0,ROUND(U74/T74*100,1),0)</f>
        <v>100</v>
      </c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 t="s">
        <v>45</v>
      </c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>
        <v>13205665.8</v>
      </c>
      <c r="U75" s="73">
        <v>16280904.3</v>
      </c>
      <c r="V75" s="73">
        <f>IF(T75&lt;&gt;0,ROUND(U75/T75*100,1),0)</f>
        <v>123.3</v>
      </c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/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83" t="s">
        <v>68</v>
      </c>
      <c r="G77" s="40"/>
      <c r="H77" s="41"/>
      <c r="I77" s="82" t="s">
        <v>488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 t="s">
        <v>69</v>
      </c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>
        <f>SUM(T79:T80)</f>
        <v>82935</v>
      </c>
      <c r="U78" s="74">
        <f>SUM(U79:U80)</f>
        <v>81915.1</v>
      </c>
      <c r="V78" s="74">
        <f>IF(T78&lt;&gt;0,ROUND(U78/T78*100,1),0)</f>
        <v>98.8</v>
      </c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 t="s">
        <v>44</v>
      </c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>
        <v>59952.6</v>
      </c>
      <c r="U79" s="73">
        <v>51619.9</v>
      </c>
      <c r="V79" s="73">
        <f>IF(T79&lt;&gt;0,ROUND(U79/T79*100,1),0)</f>
        <v>86.1</v>
      </c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 t="s">
        <v>45</v>
      </c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1">
        <v>22982.4</v>
      </c>
      <c r="U80" s="74">
        <v>30295.2</v>
      </c>
      <c r="V80" s="74">
        <f>IF(T80&lt;&gt;0,ROUND(U80/T80*100,1),0)</f>
        <v>131.8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 t="s">
        <v>70</v>
      </c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/>
      <c r="U82" s="74"/>
      <c r="V82" s="74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 t="s">
        <v>71</v>
      </c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>
        <f>IF(T83&lt;&gt;0,ROUND(U83/T83*100,1),0)</f>
        <v>0</v>
      </c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 t="s">
        <v>72</v>
      </c>
      <c r="J84" s="43"/>
      <c r="K84" s="44" t="s">
        <v>73</v>
      </c>
      <c r="L84" s="64">
        <v>3945</v>
      </c>
      <c r="M84" s="63">
        <v>788</v>
      </c>
      <c r="N84" s="63">
        <v>789</v>
      </c>
      <c r="O84" s="63">
        <v>900</v>
      </c>
      <c r="P84" s="69">
        <f>IF(M84&lt;&gt;0,ROUND(O84/M84*100,1),0)</f>
        <v>114.2</v>
      </c>
      <c r="Q84" s="70">
        <f>IF(N84&lt;&gt;0,ROUND(O84/N84*100,1),0)</f>
        <v>114.1</v>
      </c>
      <c r="R84" s="71">
        <v>20</v>
      </c>
      <c r="S84" s="69">
        <v>22.813688212927758</v>
      </c>
      <c r="T84" s="73">
        <f>+T85+T86</f>
        <v>82935</v>
      </c>
      <c r="U84" s="73">
        <f>+U85+U86</f>
        <v>81915.1</v>
      </c>
      <c r="V84" s="73">
        <f>IF(T84&lt;&gt;0,ROUND(U84/T84*100,1),0)</f>
        <v>98.8</v>
      </c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44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>
        <v>59952.6</v>
      </c>
      <c r="U85" s="73">
        <v>51619.9</v>
      </c>
      <c r="V85" s="73">
        <f>IF(T85&lt;&gt;0,ROUND(U85/T85*100,1),0)</f>
        <v>86.1</v>
      </c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45</v>
      </c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>
        <v>22982.4</v>
      </c>
      <c r="U86" s="73">
        <v>30295.2</v>
      </c>
      <c r="V86" s="73">
        <f>IF(T86&lt;&gt;0,ROUND(U86/T86*100,1),0)</f>
        <v>131.8</v>
      </c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83" t="s">
        <v>74</v>
      </c>
      <c r="G88" s="40"/>
      <c r="H88" s="41"/>
      <c r="I88" s="42" t="s">
        <v>75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>
        <f>SUM(T89:T90)</f>
        <v>938043.1</v>
      </c>
      <c r="U88" s="73">
        <f>SUM(U89:U90)</f>
        <v>755549.4</v>
      </c>
      <c r="V88" s="73">
        <f>IF(T88&lt;&gt;0,ROUND(U88/T88*100,1),0)</f>
        <v>80.5</v>
      </c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 t="s">
        <v>44</v>
      </c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>
        <v>938043.1</v>
      </c>
      <c r="U89" s="73">
        <v>755549.4</v>
      </c>
      <c r="V89" s="73">
        <f>IF(T89&lt;&gt;0,ROUND(U89/T89*100,1),0)</f>
        <v>80.5</v>
      </c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 t="s">
        <v>45</v>
      </c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>
        <v>0</v>
      </c>
      <c r="U90" s="79">
        <v>0</v>
      </c>
      <c r="V90" s="79">
        <f>IF(T90&lt;&gt;0,ROUND(U90/T90*100,1),0)</f>
        <v>0</v>
      </c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90" t="s">
        <v>507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30</v>
      </c>
      <c r="M95" s="60"/>
      <c r="N95" s="61"/>
      <c r="O95" s="62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99" t="s">
        <v>33</v>
      </c>
      <c r="S97" s="101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100"/>
      <c r="S98" s="102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83" t="s">
        <v>42</v>
      </c>
      <c r="C100" s="83" t="s">
        <v>53</v>
      </c>
      <c r="D100" s="83" t="s">
        <v>48</v>
      </c>
      <c r="E100" s="40"/>
      <c r="F100" s="83" t="s">
        <v>74</v>
      </c>
      <c r="G100" s="40"/>
      <c r="H100" s="41"/>
      <c r="I100" s="42" t="s">
        <v>76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/>
      <c r="U100" s="73"/>
      <c r="V100" s="73"/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82" t="s">
        <v>457</v>
      </c>
      <c r="J101" s="43"/>
      <c r="K101" s="44"/>
      <c r="L101" s="64"/>
      <c r="M101" s="63"/>
      <c r="N101" s="63"/>
      <c r="O101" s="63"/>
      <c r="P101" s="69"/>
      <c r="Q101" s="70"/>
      <c r="R101" s="71"/>
      <c r="S101" s="69"/>
      <c r="T101" s="73"/>
      <c r="U101" s="73"/>
      <c r="V101" s="73"/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82" t="s">
        <v>489</v>
      </c>
      <c r="J102" s="43"/>
      <c r="K102" s="44" t="s">
        <v>77</v>
      </c>
      <c r="L102" s="64">
        <v>132</v>
      </c>
      <c r="M102" s="64">
        <v>95</v>
      </c>
      <c r="N102" s="64">
        <v>142</v>
      </c>
      <c r="O102" s="64">
        <v>100</v>
      </c>
      <c r="P102" s="69">
        <f>IF(M102&lt;&gt;0,ROUND(O102/M102*100,1),0)</f>
        <v>105.3</v>
      </c>
      <c r="Q102" s="70">
        <f>IF(N102&lt;&gt;0,ROUND(O102/N102*100,1),0)</f>
        <v>70.4</v>
      </c>
      <c r="R102" s="71">
        <v>71.96969696969697</v>
      </c>
      <c r="S102" s="69">
        <v>75.8</v>
      </c>
      <c r="T102" s="81">
        <f>SUM(T103:T104)</f>
        <v>938043.1</v>
      </c>
      <c r="U102" s="74">
        <f>SUM(U103:U104)</f>
        <v>755549.4</v>
      </c>
      <c r="V102" s="74">
        <f>IF(T102&lt;&gt;0,ROUND(U102/T102*100,1),0)</f>
        <v>80.5</v>
      </c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 t="s">
        <v>44</v>
      </c>
      <c r="J103" s="43"/>
      <c r="K103" s="44"/>
      <c r="L103" s="64"/>
      <c r="M103" s="63"/>
      <c r="N103" s="63"/>
      <c r="O103" s="63"/>
      <c r="P103" s="69"/>
      <c r="Q103" s="70"/>
      <c r="R103" s="71"/>
      <c r="S103" s="69"/>
      <c r="T103" s="73">
        <v>938043.1</v>
      </c>
      <c r="U103" s="73">
        <v>755549.4</v>
      </c>
      <c r="V103" s="73">
        <f>IF(T103&lt;&gt;0,ROUND(U103/T103*100,1),0)</f>
        <v>80.5</v>
      </c>
      <c r="W103" s="1"/>
    </row>
    <row r="104" spans="1:23" ht="23.25">
      <c r="A104" s="1"/>
      <c r="B104" s="40"/>
      <c r="C104" s="40"/>
      <c r="D104" s="40"/>
      <c r="E104" s="40"/>
      <c r="F104" s="40"/>
      <c r="G104" s="40"/>
      <c r="H104" s="41"/>
      <c r="I104" s="42" t="s">
        <v>45</v>
      </c>
      <c r="J104" s="43"/>
      <c r="K104" s="44"/>
      <c r="L104" s="64"/>
      <c r="M104" s="64"/>
      <c r="N104" s="64"/>
      <c r="O104" s="64"/>
      <c r="P104" s="69"/>
      <c r="Q104" s="70"/>
      <c r="R104" s="71"/>
      <c r="S104" s="69"/>
      <c r="T104" s="81">
        <v>0</v>
      </c>
      <c r="U104" s="74">
        <v>0</v>
      </c>
      <c r="V104" s="74">
        <f>IF(T104&lt;&gt;0,ROUND(U104/T104*100,1),0)</f>
        <v>0</v>
      </c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/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/>
      <c r="H106" s="41"/>
      <c r="I106" s="42" t="s">
        <v>78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/>
      <c r="U106" s="74"/>
      <c r="V106" s="74"/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/>
      <c r="J107" s="43"/>
      <c r="K107" s="44"/>
      <c r="L107" s="64"/>
      <c r="M107" s="64"/>
      <c r="N107" s="64"/>
      <c r="O107" s="64"/>
      <c r="P107" s="69"/>
      <c r="Q107" s="70"/>
      <c r="R107" s="71"/>
      <c r="S107" s="69"/>
      <c r="T107" s="81"/>
      <c r="U107" s="74"/>
      <c r="V107" s="74"/>
      <c r="W107" s="1"/>
    </row>
    <row r="108" spans="1:23" ht="23.25">
      <c r="A108" s="1"/>
      <c r="B108" s="40"/>
      <c r="C108" s="40"/>
      <c r="D108" s="40"/>
      <c r="E108" s="40"/>
      <c r="F108" s="40"/>
      <c r="G108" s="83" t="s">
        <v>79</v>
      </c>
      <c r="H108" s="41"/>
      <c r="I108" s="42" t="s">
        <v>80</v>
      </c>
      <c r="J108" s="43"/>
      <c r="K108" s="44"/>
      <c r="L108" s="64"/>
      <c r="M108" s="64"/>
      <c r="N108" s="64"/>
      <c r="O108" s="64"/>
      <c r="P108" s="69"/>
      <c r="Q108" s="70"/>
      <c r="R108" s="71"/>
      <c r="S108" s="69"/>
      <c r="T108" s="81">
        <f>+T109</f>
        <v>13250</v>
      </c>
      <c r="U108" s="74">
        <f>+U109</f>
        <v>8152.9</v>
      </c>
      <c r="V108" s="74">
        <f>IF(T108&lt;&gt;0,ROUND(U108/T108*100,1),0)</f>
        <v>61.5</v>
      </c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 t="s">
        <v>44</v>
      </c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>
        <v>13250</v>
      </c>
      <c r="U109" s="74">
        <v>8152.9</v>
      </c>
      <c r="V109" s="74">
        <f>IF(T109&lt;&gt;0,ROUND(U109/T109*100,1),0)</f>
        <v>61.5</v>
      </c>
      <c r="W109" s="1"/>
    </row>
    <row r="110" spans="1:23" ht="23.25">
      <c r="A110" s="1"/>
      <c r="B110" s="40"/>
      <c r="C110" s="40"/>
      <c r="D110" s="40"/>
      <c r="E110" s="40"/>
      <c r="F110" s="40"/>
      <c r="G110" s="40"/>
      <c r="H110" s="41"/>
      <c r="I110" s="42" t="s">
        <v>45</v>
      </c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>
        <v>0</v>
      </c>
      <c r="U110" s="74">
        <v>0</v>
      </c>
      <c r="V110" s="74"/>
      <c r="W110" s="1"/>
    </row>
    <row r="111" spans="1:23" ht="23.25">
      <c r="A111" s="1"/>
      <c r="B111" s="40"/>
      <c r="C111" s="40"/>
      <c r="D111" s="40"/>
      <c r="E111" s="40"/>
      <c r="F111" s="40"/>
      <c r="G111" s="40"/>
      <c r="H111" s="41"/>
      <c r="I111" s="42"/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83" t="s">
        <v>81</v>
      </c>
      <c r="H112" s="41"/>
      <c r="I112" s="82" t="s">
        <v>458</v>
      </c>
      <c r="J112" s="43"/>
      <c r="K112" s="44"/>
      <c r="L112" s="64"/>
      <c r="M112" s="63"/>
      <c r="N112" s="63"/>
      <c r="O112" s="63"/>
      <c r="P112" s="69"/>
      <c r="Q112" s="70"/>
      <c r="R112" s="71"/>
      <c r="S112" s="69"/>
      <c r="T112" s="73"/>
      <c r="U112" s="73"/>
      <c r="V112" s="73"/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82" t="s">
        <v>444</v>
      </c>
      <c r="J113" s="43"/>
      <c r="K113" s="44"/>
      <c r="L113" s="64"/>
      <c r="M113" s="64"/>
      <c r="N113" s="64"/>
      <c r="O113" s="64"/>
      <c r="P113" s="69"/>
      <c r="Q113" s="70"/>
      <c r="R113" s="71"/>
      <c r="S113" s="69"/>
      <c r="T113" s="81">
        <f>SUM(T114)</f>
        <v>5929</v>
      </c>
      <c r="U113" s="74">
        <f>SUM(U114)</f>
        <v>4915.1</v>
      </c>
      <c r="V113" s="74">
        <f>IF(T113&lt;&gt;0,ROUND(U113/T113*100,1),0)</f>
        <v>82.9</v>
      </c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 t="s">
        <v>44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>
        <v>5929</v>
      </c>
      <c r="U114" s="74">
        <v>4915.1</v>
      </c>
      <c r="V114" s="74">
        <f>IF(T114&lt;&gt;0,ROUND(U114/T114*100,1),0)</f>
        <v>82.9</v>
      </c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 t="s">
        <v>45</v>
      </c>
      <c r="J115" s="43"/>
      <c r="K115" s="44"/>
      <c r="L115" s="64"/>
      <c r="M115" s="64"/>
      <c r="N115" s="64"/>
      <c r="O115" s="64"/>
      <c r="P115" s="69"/>
      <c r="Q115" s="70"/>
      <c r="R115" s="71"/>
      <c r="S115" s="69"/>
      <c r="T115" s="73">
        <v>0</v>
      </c>
      <c r="U115" s="73">
        <v>0</v>
      </c>
      <c r="V115" s="73"/>
      <c r="W115" s="1"/>
    </row>
    <row r="116" spans="1:23" ht="23.25">
      <c r="A116" s="1"/>
      <c r="B116" s="40"/>
      <c r="C116" s="40"/>
      <c r="D116" s="40"/>
      <c r="E116" s="40"/>
      <c r="F116" s="40"/>
      <c r="G116" s="46"/>
      <c r="H116" s="42"/>
      <c r="I116" s="42"/>
      <c r="J116" s="43"/>
      <c r="K116" s="44"/>
      <c r="L116" s="64"/>
      <c r="M116" s="64"/>
      <c r="N116" s="64"/>
      <c r="O116" s="64"/>
      <c r="P116" s="69"/>
      <c r="Q116" s="70"/>
      <c r="R116" s="71"/>
      <c r="S116" s="69"/>
      <c r="T116" s="81"/>
      <c r="U116" s="74"/>
      <c r="V116" s="74"/>
      <c r="W116" s="1"/>
    </row>
    <row r="117" spans="1:23" ht="23.25">
      <c r="A117" s="1"/>
      <c r="B117" s="40"/>
      <c r="C117" s="40"/>
      <c r="D117" s="40"/>
      <c r="E117" s="40"/>
      <c r="F117" s="40"/>
      <c r="G117" s="83" t="s">
        <v>82</v>
      </c>
      <c r="H117" s="41"/>
      <c r="I117" s="42" t="s">
        <v>83</v>
      </c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>
        <f>+T118</f>
        <v>6470</v>
      </c>
      <c r="U117" s="73">
        <f>+U118</f>
        <v>220.3</v>
      </c>
      <c r="V117" s="73">
        <f>IF(T117&lt;&gt;0,ROUND(U117/T117*100,1),0)</f>
        <v>3.4</v>
      </c>
      <c r="W117" s="1"/>
    </row>
    <row r="118" spans="1:23" ht="23.25">
      <c r="A118" s="1"/>
      <c r="B118" s="40"/>
      <c r="C118" s="40"/>
      <c r="D118" s="40"/>
      <c r="E118" s="40"/>
      <c r="F118" s="40"/>
      <c r="G118" s="40"/>
      <c r="H118" s="41"/>
      <c r="I118" s="42" t="s">
        <v>44</v>
      </c>
      <c r="J118" s="43"/>
      <c r="K118" s="44"/>
      <c r="L118" s="64"/>
      <c r="M118" s="63"/>
      <c r="N118" s="63"/>
      <c r="O118" s="63"/>
      <c r="P118" s="69"/>
      <c r="Q118" s="70"/>
      <c r="R118" s="71"/>
      <c r="S118" s="69"/>
      <c r="T118" s="73">
        <v>6470</v>
      </c>
      <c r="U118" s="73">
        <v>220.3</v>
      </c>
      <c r="V118" s="73">
        <f>IF(T118&lt;&gt;0,ROUND(U118/T118*100,1),0)</f>
        <v>3.4</v>
      </c>
      <c r="W118" s="1"/>
    </row>
    <row r="119" spans="1:23" ht="23.25">
      <c r="A119" s="1"/>
      <c r="B119" s="40"/>
      <c r="C119" s="46"/>
      <c r="D119" s="46"/>
      <c r="E119" s="46"/>
      <c r="F119" s="46"/>
      <c r="G119" s="46"/>
      <c r="H119" s="42"/>
      <c r="I119" s="42" t="s">
        <v>45</v>
      </c>
      <c r="J119" s="43"/>
      <c r="K119" s="44"/>
      <c r="L119" s="64"/>
      <c r="M119" s="64"/>
      <c r="N119" s="64"/>
      <c r="O119" s="64"/>
      <c r="P119" s="69"/>
      <c r="Q119" s="70"/>
      <c r="R119" s="71"/>
      <c r="S119" s="69"/>
      <c r="T119" s="81">
        <v>0</v>
      </c>
      <c r="U119" s="74">
        <v>0</v>
      </c>
      <c r="V119" s="74"/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/>
      <c r="J120" s="43"/>
      <c r="K120" s="44"/>
      <c r="L120" s="64"/>
      <c r="M120" s="63"/>
      <c r="N120" s="63"/>
      <c r="O120" s="63"/>
      <c r="P120" s="69"/>
      <c r="Q120" s="70"/>
      <c r="R120" s="71"/>
      <c r="S120" s="69"/>
      <c r="T120" s="73"/>
      <c r="U120" s="73"/>
      <c r="V120" s="73"/>
      <c r="W120" s="1"/>
    </row>
    <row r="121" spans="1:23" ht="23.25">
      <c r="A121" s="1"/>
      <c r="B121" s="40"/>
      <c r="C121" s="40"/>
      <c r="D121" s="40"/>
      <c r="E121" s="40"/>
      <c r="F121" s="40"/>
      <c r="G121" s="83" t="s">
        <v>84</v>
      </c>
      <c r="H121" s="42"/>
      <c r="I121" s="82" t="s">
        <v>445</v>
      </c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>
        <f>+T122</f>
        <v>9700</v>
      </c>
      <c r="U121" s="73">
        <f>+U122</f>
        <v>594.2</v>
      </c>
      <c r="V121" s="73">
        <f>IF(T121&lt;&gt;0,ROUND(U121/T121*100,1),0)</f>
        <v>6.1</v>
      </c>
      <c r="W121" s="1"/>
    </row>
    <row r="122" spans="1:23" ht="23.25">
      <c r="A122" s="1"/>
      <c r="B122" s="40"/>
      <c r="C122" s="40"/>
      <c r="D122" s="40"/>
      <c r="E122" s="40"/>
      <c r="F122" s="40"/>
      <c r="G122" s="40"/>
      <c r="H122" s="41"/>
      <c r="I122" s="42" t="s">
        <v>44</v>
      </c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>
        <v>9700</v>
      </c>
      <c r="U122" s="73">
        <v>594.2</v>
      </c>
      <c r="V122" s="73">
        <f>IF(T122&lt;&gt;0,ROUND(U122/T122*100,1),0)</f>
        <v>6.1</v>
      </c>
      <c r="W122" s="1"/>
    </row>
    <row r="123" spans="1:23" ht="23.25">
      <c r="A123" s="1"/>
      <c r="B123" s="40"/>
      <c r="C123" s="46"/>
      <c r="D123" s="46"/>
      <c r="E123" s="46"/>
      <c r="F123" s="46"/>
      <c r="G123" s="46"/>
      <c r="H123" s="42"/>
      <c r="I123" s="42" t="s">
        <v>45</v>
      </c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>
        <v>0</v>
      </c>
      <c r="U123" s="74">
        <v>0</v>
      </c>
      <c r="V123" s="74"/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/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/>
      <c r="U124" s="73"/>
      <c r="V124" s="73"/>
      <c r="W124" s="1"/>
    </row>
    <row r="125" spans="1:23" ht="23.25">
      <c r="A125" s="1"/>
      <c r="B125" s="40"/>
      <c r="C125" s="40"/>
      <c r="D125" s="40"/>
      <c r="E125" s="40"/>
      <c r="F125" s="40"/>
      <c r="G125" s="83" t="s">
        <v>85</v>
      </c>
      <c r="H125" s="41"/>
      <c r="I125" s="82" t="s">
        <v>459</v>
      </c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>
        <f>+T126</f>
        <v>16444</v>
      </c>
      <c r="U125" s="74">
        <f>+U126</f>
        <v>4651</v>
      </c>
      <c r="V125" s="74">
        <f>IF(T125&lt;&gt;0,ROUND(U125/T125*100,1),0)</f>
        <v>28.3</v>
      </c>
      <c r="W125" s="1"/>
    </row>
    <row r="126" spans="1:23" ht="23.25">
      <c r="A126" s="1"/>
      <c r="B126" s="40"/>
      <c r="C126" s="46"/>
      <c r="D126" s="46"/>
      <c r="E126" s="46"/>
      <c r="F126" s="46"/>
      <c r="G126" s="46"/>
      <c r="H126" s="42"/>
      <c r="I126" s="42" t="s">
        <v>44</v>
      </c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>
        <v>16444</v>
      </c>
      <c r="U126" s="73">
        <v>4651</v>
      </c>
      <c r="V126" s="73">
        <f>IF(T126&lt;&gt;0,ROUND(U126/T126*100,1),0)</f>
        <v>28.3</v>
      </c>
      <c r="W126" s="1"/>
    </row>
    <row r="127" spans="1:23" ht="23.25">
      <c r="A127" s="1"/>
      <c r="B127" s="40"/>
      <c r="C127" s="46"/>
      <c r="D127" s="46"/>
      <c r="E127" s="46"/>
      <c r="F127" s="46"/>
      <c r="G127" s="46"/>
      <c r="H127" s="42"/>
      <c r="I127" s="42" t="s">
        <v>45</v>
      </c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>
        <v>0</v>
      </c>
      <c r="U127" s="74">
        <v>0</v>
      </c>
      <c r="V127" s="74"/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/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/>
      <c r="U128" s="73"/>
      <c r="V128" s="73"/>
      <c r="W128" s="1"/>
    </row>
    <row r="129" spans="1:23" ht="23.25">
      <c r="A129" s="1"/>
      <c r="B129" s="40"/>
      <c r="C129" s="40"/>
      <c r="D129" s="40"/>
      <c r="E129" s="40"/>
      <c r="F129" s="40"/>
      <c r="G129" s="83" t="s">
        <v>86</v>
      </c>
      <c r="H129" s="41"/>
      <c r="I129" s="82" t="s">
        <v>446</v>
      </c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>
        <f>+T130</f>
        <v>3276</v>
      </c>
      <c r="U129" s="73">
        <f>+U130</f>
        <v>3028.1</v>
      </c>
      <c r="V129" s="73">
        <f>IF(T129&lt;&gt;0,ROUND(U129/T129*100,1),0)</f>
        <v>92.4</v>
      </c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 t="s">
        <v>44</v>
      </c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>
        <v>3276</v>
      </c>
      <c r="U130" s="73">
        <v>3028.1</v>
      </c>
      <c r="V130" s="73">
        <f>IF(T130&lt;&gt;0,ROUND(U130/T130*100,1),0)</f>
        <v>92.4</v>
      </c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45</v>
      </c>
      <c r="J131" s="43"/>
      <c r="K131" s="44"/>
      <c r="L131" s="64"/>
      <c r="M131" s="63"/>
      <c r="N131" s="63"/>
      <c r="O131" s="63"/>
      <c r="P131" s="69"/>
      <c r="Q131" s="70"/>
      <c r="R131" s="71"/>
      <c r="S131" s="69"/>
      <c r="T131" s="73">
        <v>0</v>
      </c>
      <c r="U131" s="73">
        <v>0</v>
      </c>
      <c r="V131" s="73"/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/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/>
      <c r="U132" s="73"/>
      <c r="V132" s="73"/>
      <c r="W132" s="1"/>
    </row>
    <row r="133" spans="1:23" ht="23.25">
      <c r="A133" s="1"/>
      <c r="B133" s="40"/>
      <c r="C133" s="40"/>
      <c r="D133" s="40"/>
      <c r="E133" s="40"/>
      <c r="F133" s="40"/>
      <c r="G133" s="83" t="s">
        <v>87</v>
      </c>
      <c r="H133" s="41"/>
      <c r="I133" s="82" t="s">
        <v>490</v>
      </c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>
        <f>+T134</f>
        <v>6313</v>
      </c>
      <c r="U133" s="73">
        <f>+U134</f>
        <v>18.9</v>
      </c>
      <c r="V133" s="73">
        <f>IF(T133&lt;&gt;0,ROUND(U133/T133*100,1),0)</f>
        <v>0.3</v>
      </c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 t="s">
        <v>44</v>
      </c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>
        <v>6313</v>
      </c>
      <c r="U134" s="73">
        <v>18.9</v>
      </c>
      <c r="V134" s="73">
        <f>IF(T134&lt;&gt;0,ROUND(U134/T134*100,1),0)</f>
        <v>0.3</v>
      </c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 t="s">
        <v>45</v>
      </c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>
        <v>0</v>
      </c>
      <c r="U135" s="79">
        <v>0</v>
      </c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90" t="s">
        <v>508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30</v>
      </c>
      <c r="M140" s="60"/>
      <c r="N140" s="61"/>
      <c r="O140" s="62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99" t="s">
        <v>33</v>
      </c>
      <c r="S142" s="101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100"/>
      <c r="S143" s="102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83" t="s">
        <v>42</v>
      </c>
      <c r="C145" s="83" t="s">
        <v>53</v>
      </c>
      <c r="D145" s="83" t="s">
        <v>48</v>
      </c>
      <c r="E145" s="40"/>
      <c r="F145" s="83" t="s">
        <v>74</v>
      </c>
      <c r="G145" s="83" t="s">
        <v>88</v>
      </c>
      <c r="H145" s="41"/>
      <c r="I145" s="42" t="s">
        <v>89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>
        <f>+T146</f>
        <v>4394</v>
      </c>
      <c r="U145" s="73">
        <f>+U146</f>
        <v>1584.9</v>
      </c>
      <c r="V145" s="73">
        <f>IF(T145&lt;&gt;0,ROUND(U145/T145*100,1),0)</f>
        <v>36.1</v>
      </c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44</v>
      </c>
      <c r="J146" s="43"/>
      <c r="K146" s="44"/>
      <c r="L146" s="64"/>
      <c r="M146" s="63"/>
      <c r="N146" s="63"/>
      <c r="O146" s="63"/>
      <c r="P146" s="69"/>
      <c r="Q146" s="70"/>
      <c r="R146" s="71"/>
      <c r="S146" s="69"/>
      <c r="T146" s="73">
        <v>4394</v>
      </c>
      <c r="U146" s="73">
        <v>1584.9</v>
      </c>
      <c r="V146" s="73">
        <f>IF(T146&lt;&gt;0,ROUND(U146/T146*100,1),0)</f>
        <v>36.1</v>
      </c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 t="s">
        <v>45</v>
      </c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>
        <v>0</v>
      </c>
      <c r="U147" s="74">
        <v>0</v>
      </c>
      <c r="V147" s="74"/>
      <c r="W147" s="1"/>
    </row>
    <row r="148" spans="1:23" ht="23.25">
      <c r="A148" s="1"/>
      <c r="B148" s="40"/>
      <c r="C148" s="40"/>
      <c r="D148" s="40"/>
      <c r="E148" s="40"/>
      <c r="F148" s="40"/>
      <c r="G148" s="40"/>
      <c r="H148" s="41"/>
      <c r="I148" s="42"/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/>
      <c r="U148" s="73"/>
      <c r="V148" s="73"/>
      <c r="W148" s="1"/>
    </row>
    <row r="149" spans="1:23" ht="23.25">
      <c r="A149" s="1"/>
      <c r="B149" s="40"/>
      <c r="C149" s="40"/>
      <c r="D149" s="40"/>
      <c r="E149" s="40"/>
      <c r="F149" s="40"/>
      <c r="G149" s="83" t="s">
        <v>90</v>
      </c>
      <c r="H149" s="41"/>
      <c r="I149" s="42" t="s">
        <v>91</v>
      </c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>
        <f>+T150</f>
        <v>4394</v>
      </c>
      <c r="U149" s="74">
        <f>+U150</f>
        <v>1037.8</v>
      </c>
      <c r="V149" s="74">
        <f>IF(T149&lt;&gt;0,ROUND(U149/T149*100,1),0)</f>
        <v>23.6</v>
      </c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 t="s">
        <v>44</v>
      </c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>
        <v>4394</v>
      </c>
      <c r="U150" s="74">
        <v>1037.8</v>
      </c>
      <c r="V150" s="74">
        <f>IF(T150&lt;&gt;0,ROUND(U150/T150*100,1),0)</f>
        <v>23.6</v>
      </c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42" t="s">
        <v>45</v>
      </c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>
        <v>0</v>
      </c>
      <c r="U151" s="74">
        <v>0</v>
      </c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/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/>
      <c r="U152" s="74"/>
      <c r="V152" s="74"/>
      <c r="W152" s="1"/>
    </row>
    <row r="153" spans="1:23" ht="23.25">
      <c r="A153" s="1"/>
      <c r="B153" s="40"/>
      <c r="C153" s="40"/>
      <c r="D153" s="40"/>
      <c r="E153" s="40"/>
      <c r="F153" s="40"/>
      <c r="G153" s="83" t="s">
        <v>92</v>
      </c>
      <c r="H153" s="41"/>
      <c r="I153" s="82" t="s">
        <v>447</v>
      </c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>
        <f>+T154</f>
        <v>3553</v>
      </c>
      <c r="U153" s="74">
        <f>+U154</f>
        <v>1210.4</v>
      </c>
      <c r="V153" s="74">
        <f>IF(T153&lt;&gt;0,ROUND(U153/T153*100,1),0)</f>
        <v>34.1</v>
      </c>
      <c r="W153" s="1"/>
    </row>
    <row r="154" spans="1:23" ht="23.25">
      <c r="A154" s="1"/>
      <c r="B154" s="40"/>
      <c r="C154" s="40"/>
      <c r="D154" s="40"/>
      <c r="E154" s="40"/>
      <c r="F154" s="40"/>
      <c r="G154" s="40"/>
      <c r="H154" s="41"/>
      <c r="I154" s="42" t="s">
        <v>44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>
        <v>3553</v>
      </c>
      <c r="U154" s="74">
        <v>1210.4</v>
      </c>
      <c r="V154" s="74">
        <f>IF(T154&lt;&gt;0,ROUND(U154/T154*100,1),0)</f>
        <v>34.1</v>
      </c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 t="s">
        <v>45</v>
      </c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>
        <v>0</v>
      </c>
      <c r="U155" s="74">
        <v>0</v>
      </c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/>
      <c r="J156" s="43"/>
      <c r="K156" s="44"/>
      <c r="L156" s="64"/>
      <c r="M156" s="64"/>
      <c r="N156" s="64"/>
      <c r="O156" s="64"/>
      <c r="P156" s="69"/>
      <c r="Q156" s="70"/>
      <c r="R156" s="71"/>
      <c r="S156" s="69"/>
      <c r="T156" s="81"/>
      <c r="U156" s="74"/>
      <c r="V156" s="74"/>
      <c r="W156" s="1"/>
    </row>
    <row r="157" spans="1:23" ht="23.25">
      <c r="A157" s="1"/>
      <c r="B157" s="40"/>
      <c r="C157" s="40"/>
      <c r="D157" s="40"/>
      <c r="E157" s="40"/>
      <c r="F157" s="40"/>
      <c r="G157" s="83" t="s">
        <v>93</v>
      </c>
      <c r="H157" s="41"/>
      <c r="I157" s="42" t="s">
        <v>94</v>
      </c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>
        <f>+T158</f>
        <v>4450</v>
      </c>
      <c r="U157" s="73">
        <f>+U158</f>
        <v>1680.2</v>
      </c>
      <c r="V157" s="73">
        <f>IF(T157&lt;&gt;0,ROUND(U157/T157*100,1),0)</f>
        <v>37.8</v>
      </c>
      <c r="W157" s="1"/>
    </row>
    <row r="158" spans="1:23" ht="23.25">
      <c r="A158" s="1"/>
      <c r="B158" s="40"/>
      <c r="C158" s="46"/>
      <c r="D158" s="46"/>
      <c r="E158" s="46"/>
      <c r="F158" s="46"/>
      <c r="G158" s="46"/>
      <c r="H158" s="42"/>
      <c r="I158" s="42" t="s">
        <v>44</v>
      </c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>
        <v>4450</v>
      </c>
      <c r="U158" s="74">
        <v>1680.2</v>
      </c>
      <c r="V158" s="74">
        <f>IF(T158&lt;&gt;0,ROUND(U158/T158*100,1),0)</f>
        <v>37.8</v>
      </c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 t="s">
        <v>45</v>
      </c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>
        <v>0</v>
      </c>
      <c r="U159" s="74">
        <v>0</v>
      </c>
      <c r="V159" s="74"/>
      <c r="W159" s="1"/>
    </row>
    <row r="160" spans="1:23" ht="23.25">
      <c r="A160" s="1"/>
      <c r="B160" s="40"/>
      <c r="C160" s="46"/>
      <c r="D160" s="46"/>
      <c r="E160" s="46"/>
      <c r="F160" s="46"/>
      <c r="G160" s="46"/>
      <c r="H160" s="42"/>
      <c r="I160" s="42"/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73"/>
      <c r="U160" s="73"/>
      <c r="V160" s="73"/>
      <c r="W160" s="1"/>
    </row>
    <row r="161" spans="1:23" ht="23.25">
      <c r="A161" s="1"/>
      <c r="B161" s="40"/>
      <c r="C161" s="40"/>
      <c r="D161" s="40"/>
      <c r="E161" s="40"/>
      <c r="F161" s="40"/>
      <c r="G161" s="84" t="s">
        <v>95</v>
      </c>
      <c r="H161" s="42"/>
      <c r="I161" s="42" t="s">
        <v>96</v>
      </c>
      <c r="J161" s="43"/>
      <c r="K161" s="44"/>
      <c r="L161" s="64"/>
      <c r="M161" s="64"/>
      <c r="N161" s="64"/>
      <c r="O161" s="64"/>
      <c r="P161" s="69"/>
      <c r="Q161" s="70"/>
      <c r="R161" s="71"/>
      <c r="S161" s="69"/>
      <c r="T161" s="81">
        <f>+T162</f>
        <v>3000</v>
      </c>
      <c r="U161" s="74">
        <f>+U162</f>
        <v>3303.9</v>
      </c>
      <c r="V161" s="74">
        <f>IF(T161&lt;&gt;0,ROUND(U161/T161*100,1),0)</f>
        <v>110.1</v>
      </c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42" t="s">
        <v>44</v>
      </c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>
        <v>3000</v>
      </c>
      <c r="U162" s="73">
        <v>3303.9</v>
      </c>
      <c r="V162" s="73">
        <f>IF(T162&lt;&gt;0,ROUND(U162/T162*100,1),0)</f>
        <v>110.1</v>
      </c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 t="s">
        <v>45</v>
      </c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73">
        <v>0</v>
      </c>
      <c r="U163" s="73">
        <v>0</v>
      </c>
      <c r="V163" s="73"/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/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83" t="s">
        <v>97</v>
      </c>
      <c r="H165" s="41"/>
      <c r="I165" s="42" t="s">
        <v>98</v>
      </c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>
        <f>+T166</f>
        <v>6813</v>
      </c>
      <c r="U165" s="73">
        <f>+U166</f>
        <v>4966.4</v>
      </c>
      <c r="V165" s="73">
        <f>IF(T165&lt;&gt;0,ROUND(U165/T165*100,1),0)</f>
        <v>72.9</v>
      </c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42" t="s">
        <v>44</v>
      </c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>
        <v>6813</v>
      </c>
      <c r="U166" s="73">
        <v>4966.4</v>
      </c>
      <c r="V166" s="73">
        <f>IF(T166&lt;&gt;0,ROUND(U166/T166*100,1),0)</f>
        <v>72.9</v>
      </c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 t="s">
        <v>45</v>
      </c>
      <c r="J167" s="43"/>
      <c r="K167" s="44"/>
      <c r="L167" s="64"/>
      <c r="M167" s="63"/>
      <c r="N167" s="63"/>
      <c r="O167" s="63"/>
      <c r="P167" s="69"/>
      <c r="Q167" s="70"/>
      <c r="R167" s="71"/>
      <c r="S167" s="69"/>
      <c r="T167" s="73">
        <v>0</v>
      </c>
      <c r="U167" s="73">
        <v>0</v>
      </c>
      <c r="V167" s="73"/>
      <c r="W167" s="1"/>
    </row>
    <row r="168" spans="1:23" ht="23.25">
      <c r="A168" s="1"/>
      <c r="B168" s="40"/>
      <c r="C168" s="46"/>
      <c r="D168" s="46"/>
      <c r="E168" s="46"/>
      <c r="F168" s="46"/>
      <c r="G168" s="46"/>
      <c r="H168" s="42"/>
      <c r="I168" s="42"/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/>
      <c r="U168" s="74"/>
      <c r="V168" s="74"/>
      <c r="W168" s="1"/>
    </row>
    <row r="169" spans="1:23" ht="23.25">
      <c r="A169" s="1"/>
      <c r="B169" s="40"/>
      <c r="C169" s="40"/>
      <c r="D169" s="40"/>
      <c r="E169" s="40"/>
      <c r="F169" s="40"/>
      <c r="G169" s="83" t="s">
        <v>99</v>
      </c>
      <c r="H169" s="41"/>
      <c r="I169" s="42" t="s">
        <v>100</v>
      </c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>
        <f>+T170</f>
        <v>17776</v>
      </c>
      <c r="U169" s="73">
        <f>+U170</f>
        <v>575.7</v>
      </c>
      <c r="V169" s="73">
        <f>IF(T169&lt;&gt;0,ROUND(U169/T169*100,1),0)</f>
        <v>3.2</v>
      </c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 t="s">
        <v>44</v>
      </c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>
        <v>17776</v>
      </c>
      <c r="U170" s="74">
        <v>575.7</v>
      </c>
      <c r="V170" s="74">
        <f>IF(T170&lt;&gt;0,ROUND(U170/T170*100,1),0)</f>
        <v>3.2</v>
      </c>
      <c r="W170" s="1"/>
    </row>
    <row r="171" spans="1:23" ht="23.25">
      <c r="A171" s="1"/>
      <c r="B171" s="40"/>
      <c r="C171" s="46"/>
      <c r="D171" s="46"/>
      <c r="E171" s="46"/>
      <c r="F171" s="46"/>
      <c r="G171" s="46"/>
      <c r="H171" s="42"/>
      <c r="I171" s="42" t="s">
        <v>45</v>
      </c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73">
        <v>0</v>
      </c>
      <c r="U171" s="73">
        <v>0</v>
      </c>
      <c r="V171" s="73"/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/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/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83" t="s">
        <v>101</v>
      </c>
      <c r="H173" s="41"/>
      <c r="I173" s="82" t="s">
        <v>460</v>
      </c>
      <c r="J173" s="43"/>
      <c r="K173" s="44"/>
      <c r="L173" s="64"/>
      <c r="M173" s="63"/>
      <c r="N173" s="63"/>
      <c r="O173" s="63"/>
      <c r="P173" s="69"/>
      <c r="Q173" s="70"/>
      <c r="R173" s="71"/>
      <c r="S173" s="69"/>
      <c r="T173" s="73">
        <f>+T174</f>
        <v>13000</v>
      </c>
      <c r="U173" s="73">
        <f>+U174</f>
        <v>845.3</v>
      </c>
      <c r="V173" s="73">
        <f>IF(T173&lt;&gt;0,ROUND(U173/T173*100,1),0)</f>
        <v>6.5</v>
      </c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42" t="s">
        <v>44</v>
      </c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73">
        <v>13000</v>
      </c>
      <c r="U174" s="73">
        <v>845.3</v>
      </c>
      <c r="V174" s="73">
        <f>IF(T174&lt;&gt;0,ROUND(U174/T174*100,1),0)</f>
        <v>6.5</v>
      </c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 t="s">
        <v>45</v>
      </c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>
        <v>0</v>
      </c>
      <c r="U175" s="73">
        <v>0</v>
      </c>
      <c r="V175" s="73"/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/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/>
      <c r="G177" s="83" t="s">
        <v>102</v>
      </c>
      <c r="H177" s="41"/>
      <c r="I177" s="82" t="s">
        <v>461</v>
      </c>
      <c r="J177" s="43"/>
      <c r="K177" s="44"/>
      <c r="L177" s="64"/>
      <c r="M177" s="63"/>
      <c r="N177" s="63"/>
      <c r="O177" s="63"/>
      <c r="P177" s="69"/>
      <c r="Q177" s="70"/>
      <c r="R177" s="71"/>
      <c r="S177" s="69"/>
      <c r="T177" s="73"/>
      <c r="U177" s="73"/>
      <c r="V177" s="73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82" t="s">
        <v>462</v>
      </c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>
        <f>SUM(T179)</f>
        <v>1580</v>
      </c>
      <c r="U178" s="73">
        <f>SUM(U179)</f>
        <v>421.9</v>
      </c>
      <c r="V178" s="73">
        <f>IF(T178&lt;&gt;0,ROUND(U178/T178*100,1),0)</f>
        <v>26.7</v>
      </c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 t="s">
        <v>44</v>
      </c>
      <c r="J179" s="43"/>
      <c r="K179" s="44"/>
      <c r="L179" s="64"/>
      <c r="M179" s="63"/>
      <c r="N179" s="63"/>
      <c r="O179" s="63"/>
      <c r="P179" s="69"/>
      <c r="Q179" s="70"/>
      <c r="R179" s="71"/>
      <c r="S179" s="69"/>
      <c r="T179" s="73">
        <v>1580</v>
      </c>
      <c r="U179" s="73">
        <v>421.9</v>
      </c>
      <c r="V179" s="73">
        <f>IF(T179&lt;&gt;0,ROUND(U179/T179*100,1),0)</f>
        <v>26.7</v>
      </c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 t="s">
        <v>45</v>
      </c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>
        <v>0</v>
      </c>
      <c r="U180" s="79">
        <v>0</v>
      </c>
      <c r="V180" s="79"/>
      <c r="W180" s="1"/>
    </row>
    <row r="181" spans="1:23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2"/>
      <c r="R181" s="52"/>
      <c r="S181" s="52"/>
      <c r="T181" s="52"/>
      <c r="U181" s="52"/>
      <c r="V181" s="52"/>
      <c r="W181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2"/>
      <c r="R182" s="52"/>
      <c r="S182" s="52"/>
      <c r="T182" s="52"/>
      <c r="U182" s="52"/>
      <c r="V182" s="90" t="s">
        <v>509</v>
      </c>
      <c r="W182" s="1"/>
    </row>
    <row r="183" spans="1:23" ht="23.25">
      <c r="A183" s="1"/>
      <c r="B183" s="54"/>
      <c r="C183" s="8"/>
      <c r="D183" s="8"/>
      <c r="E183" s="8"/>
      <c r="F183" s="8"/>
      <c r="G183" s="8"/>
      <c r="H183" s="55"/>
      <c r="I183" s="10"/>
      <c r="J183" s="11"/>
      <c r="K183" s="54" t="s">
        <v>28</v>
      </c>
      <c r="L183" s="57"/>
      <c r="M183" s="57"/>
      <c r="N183" s="57"/>
      <c r="O183" s="57"/>
      <c r="P183" s="57"/>
      <c r="Q183" s="57"/>
      <c r="R183" s="8"/>
      <c r="S183" s="8"/>
      <c r="T183" s="14"/>
      <c r="U183" s="8"/>
      <c r="V183" s="9"/>
      <c r="W183" s="1"/>
    </row>
    <row r="184" spans="1:23" ht="23.25">
      <c r="A184" s="1"/>
      <c r="B184" s="19" t="s">
        <v>26</v>
      </c>
      <c r="C184" s="16"/>
      <c r="D184" s="16"/>
      <c r="E184" s="16"/>
      <c r="F184" s="16"/>
      <c r="G184" s="16"/>
      <c r="H184" s="56"/>
      <c r="I184" s="1"/>
      <c r="J184" s="18"/>
      <c r="K184" s="58"/>
      <c r="L184" s="59"/>
      <c r="M184" s="12" t="s">
        <v>29</v>
      </c>
      <c r="N184" s="12"/>
      <c r="O184" s="12"/>
      <c r="P184" s="12"/>
      <c r="Q184" s="13"/>
      <c r="R184" s="8" t="s">
        <v>21</v>
      </c>
      <c r="S184" s="8"/>
      <c r="T184" s="19" t="s">
        <v>0</v>
      </c>
      <c r="U184" s="16"/>
      <c r="V184" s="17"/>
      <c r="W184" s="1"/>
    </row>
    <row r="185" spans="1:23" ht="23.25">
      <c r="A185" s="1"/>
      <c r="B185" s="23" t="s">
        <v>27</v>
      </c>
      <c r="C185" s="20"/>
      <c r="D185" s="20"/>
      <c r="E185" s="20"/>
      <c r="F185" s="20"/>
      <c r="G185" s="20"/>
      <c r="H185" s="56"/>
      <c r="I185" s="22" t="s">
        <v>1</v>
      </c>
      <c r="J185" s="18"/>
      <c r="K185" s="15" t="s">
        <v>18</v>
      </c>
      <c r="L185" s="15" t="s">
        <v>30</v>
      </c>
      <c r="M185" s="60"/>
      <c r="N185" s="61"/>
      <c r="O185" s="62"/>
      <c r="P185" s="15" t="s">
        <v>38</v>
      </c>
      <c r="Q185" s="17"/>
      <c r="R185" s="16" t="s">
        <v>16</v>
      </c>
      <c r="S185" s="16"/>
      <c r="T185" s="23" t="s">
        <v>23</v>
      </c>
      <c r="U185" s="20"/>
      <c r="V185" s="21"/>
      <c r="W185" s="1"/>
    </row>
    <row r="186" spans="1:23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19</v>
      </c>
      <c r="L186" s="28" t="s">
        <v>19</v>
      </c>
      <c r="M186" s="29" t="s">
        <v>4</v>
      </c>
      <c r="N186" s="31" t="s">
        <v>5</v>
      </c>
      <c r="O186" s="29" t="s">
        <v>6</v>
      </c>
      <c r="P186" s="23" t="s">
        <v>39</v>
      </c>
      <c r="Q186" s="21"/>
      <c r="R186" s="26" t="s">
        <v>17</v>
      </c>
      <c r="S186" s="16"/>
      <c r="T186" s="24"/>
      <c r="U186" s="24"/>
      <c r="V186" s="27" t="s">
        <v>2</v>
      </c>
      <c r="W186" s="1"/>
    </row>
    <row r="187" spans="1:23" ht="23.25">
      <c r="A187" s="1"/>
      <c r="B187" s="28" t="s">
        <v>11</v>
      </c>
      <c r="C187" s="28" t="s">
        <v>12</v>
      </c>
      <c r="D187" s="28" t="s">
        <v>13</v>
      </c>
      <c r="E187" s="28" t="s">
        <v>14</v>
      </c>
      <c r="F187" s="29" t="s">
        <v>15</v>
      </c>
      <c r="G187" s="28" t="s">
        <v>3</v>
      </c>
      <c r="H187" s="24"/>
      <c r="I187" s="1"/>
      <c r="J187" s="18"/>
      <c r="K187" s="22" t="s">
        <v>20</v>
      </c>
      <c r="L187" s="29" t="s">
        <v>31</v>
      </c>
      <c r="M187" s="29"/>
      <c r="N187" s="29"/>
      <c r="O187" s="29"/>
      <c r="P187" s="22" t="s">
        <v>32</v>
      </c>
      <c r="Q187" s="30" t="s">
        <v>32</v>
      </c>
      <c r="R187" s="99" t="s">
        <v>33</v>
      </c>
      <c r="S187" s="101" t="s">
        <v>34</v>
      </c>
      <c r="T187" s="31" t="s">
        <v>4</v>
      </c>
      <c r="U187" s="28" t="s">
        <v>7</v>
      </c>
      <c r="V187" s="27" t="s">
        <v>8</v>
      </c>
      <c r="W187" s="1"/>
    </row>
    <row r="188" spans="1:23" ht="23.25">
      <c r="A188" s="1"/>
      <c r="B188" s="32"/>
      <c r="C188" s="32"/>
      <c r="D188" s="32"/>
      <c r="E188" s="32"/>
      <c r="F188" s="33"/>
      <c r="G188" s="32"/>
      <c r="H188" s="32"/>
      <c r="I188" s="34"/>
      <c r="J188" s="35"/>
      <c r="K188" s="36"/>
      <c r="L188" s="37"/>
      <c r="M188" s="37"/>
      <c r="N188" s="37"/>
      <c r="O188" s="37"/>
      <c r="P188" s="36" t="s">
        <v>35</v>
      </c>
      <c r="Q188" s="38" t="s">
        <v>36</v>
      </c>
      <c r="R188" s="100"/>
      <c r="S188" s="102"/>
      <c r="T188" s="34"/>
      <c r="U188" s="32"/>
      <c r="V188" s="37" t="s">
        <v>37</v>
      </c>
      <c r="W188" s="1"/>
    </row>
    <row r="189" spans="1:23" ht="23.25">
      <c r="A189" s="1"/>
      <c r="B189" s="39"/>
      <c r="C189" s="39"/>
      <c r="D189" s="39"/>
      <c r="E189" s="39"/>
      <c r="F189" s="40"/>
      <c r="G189" s="39"/>
      <c r="H189" s="41"/>
      <c r="I189" s="42"/>
      <c r="J189" s="43"/>
      <c r="K189" s="44"/>
      <c r="L189" s="64"/>
      <c r="M189" s="63"/>
      <c r="N189" s="63"/>
      <c r="O189" s="63"/>
      <c r="P189" s="69"/>
      <c r="Q189" s="70"/>
      <c r="R189" s="71"/>
      <c r="S189" s="71"/>
      <c r="T189" s="72"/>
      <c r="U189" s="73"/>
      <c r="V189" s="73"/>
      <c r="W189" s="1"/>
    </row>
    <row r="190" spans="1:23" ht="23.25">
      <c r="A190" s="1"/>
      <c r="B190" s="83" t="s">
        <v>42</v>
      </c>
      <c r="C190" s="83" t="s">
        <v>53</v>
      </c>
      <c r="D190" s="83" t="s">
        <v>48</v>
      </c>
      <c r="E190" s="40"/>
      <c r="F190" s="83" t="s">
        <v>74</v>
      </c>
      <c r="G190" s="83" t="s">
        <v>103</v>
      </c>
      <c r="H190" s="41"/>
      <c r="I190" s="82" t="s">
        <v>463</v>
      </c>
      <c r="J190" s="43"/>
      <c r="K190" s="44"/>
      <c r="L190" s="64"/>
      <c r="M190" s="63"/>
      <c r="N190" s="63"/>
      <c r="O190" s="63"/>
      <c r="P190" s="69"/>
      <c r="Q190" s="70"/>
      <c r="R190" s="71"/>
      <c r="S190" s="69"/>
      <c r="T190" s="73"/>
      <c r="U190" s="73"/>
      <c r="V190" s="73"/>
      <c r="W190" s="1"/>
    </row>
    <row r="191" spans="1:23" ht="23.25">
      <c r="A191" s="1"/>
      <c r="B191" s="40"/>
      <c r="C191" s="40"/>
      <c r="D191" s="40"/>
      <c r="E191" s="40"/>
      <c r="F191" s="40"/>
      <c r="G191" s="40"/>
      <c r="H191" s="41"/>
      <c r="I191" s="82" t="s">
        <v>448</v>
      </c>
      <c r="J191" s="43"/>
      <c r="K191" s="44"/>
      <c r="L191" s="64"/>
      <c r="M191" s="63"/>
      <c r="N191" s="63"/>
      <c r="O191" s="63"/>
      <c r="P191" s="69"/>
      <c r="Q191" s="70"/>
      <c r="R191" s="71"/>
      <c r="S191" s="69"/>
      <c r="T191" s="73">
        <f>SUM(T192)</f>
        <v>1580</v>
      </c>
      <c r="U191" s="73">
        <f>SUM(U192)</f>
        <v>419</v>
      </c>
      <c r="V191" s="73">
        <f>IF(T191&lt;&gt;0,ROUND(U191/T191*100,1),0)</f>
        <v>26.5</v>
      </c>
      <c r="W191" s="1"/>
    </row>
    <row r="192" spans="1:23" ht="23.25">
      <c r="A192" s="1"/>
      <c r="B192" s="40"/>
      <c r="C192" s="46"/>
      <c r="D192" s="46"/>
      <c r="E192" s="46"/>
      <c r="F192" s="46"/>
      <c r="G192" s="46"/>
      <c r="H192" s="42"/>
      <c r="I192" s="42" t="s">
        <v>44</v>
      </c>
      <c r="J192" s="43"/>
      <c r="K192" s="44"/>
      <c r="L192" s="64"/>
      <c r="M192" s="64"/>
      <c r="N192" s="64"/>
      <c r="O192" s="64"/>
      <c r="P192" s="69"/>
      <c r="Q192" s="70"/>
      <c r="R192" s="71"/>
      <c r="S192" s="69"/>
      <c r="T192" s="81">
        <v>1580</v>
      </c>
      <c r="U192" s="74">
        <v>419</v>
      </c>
      <c r="V192" s="74">
        <f>IF(T192&lt;&gt;0,ROUND(U192/T192*100,1),0)</f>
        <v>26.5</v>
      </c>
      <c r="W192" s="1"/>
    </row>
    <row r="193" spans="1:23" ht="23.25">
      <c r="A193" s="1"/>
      <c r="B193" s="40"/>
      <c r="C193" s="40"/>
      <c r="D193" s="40"/>
      <c r="E193" s="40"/>
      <c r="F193" s="40"/>
      <c r="G193" s="40"/>
      <c r="H193" s="41"/>
      <c r="I193" s="42" t="s">
        <v>45</v>
      </c>
      <c r="J193" s="43"/>
      <c r="K193" s="44"/>
      <c r="L193" s="64"/>
      <c r="M193" s="63"/>
      <c r="N193" s="63"/>
      <c r="O193" s="63"/>
      <c r="P193" s="69"/>
      <c r="Q193" s="70"/>
      <c r="R193" s="71"/>
      <c r="S193" s="69"/>
      <c r="T193" s="73">
        <v>0</v>
      </c>
      <c r="U193" s="73">
        <v>0</v>
      </c>
      <c r="V193" s="73"/>
      <c r="W193" s="1"/>
    </row>
    <row r="194" spans="1:23" ht="23.25">
      <c r="A194" s="1"/>
      <c r="B194" s="40"/>
      <c r="C194" s="40"/>
      <c r="D194" s="40"/>
      <c r="E194" s="40"/>
      <c r="F194" s="40"/>
      <c r="G194" s="40"/>
      <c r="H194" s="41"/>
      <c r="I194" s="42"/>
      <c r="J194" s="43"/>
      <c r="K194" s="44"/>
      <c r="L194" s="64"/>
      <c r="M194" s="64"/>
      <c r="N194" s="64"/>
      <c r="O194" s="64"/>
      <c r="P194" s="69"/>
      <c r="Q194" s="70"/>
      <c r="R194" s="71"/>
      <c r="S194" s="69"/>
      <c r="T194" s="81"/>
      <c r="U194" s="74"/>
      <c r="V194" s="74"/>
      <c r="W194" s="1"/>
    </row>
    <row r="195" spans="1:23" ht="23.25">
      <c r="A195" s="1"/>
      <c r="B195" s="40"/>
      <c r="C195" s="40"/>
      <c r="D195" s="40"/>
      <c r="E195" s="40"/>
      <c r="F195" s="40"/>
      <c r="G195" s="83" t="s">
        <v>104</v>
      </c>
      <c r="H195" s="41"/>
      <c r="I195" s="42" t="s">
        <v>105</v>
      </c>
      <c r="J195" s="43"/>
      <c r="K195" s="44"/>
      <c r="L195" s="64"/>
      <c r="M195" s="64"/>
      <c r="N195" s="64"/>
      <c r="O195" s="64"/>
      <c r="P195" s="69"/>
      <c r="Q195" s="70"/>
      <c r="R195" s="71"/>
      <c r="S195" s="69"/>
      <c r="T195" s="81">
        <f>+T196</f>
        <v>1200</v>
      </c>
      <c r="U195" s="74">
        <f>+U196</f>
        <v>290.3</v>
      </c>
      <c r="V195" s="74">
        <f>IF(T195&lt;&gt;0,ROUND(U195/T195*100,1),0)</f>
        <v>24.2</v>
      </c>
      <c r="W195" s="1"/>
    </row>
    <row r="196" spans="1:23" ht="23.25">
      <c r="A196" s="1"/>
      <c r="B196" s="40"/>
      <c r="C196" s="40"/>
      <c r="D196" s="40"/>
      <c r="E196" s="40"/>
      <c r="F196" s="40"/>
      <c r="G196" s="40"/>
      <c r="H196" s="41"/>
      <c r="I196" s="42" t="s">
        <v>44</v>
      </c>
      <c r="J196" s="43"/>
      <c r="K196" s="44"/>
      <c r="L196" s="64"/>
      <c r="M196" s="64"/>
      <c r="N196" s="64"/>
      <c r="O196" s="64"/>
      <c r="P196" s="69"/>
      <c r="Q196" s="70"/>
      <c r="R196" s="71"/>
      <c r="S196" s="69"/>
      <c r="T196" s="81">
        <v>1200</v>
      </c>
      <c r="U196" s="74">
        <v>290.3</v>
      </c>
      <c r="V196" s="74">
        <f>IF(T196&lt;&gt;0,ROUND(U196/T196*100,1),0)</f>
        <v>24.2</v>
      </c>
      <c r="W196" s="1"/>
    </row>
    <row r="197" spans="1:23" ht="23.25">
      <c r="A197" s="1"/>
      <c r="B197" s="40"/>
      <c r="C197" s="40"/>
      <c r="D197" s="40"/>
      <c r="E197" s="40"/>
      <c r="F197" s="40"/>
      <c r="G197" s="40"/>
      <c r="H197" s="41"/>
      <c r="I197" s="42" t="s">
        <v>45</v>
      </c>
      <c r="J197" s="43"/>
      <c r="K197" s="44"/>
      <c r="L197" s="64"/>
      <c r="M197" s="64"/>
      <c r="N197" s="64"/>
      <c r="O197" s="64"/>
      <c r="P197" s="69"/>
      <c r="Q197" s="70"/>
      <c r="R197" s="71"/>
      <c r="S197" s="69"/>
      <c r="T197" s="81">
        <v>0</v>
      </c>
      <c r="U197" s="74">
        <v>0</v>
      </c>
      <c r="V197" s="74"/>
      <c r="W197" s="1"/>
    </row>
    <row r="198" spans="1:23" ht="23.25">
      <c r="A198" s="1"/>
      <c r="B198" s="40"/>
      <c r="C198" s="40"/>
      <c r="D198" s="40"/>
      <c r="E198" s="40"/>
      <c r="F198" s="40"/>
      <c r="G198" s="40"/>
      <c r="H198" s="41"/>
      <c r="I198" s="42"/>
      <c r="J198" s="43"/>
      <c r="K198" s="44"/>
      <c r="L198" s="64"/>
      <c r="M198" s="64"/>
      <c r="N198" s="64"/>
      <c r="O198" s="64"/>
      <c r="P198" s="69"/>
      <c r="Q198" s="70"/>
      <c r="R198" s="71"/>
      <c r="S198" s="69"/>
      <c r="T198" s="81"/>
      <c r="U198" s="74"/>
      <c r="V198" s="74"/>
      <c r="W198" s="1"/>
    </row>
    <row r="199" spans="1:23" ht="23.25">
      <c r="A199" s="1"/>
      <c r="B199" s="40"/>
      <c r="C199" s="40"/>
      <c r="D199" s="40"/>
      <c r="E199" s="40"/>
      <c r="F199" s="40"/>
      <c r="G199" s="83" t="s">
        <v>106</v>
      </c>
      <c r="H199" s="41"/>
      <c r="I199" s="42" t="s">
        <v>107</v>
      </c>
      <c r="J199" s="43"/>
      <c r="K199" s="44"/>
      <c r="L199" s="64"/>
      <c r="M199" s="64"/>
      <c r="N199" s="64"/>
      <c r="O199" s="64"/>
      <c r="P199" s="69"/>
      <c r="Q199" s="70"/>
      <c r="R199" s="71"/>
      <c r="S199" s="69"/>
      <c r="T199" s="81">
        <f>+T200</f>
        <v>1200</v>
      </c>
      <c r="U199" s="74">
        <f>+U200</f>
        <v>293.4</v>
      </c>
      <c r="V199" s="74">
        <f>IF(T199&lt;&gt;0,ROUND(U199/T199*100,1),0)</f>
        <v>24.5</v>
      </c>
      <c r="W199" s="1"/>
    </row>
    <row r="200" spans="1:23" ht="23.25">
      <c r="A200" s="1"/>
      <c r="B200" s="40"/>
      <c r="C200" s="40"/>
      <c r="D200" s="40"/>
      <c r="E200" s="40"/>
      <c r="F200" s="40"/>
      <c r="G200" s="40"/>
      <c r="H200" s="41"/>
      <c r="I200" s="42" t="s">
        <v>44</v>
      </c>
      <c r="J200" s="43"/>
      <c r="K200" s="44"/>
      <c r="L200" s="64"/>
      <c r="M200" s="64"/>
      <c r="N200" s="64"/>
      <c r="O200" s="64"/>
      <c r="P200" s="69"/>
      <c r="Q200" s="70"/>
      <c r="R200" s="71"/>
      <c r="S200" s="69"/>
      <c r="T200" s="81">
        <v>1200</v>
      </c>
      <c r="U200" s="74">
        <v>293.4</v>
      </c>
      <c r="V200" s="74">
        <f>IF(T200&lt;&gt;0,ROUND(U200/T200*100,1),0)</f>
        <v>24.5</v>
      </c>
      <c r="W200" s="1"/>
    </row>
    <row r="201" spans="1:23" ht="23.25">
      <c r="A201" s="1"/>
      <c r="B201" s="40"/>
      <c r="C201" s="40"/>
      <c r="D201" s="40"/>
      <c r="E201" s="40"/>
      <c r="F201" s="40"/>
      <c r="G201" s="40"/>
      <c r="H201" s="41"/>
      <c r="I201" s="42" t="s">
        <v>45</v>
      </c>
      <c r="J201" s="43"/>
      <c r="K201" s="44"/>
      <c r="L201" s="64"/>
      <c r="M201" s="64"/>
      <c r="N201" s="64"/>
      <c r="O201" s="64"/>
      <c r="P201" s="69"/>
      <c r="Q201" s="70"/>
      <c r="R201" s="71"/>
      <c r="S201" s="69"/>
      <c r="T201" s="81">
        <v>0</v>
      </c>
      <c r="U201" s="74">
        <v>0</v>
      </c>
      <c r="V201" s="74"/>
      <c r="W201" s="1"/>
    </row>
    <row r="202" spans="1:23" ht="23.25">
      <c r="A202" s="1"/>
      <c r="B202" s="40"/>
      <c r="C202" s="40"/>
      <c r="D202" s="40"/>
      <c r="E202" s="40"/>
      <c r="F202" s="40"/>
      <c r="G202" s="40"/>
      <c r="H202" s="41"/>
      <c r="I202" s="42"/>
      <c r="J202" s="43"/>
      <c r="K202" s="44"/>
      <c r="L202" s="64"/>
      <c r="M202" s="63"/>
      <c r="N202" s="63"/>
      <c r="O202" s="63"/>
      <c r="P202" s="69"/>
      <c r="Q202" s="70"/>
      <c r="R202" s="71"/>
      <c r="S202" s="69"/>
      <c r="T202" s="73"/>
      <c r="U202" s="73"/>
      <c r="V202" s="73"/>
      <c r="W202" s="1"/>
    </row>
    <row r="203" spans="1:23" ht="23.25">
      <c r="A203" s="1"/>
      <c r="B203" s="40"/>
      <c r="C203" s="46"/>
      <c r="D203" s="46"/>
      <c r="E203" s="46"/>
      <c r="F203" s="46"/>
      <c r="G203" s="84" t="s">
        <v>108</v>
      </c>
      <c r="H203" s="42"/>
      <c r="I203" s="42" t="s">
        <v>109</v>
      </c>
      <c r="J203" s="43"/>
      <c r="K203" s="44"/>
      <c r="L203" s="64"/>
      <c r="M203" s="64"/>
      <c r="N203" s="64"/>
      <c r="O203" s="64"/>
      <c r="P203" s="69"/>
      <c r="Q203" s="70"/>
      <c r="R203" s="71"/>
      <c r="S203" s="69"/>
      <c r="T203" s="81">
        <f>+T204</f>
        <v>1450</v>
      </c>
      <c r="U203" s="74">
        <f>+U204</f>
        <v>405.1</v>
      </c>
      <c r="V203" s="74">
        <f>IF(T203&lt;&gt;0,ROUND(U203/T203*100,1),0)</f>
        <v>27.9</v>
      </c>
      <c r="W203" s="1"/>
    </row>
    <row r="204" spans="1:23" ht="23.25">
      <c r="A204" s="1"/>
      <c r="B204" s="40"/>
      <c r="C204" s="40"/>
      <c r="D204" s="40"/>
      <c r="E204" s="40"/>
      <c r="F204" s="40"/>
      <c r="G204" s="40"/>
      <c r="H204" s="41"/>
      <c r="I204" s="42" t="s">
        <v>44</v>
      </c>
      <c r="J204" s="43"/>
      <c r="K204" s="44"/>
      <c r="L204" s="64"/>
      <c r="M204" s="63"/>
      <c r="N204" s="63"/>
      <c r="O204" s="63"/>
      <c r="P204" s="69"/>
      <c r="Q204" s="70"/>
      <c r="R204" s="71"/>
      <c r="S204" s="69"/>
      <c r="T204" s="81">
        <v>1450</v>
      </c>
      <c r="U204" s="74">
        <v>405.1</v>
      </c>
      <c r="V204" s="74">
        <f>IF(T204&lt;&gt;0,ROUND(U204/T204*100,1),0)</f>
        <v>27.9</v>
      </c>
      <c r="W204" s="1"/>
    </row>
    <row r="205" spans="1:23" ht="23.25">
      <c r="A205" s="1"/>
      <c r="B205" s="40"/>
      <c r="C205" s="46"/>
      <c r="D205" s="46"/>
      <c r="E205" s="46"/>
      <c r="F205" s="46"/>
      <c r="G205" s="46"/>
      <c r="H205" s="42"/>
      <c r="I205" s="42" t="s">
        <v>45</v>
      </c>
      <c r="J205" s="43"/>
      <c r="K205" s="44"/>
      <c r="L205" s="64"/>
      <c r="M205" s="64"/>
      <c r="N205" s="64"/>
      <c r="O205" s="64"/>
      <c r="P205" s="69"/>
      <c r="Q205" s="70"/>
      <c r="R205" s="71"/>
      <c r="S205" s="69"/>
      <c r="T205" s="73">
        <v>0</v>
      </c>
      <c r="U205" s="73">
        <v>0</v>
      </c>
      <c r="V205" s="73"/>
      <c r="W205" s="1"/>
    </row>
    <row r="206" spans="1:23" ht="23.25">
      <c r="A206" s="1"/>
      <c r="B206" s="40"/>
      <c r="C206" s="40"/>
      <c r="D206" s="40"/>
      <c r="E206" s="40"/>
      <c r="F206" s="40"/>
      <c r="G206" s="46"/>
      <c r="H206" s="42"/>
      <c r="I206" s="42"/>
      <c r="J206" s="43"/>
      <c r="K206" s="44"/>
      <c r="L206" s="64"/>
      <c r="M206" s="64"/>
      <c r="N206" s="64"/>
      <c r="O206" s="64"/>
      <c r="P206" s="69"/>
      <c r="Q206" s="70"/>
      <c r="R206" s="71"/>
      <c r="S206" s="69"/>
      <c r="T206" s="81"/>
      <c r="U206" s="74"/>
      <c r="V206" s="74"/>
      <c r="W206" s="1"/>
    </row>
    <row r="207" spans="1:23" ht="23.25">
      <c r="A207" s="1"/>
      <c r="B207" s="40"/>
      <c r="C207" s="40"/>
      <c r="D207" s="40"/>
      <c r="E207" s="40"/>
      <c r="F207" s="40"/>
      <c r="G207" s="83" t="s">
        <v>110</v>
      </c>
      <c r="H207" s="41"/>
      <c r="I207" s="42" t="s">
        <v>111</v>
      </c>
      <c r="J207" s="43"/>
      <c r="K207" s="44"/>
      <c r="L207" s="64"/>
      <c r="M207" s="63"/>
      <c r="N207" s="63"/>
      <c r="O207" s="63"/>
      <c r="P207" s="69"/>
      <c r="Q207" s="70"/>
      <c r="R207" s="71"/>
      <c r="S207" s="69"/>
      <c r="T207" s="73">
        <f>+T208</f>
        <v>1330</v>
      </c>
      <c r="U207" s="73">
        <f>+U208</f>
        <v>68.6</v>
      </c>
      <c r="V207" s="73">
        <f>IF(T207&lt;&gt;0,ROUND(U207/T207*100,1),0)</f>
        <v>5.2</v>
      </c>
      <c r="W207" s="1"/>
    </row>
    <row r="208" spans="1:23" ht="23.25">
      <c r="A208" s="1"/>
      <c r="B208" s="40"/>
      <c r="C208" s="40"/>
      <c r="D208" s="40"/>
      <c r="E208" s="40"/>
      <c r="F208" s="40"/>
      <c r="G208" s="40"/>
      <c r="H208" s="41"/>
      <c r="I208" s="42" t="s">
        <v>44</v>
      </c>
      <c r="J208" s="43"/>
      <c r="K208" s="44"/>
      <c r="L208" s="64"/>
      <c r="M208" s="63"/>
      <c r="N208" s="63"/>
      <c r="O208" s="63"/>
      <c r="P208" s="69"/>
      <c r="Q208" s="70"/>
      <c r="R208" s="71"/>
      <c r="S208" s="69"/>
      <c r="T208" s="73">
        <v>1330</v>
      </c>
      <c r="U208" s="73">
        <v>68.6</v>
      </c>
      <c r="V208" s="73">
        <f>IF(T208&lt;&gt;0,ROUND(U208/T208*100,1),0)</f>
        <v>5.2</v>
      </c>
      <c r="W208" s="1"/>
    </row>
    <row r="209" spans="1:23" ht="23.25">
      <c r="A209" s="1"/>
      <c r="B209" s="40"/>
      <c r="C209" s="46"/>
      <c r="D209" s="46"/>
      <c r="E209" s="46"/>
      <c r="F209" s="46"/>
      <c r="G209" s="46"/>
      <c r="H209" s="42"/>
      <c r="I209" s="42" t="s">
        <v>45</v>
      </c>
      <c r="J209" s="43"/>
      <c r="K209" s="44"/>
      <c r="L209" s="64"/>
      <c r="M209" s="64"/>
      <c r="N209" s="64"/>
      <c r="O209" s="64"/>
      <c r="P209" s="69"/>
      <c r="Q209" s="70"/>
      <c r="R209" s="71"/>
      <c r="S209" s="69"/>
      <c r="T209" s="81">
        <v>0</v>
      </c>
      <c r="U209" s="74">
        <v>0</v>
      </c>
      <c r="V209" s="74"/>
      <c r="W209" s="1"/>
    </row>
    <row r="210" spans="1:23" ht="23.25">
      <c r="A210" s="1"/>
      <c r="B210" s="40"/>
      <c r="C210" s="40"/>
      <c r="D210" s="40"/>
      <c r="E210" s="40"/>
      <c r="F210" s="40"/>
      <c r="G210" s="40"/>
      <c r="H210" s="41"/>
      <c r="I210" s="42"/>
      <c r="J210" s="43"/>
      <c r="K210" s="44"/>
      <c r="L210" s="64"/>
      <c r="M210" s="63"/>
      <c r="N210" s="63"/>
      <c r="O210" s="63"/>
      <c r="P210" s="69"/>
      <c r="Q210" s="70"/>
      <c r="R210" s="71"/>
      <c r="S210" s="69"/>
      <c r="T210" s="73"/>
      <c r="U210" s="73"/>
      <c r="V210" s="73"/>
      <c r="W210" s="1"/>
    </row>
    <row r="211" spans="1:23" ht="23.25">
      <c r="A211" s="1"/>
      <c r="B211" s="40"/>
      <c r="C211" s="40"/>
      <c r="D211" s="40"/>
      <c r="E211" s="40"/>
      <c r="F211" s="40"/>
      <c r="G211" s="40"/>
      <c r="H211" s="42"/>
      <c r="I211" s="42" t="s">
        <v>112</v>
      </c>
      <c r="J211" s="43"/>
      <c r="K211" s="44"/>
      <c r="L211" s="64"/>
      <c r="M211" s="63"/>
      <c r="N211" s="63"/>
      <c r="O211" s="63"/>
      <c r="P211" s="69"/>
      <c r="Q211" s="70"/>
      <c r="R211" s="71"/>
      <c r="S211" s="69"/>
      <c r="T211" s="73"/>
      <c r="U211" s="73"/>
      <c r="V211" s="73"/>
      <c r="W211" s="1"/>
    </row>
    <row r="212" spans="1:23" ht="23.25">
      <c r="A212" s="1"/>
      <c r="B212" s="40"/>
      <c r="C212" s="40"/>
      <c r="D212" s="40"/>
      <c r="E212" s="40"/>
      <c r="F212" s="40"/>
      <c r="G212" s="40"/>
      <c r="H212" s="41"/>
      <c r="I212" s="42"/>
      <c r="J212" s="43"/>
      <c r="K212" s="44"/>
      <c r="L212" s="64"/>
      <c r="M212" s="63"/>
      <c r="N212" s="63"/>
      <c r="O212" s="63"/>
      <c r="P212" s="69"/>
      <c r="Q212" s="70"/>
      <c r="R212" s="71"/>
      <c r="S212" s="69"/>
      <c r="T212" s="73"/>
      <c r="U212" s="73"/>
      <c r="V212" s="73"/>
      <c r="W212" s="1"/>
    </row>
    <row r="213" spans="1:23" ht="23.25">
      <c r="A213" s="1"/>
      <c r="B213" s="40"/>
      <c r="C213" s="46"/>
      <c r="D213" s="46"/>
      <c r="E213" s="46"/>
      <c r="F213" s="46"/>
      <c r="G213" s="84" t="s">
        <v>113</v>
      </c>
      <c r="H213" s="42"/>
      <c r="I213" s="42" t="s">
        <v>114</v>
      </c>
      <c r="J213" s="43"/>
      <c r="K213" s="44"/>
      <c r="L213" s="64"/>
      <c r="M213" s="64"/>
      <c r="N213" s="64"/>
      <c r="O213" s="64"/>
      <c r="P213" s="69"/>
      <c r="Q213" s="70"/>
      <c r="R213" s="71"/>
      <c r="S213" s="69"/>
      <c r="T213" s="81">
        <f>+T214</f>
        <v>65614.6</v>
      </c>
      <c r="U213" s="74">
        <f>+U214</f>
        <v>130139</v>
      </c>
      <c r="V213" s="74">
        <f>IF(T213&lt;&gt;0,ROUND(U213/T213*100,1),0)</f>
        <v>198.3</v>
      </c>
      <c r="W213" s="1"/>
    </row>
    <row r="214" spans="1:23" ht="23.25">
      <c r="A214" s="1"/>
      <c r="B214" s="40"/>
      <c r="C214" s="40"/>
      <c r="D214" s="40"/>
      <c r="E214" s="40"/>
      <c r="F214" s="40"/>
      <c r="G214" s="40"/>
      <c r="H214" s="41"/>
      <c r="I214" s="42" t="s">
        <v>44</v>
      </c>
      <c r="J214" s="43"/>
      <c r="K214" s="44"/>
      <c r="L214" s="64"/>
      <c r="M214" s="63"/>
      <c r="N214" s="63"/>
      <c r="O214" s="63"/>
      <c r="P214" s="69"/>
      <c r="Q214" s="70"/>
      <c r="R214" s="71"/>
      <c r="S214" s="69"/>
      <c r="T214" s="73">
        <v>65614.6</v>
      </c>
      <c r="U214" s="73">
        <v>130139</v>
      </c>
      <c r="V214" s="73">
        <f>IF(T214&lt;&gt;0,ROUND(U214/T214*100,1),0)</f>
        <v>198.3</v>
      </c>
      <c r="W214" s="1"/>
    </row>
    <row r="215" spans="1:23" ht="23.25">
      <c r="A215" s="1"/>
      <c r="B215" s="40"/>
      <c r="C215" s="40"/>
      <c r="D215" s="40"/>
      <c r="E215" s="40"/>
      <c r="F215" s="40"/>
      <c r="G215" s="40"/>
      <c r="H215" s="41"/>
      <c r="I215" s="42" t="s">
        <v>45</v>
      </c>
      <c r="J215" s="43"/>
      <c r="K215" s="44"/>
      <c r="L215" s="64"/>
      <c r="M215" s="64"/>
      <c r="N215" s="64"/>
      <c r="O215" s="64"/>
      <c r="P215" s="69"/>
      <c r="Q215" s="70"/>
      <c r="R215" s="71"/>
      <c r="S215" s="69"/>
      <c r="T215" s="81">
        <v>0</v>
      </c>
      <c r="U215" s="74">
        <v>0</v>
      </c>
      <c r="V215" s="74"/>
      <c r="W215" s="1"/>
    </row>
    <row r="216" spans="1:23" ht="23.25">
      <c r="A216" s="1"/>
      <c r="B216" s="40"/>
      <c r="C216" s="46"/>
      <c r="D216" s="46"/>
      <c r="E216" s="46"/>
      <c r="F216" s="46"/>
      <c r="G216" s="46"/>
      <c r="H216" s="42"/>
      <c r="I216" s="42"/>
      <c r="J216" s="43"/>
      <c r="K216" s="44"/>
      <c r="L216" s="64"/>
      <c r="M216" s="63"/>
      <c r="N216" s="63"/>
      <c r="O216" s="63"/>
      <c r="P216" s="69"/>
      <c r="Q216" s="70"/>
      <c r="R216" s="71"/>
      <c r="S216" s="69"/>
      <c r="T216" s="73"/>
      <c r="U216" s="73"/>
      <c r="V216" s="73"/>
      <c r="W216" s="1"/>
    </row>
    <row r="217" spans="1:23" ht="23.25">
      <c r="A217" s="1"/>
      <c r="B217" s="40"/>
      <c r="C217" s="46"/>
      <c r="D217" s="46"/>
      <c r="E217" s="46"/>
      <c r="F217" s="46"/>
      <c r="G217" s="84" t="s">
        <v>115</v>
      </c>
      <c r="H217" s="42"/>
      <c r="I217" s="42" t="s">
        <v>116</v>
      </c>
      <c r="J217" s="43"/>
      <c r="K217" s="44"/>
      <c r="L217" s="64"/>
      <c r="M217" s="64"/>
      <c r="N217" s="64"/>
      <c r="O217" s="64"/>
      <c r="P217" s="69"/>
      <c r="Q217" s="70"/>
      <c r="R217" s="71"/>
      <c r="S217" s="69"/>
      <c r="T217" s="81">
        <f>+T218</f>
        <v>46000</v>
      </c>
      <c r="U217" s="74">
        <f>+U218</f>
        <v>14002.1</v>
      </c>
      <c r="V217" s="74">
        <f>IF(T217&lt;&gt;0,ROUND(U217/T217*100,1),0)</f>
        <v>30.4</v>
      </c>
      <c r="W217" s="1"/>
    </row>
    <row r="218" spans="1:23" ht="23.25">
      <c r="A218" s="1"/>
      <c r="B218" s="40"/>
      <c r="C218" s="40"/>
      <c r="D218" s="40"/>
      <c r="E218" s="40"/>
      <c r="F218" s="40"/>
      <c r="G218" s="40"/>
      <c r="H218" s="41"/>
      <c r="I218" s="42" t="s">
        <v>44</v>
      </c>
      <c r="J218" s="43"/>
      <c r="K218" s="44"/>
      <c r="L218" s="64"/>
      <c r="M218" s="63"/>
      <c r="N218" s="63"/>
      <c r="O218" s="63"/>
      <c r="P218" s="69"/>
      <c r="Q218" s="70"/>
      <c r="R218" s="71"/>
      <c r="S218" s="69"/>
      <c r="T218" s="73">
        <v>46000</v>
      </c>
      <c r="U218" s="73">
        <v>14002.1</v>
      </c>
      <c r="V218" s="73">
        <f>IF(T218&lt;&gt;0,ROUND(U218/T218*100,1),0)</f>
        <v>30.4</v>
      </c>
      <c r="W218" s="1"/>
    </row>
    <row r="219" spans="1:23" ht="23.25">
      <c r="A219" s="1"/>
      <c r="B219" s="40"/>
      <c r="C219" s="40"/>
      <c r="D219" s="40"/>
      <c r="E219" s="40"/>
      <c r="F219" s="40"/>
      <c r="G219" s="40"/>
      <c r="H219" s="41"/>
      <c r="I219" s="42" t="s">
        <v>45</v>
      </c>
      <c r="J219" s="43"/>
      <c r="K219" s="44"/>
      <c r="L219" s="64"/>
      <c r="M219" s="63"/>
      <c r="N219" s="63"/>
      <c r="O219" s="63"/>
      <c r="P219" s="69"/>
      <c r="Q219" s="70"/>
      <c r="R219" s="71"/>
      <c r="S219" s="69"/>
      <c r="T219" s="73">
        <v>0</v>
      </c>
      <c r="U219" s="73">
        <v>0</v>
      </c>
      <c r="V219" s="73"/>
      <c r="W219" s="1"/>
    </row>
    <row r="220" spans="1:23" ht="23.25">
      <c r="A220" s="1"/>
      <c r="B220" s="40"/>
      <c r="C220" s="40"/>
      <c r="D220" s="40"/>
      <c r="E220" s="40"/>
      <c r="F220" s="40"/>
      <c r="G220" s="40"/>
      <c r="H220" s="41"/>
      <c r="I220" s="42"/>
      <c r="J220" s="43"/>
      <c r="K220" s="44"/>
      <c r="L220" s="64"/>
      <c r="M220" s="63"/>
      <c r="N220" s="63"/>
      <c r="O220" s="63"/>
      <c r="P220" s="69"/>
      <c r="Q220" s="70"/>
      <c r="R220" s="71"/>
      <c r="S220" s="69"/>
      <c r="T220" s="73"/>
      <c r="U220" s="73"/>
      <c r="V220" s="73"/>
      <c r="W220" s="1"/>
    </row>
    <row r="221" spans="1:23" ht="23.25">
      <c r="A221" s="1"/>
      <c r="B221" s="40"/>
      <c r="C221" s="40"/>
      <c r="D221" s="40"/>
      <c r="E221" s="40"/>
      <c r="F221" s="40"/>
      <c r="G221" s="83" t="s">
        <v>117</v>
      </c>
      <c r="H221" s="41"/>
      <c r="I221" s="42" t="s">
        <v>118</v>
      </c>
      <c r="J221" s="43"/>
      <c r="K221" s="44"/>
      <c r="L221" s="64"/>
      <c r="M221" s="63"/>
      <c r="N221" s="63"/>
      <c r="O221" s="63"/>
      <c r="P221" s="69"/>
      <c r="Q221" s="70"/>
      <c r="R221" s="71"/>
      <c r="S221" s="69"/>
      <c r="T221" s="73">
        <f>+T222</f>
        <v>71300</v>
      </c>
      <c r="U221" s="73">
        <f>+U222</f>
        <v>99541.7</v>
      </c>
      <c r="V221" s="73">
        <f>IF(T221&lt;&gt;0,ROUND(U221/T221*100,1),0)</f>
        <v>139.6</v>
      </c>
      <c r="W221" s="1"/>
    </row>
    <row r="222" spans="1:23" ht="23.25">
      <c r="A222" s="1"/>
      <c r="B222" s="40"/>
      <c r="C222" s="40"/>
      <c r="D222" s="40"/>
      <c r="E222" s="40"/>
      <c r="F222" s="40"/>
      <c r="G222" s="40"/>
      <c r="H222" s="41"/>
      <c r="I222" s="42" t="s">
        <v>44</v>
      </c>
      <c r="J222" s="43"/>
      <c r="K222" s="44"/>
      <c r="L222" s="64"/>
      <c r="M222" s="63"/>
      <c r="N222" s="63"/>
      <c r="O222" s="63"/>
      <c r="P222" s="69"/>
      <c r="Q222" s="70"/>
      <c r="R222" s="71"/>
      <c r="S222" s="69"/>
      <c r="T222" s="73">
        <v>71300</v>
      </c>
      <c r="U222" s="73">
        <v>99541.7</v>
      </c>
      <c r="V222" s="73">
        <f>IF(T222&lt;&gt;0,ROUND(U222/T222*100,1),0)</f>
        <v>139.6</v>
      </c>
      <c r="W222" s="1"/>
    </row>
    <row r="223" spans="1:23" ht="23.25">
      <c r="A223" s="1"/>
      <c r="B223" s="40"/>
      <c r="C223" s="40"/>
      <c r="D223" s="40"/>
      <c r="E223" s="40"/>
      <c r="F223" s="40"/>
      <c r="G223" s="40"/>
      <c r="H223" s="41"/>
      <c r="I223" s="42" t="s">
        <v>45</v>
      </c>
      <c r="J223" s="43"/>
      <c r="K223" s="44"/>
      <c r="L223" s="64"/>
      <c r="M223" s="63"/>
      <c r="N223" s="63"/>
      <c r="O223" s="63"/>
      <c r="P223" s="69"/>
      <c r="Q223" s="70"/>
      <c r="R223" s="71"/>
      <c r="S223" s="69"/>
      <c r="T223" s="73">
        <v>0</v>
      </c>
      <c r="U223" s="73">
        <v>0</v>
      </c>
      <c r="V223" s="73"/>
      <c r="W223" s="1"/>
    </row>
    <row r="224" spans="1:23" ht="23.25">
      <c r="A224" s="1"/>
      <c r="B224" s="40"/>
      <c r="C224" s="40"/>
      <c r="D224" s="40"/>
      <c r="E224" s="40"/>
      <c r="F224" s="40"/>
      <c r="G224" s="40"/>
      <c r="H224" s="41"/>
      <c r="I224" s="42"/>
      <c r="J224" s="43"/>
      <c r="K224" s="44"/>
      <c r="L224" s="64"/>
      <c r="M224" s="63"/>
      <c r="N224" s="63"/>
      <c r="O224" s="63"/>
      <c r="P224" s="69"/>
      <c r="Q224" s="70"/>
      <c r="R224" s="71"/>
      <c r="S224" s="69"/>
      <c r="T224" s="73"/>
      <c r="U224" s="73"/>
      <c r="V224" s="73"/>
      <c r="W224" s="1"/>
    </row>
    <row r="225" spans="1:23" ht="23.25">
      <c r="A225" s="1"/>
      <c r="B225" s="47"/>
      <c r="C225" s="47"/>
      <c r="D225" s="47"/>
      <c r="E225" s="47"/>
      <c r="F225" s="47"/>
      <c r="G225" s="47"/>
      <c r="H225" s="48"/>
      <c r="I225" s="49"/>
      <c r="J225" s="50"/>
      <c r="K225" s="51"/>
      <c r="L225" s="66"/>
      <c r="M225" s="65"/>
      <c r="N225" s="65"/>
      <c r="O225" s="65"/>
      <c r="P225" s="75"/>
      <c r="Q225" s="76"/>
      <c r="R225" s="77"/>
      <c r="S225" s="75"/>
      <c r="T225" s="79"/>
      <c r="U225" s="79"/>
      <c r="V225" s="79"/>
      <c r="W225" s="1"/>
    </row>
    <row r="226" spans="1:23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2"/>
      <c r="R226" s="52"/>
      <c r="S226" s="52"/>
      <c r="T226" s="52"/>
      <c r="U226" s="52"/>
      <c r="V226" s="52"/>
      <c r="W226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2"/>
      <c r="R227" s="52"/>
      <c r="S227" s="52"/>
      <c r="T227" s="52"/>
      <c r="U227" s="52"/>
      <c r="V227" s="90" t="s">
        <v>510</v>
      </c>
      <c r="W227" s="1"/>
    </row>
    <row r="228" spans="1:23" ht="23.25">
      <c r="A228" s="1"/>
      <c r="B228" s="54"/>
      <c r="C228" s="8"/>
      <c r="D228" s="8"/>
      <c r="E228" s="8"/>
      <c r="F228" s="8"/>
      <c r="G228" s="8"/>
      <c r="H228" s="55"/>
      <c r="I228" s="10"/>
      <c r="J228" s="11"/>
      <c r="K228" s="54" t="s">
        <v>28</v>
      </c>
      <c r="L228" s="57"/>
      <c r="M228" s="57"/>
      <c r="N228" s="57"/>
      <c r="O228" s="57"/>
      <c r="P228" s="57"/>
      <c r="Q228" s="57"/>
      <c r="R228" s="8"/>
      <c r="S228" s="8"/>
      <c r="T228" s="14"/>
      <c r="U228" s="8"/>
      <c r="V228" s="9"/>
      <c r="W228" s="1"/>
    </row>
    <row r="229" spans="1:23" ht="23.25">
      <c r="A229" s="1"/>
      <c r="B229" s="19" t="s">
        <v>26</v>
      </c>
      <c r="C229" s="16"/>
      <c r="D229" s="16"/>
      <c r="E229" s="16"/>
      <c r="F229" s="16"/>
      <c r="G229" s="16"/>
      <c r="H229" s="56"/>
      <c r="I229" s="1"/>
      <c r="J229" s="18"/>
      <c r="K229" s="58"/>
      <c r="L229" s="59"/>
      <c r="M229" s="12" t="s">
        <v>29</v>
      </c>
      <c r="N229" s="12"/>
      <c r="O229" s="12"/>
      <c r="P229" s="12"/>
      <c r="Q229" s="13"/>
      <c r="R229" s="8" t="s">
        <v>21</v>
      </c>
      <c r="S229" s="8"/>
      <c r="T229" s="19" t="s">
        <v>0</v>
      </c>
      <c r="U229" s="16"/>
      <c r="V229" s="17"/>
      <c r="W229" s="1"/>
    </row>
    <row r="230" spans="1:23" ht="23.25">
      <c r="A230" s="1"/>
      <c r="B230" s="23" t="s">
        <v>27</v>
      </c>
      <c r="C230" s="20"/>
      <c r="D230" s="20"/>
      <c r="E230" s="20"/>
      <c r="F230" s="20"/>
      <c r="G230" s="20"/>
      <c r="H230" s="56"/>
      <c r="I230" s="22" t="s">
        <v>1</v>
      </c>
      <c r="J230" s="18"/>
      <c r="K230" s="15" t="s">
        <v>18</v>
      </c>
      <c r="L230" s="15" t="s">
        <v>30</v>
      </c>
      <c r="M230" s="60"/>
      <c r="N230" s="61"/>
      <c r="O230" s="62"/>
      <c r="P230" s="15" t="s">
        <v>38</v>
      </c>
      <c r="Q230" s="17"/>
      <c r="R230" s="16" t="s">
        <v>16</v>
      </c>
      <c r="S230" s="16"/>
      <c r="T230" s="23" t="s">
        <v>23</v>
      </c>
      <c r="U230" s="20"/>
      <c r="V230" s="21"/>
      <c r="W230" s="1"/>
    </row>
    <row r="231" spans="1:23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19</v>
      </c>
      <c r="L231" s="28" t="s">
        <v>19</v>
      </c>
      <c r="M231" s="29" t="s">
        <v>4</v>
      </c>
      <c r="N231" s="31" t="s">
        <v>5</v>
      </c>
      <c r="O231" s="29" t="s">
        <v>6</v>
      </c>
      <c r="P231" s="23" t="s">
        <v>39</v>
      </c>
      <c r="Q231" s="21"/>
      <c r="R231" s="26" t="s">
        <v>17</v>
      </c>
      <c r="S231" s="16"/>
      <c r="T231" s="24"/>
      <c r="U231" s="24"/>
      <c r="V231" s="27" t="s">
        <v>2</v>
      </c>
      <c r="W231" s="1"/>
    </row>
    <row r="232" spans="1:23" ht="23.25">
      <c r="A232" s="1"/>
      <c r="B232" s="28" t="s">
        <v>11</v>
      </c>
      <c r="C232" s="28" t="s">
        <v>12</v>
      </c>
      <c r="D232" s="28" t="s">
        <v>13</v>
      </c>
      <c r="E232" s="28" t="s">
        <v>14</v>
      </c>
      <c r="F232" s="29" t="s">
        <v>15</v>
      </c>
      <c r="G232" s="28" t="s">
        <v>3</v>
      </c>
      <c r="H232" s="24"/>
      <c r="I232" s="1"/>
      <c r="J232" s="18"/>
      <c r="K232" s="22" t="s">
        <v>20</v>
      </c>
      <c r="L232" s="29" t="s">
        <v>31</v>
      </c>
      <c r="M232" s="29"/>
      <c r="N232" s="29"/>
      <c r="O232" s="29"/>
      <c r="P232" s="22" t="s">
        <v>32</v>
      </c>
      <c r="Q232" s="30" t="s">
        <v>32</v>
      </c>
      <c r="R232" s="99" t="s">
        <v>33</v>
      </c>
      <c r="S232" s="101" t="s">
        <v>34</v>
      </c>
      <c r="T232" s="31" t="s">
        <v>4</v>
      </c>
      <c r="U232" s="28" t="s">
        <v>7</v>
      </c>
      <c r="V232" s="27" t="s">
        <v>8</v>
      </c>
      <c r="W232" s="1"/>
    </row>
    <row r="233" spans="1:23" ht="23.25">
      <c r="A233" s="1"/>
      <c r="B233" s="32"/>
      <c r="C233" s="32"/>
      <c r="D233" s="32"/>
      <c r="E233" s="32"/>
      <c r="F233" s="33"/>
      <c r="G233" s="32"/>
      <c r="H233" s="32"/>
      <c r="I233" s="34"/>
      <c r="J233" s="35"/>
      <c r="K233" s="36"/>
      <c r="L233" s="37"/>
      <c r="M233" s="37"/>
      <c r="N233" s="37"/>
      <c r="O233" s="37"/>
      <c r="P233" s="36" t="s">
        <v>35</v>
      </c>
      <c r="Q233" s="38" t="s">
        <v>36</v>
      </c>
      <c r="R233" s="100"/>
      <c r="S233" s="102"/>
      <c r="T233" s="34"/>
      <c r="U233" s="32"/>
      <c r="V233" s="37" t="s">
        <v>37</v>
      </c>
      <c r="W233" s="1"/>
    </row>
    <row r="234" spans="1:23" ht="23.25">
      <c r="A234" s="1"/>
      <c r="B234" s="39"/>
      <c r="C234" s="39"/>
      <c r="D234" s="39"/>
      <c r="E234" s="39"/>
      <c r="F234" s="40"/>
      <c r="G234" s="39"/>
      <c r="H234" s="41"/>
      <c r="I234" s="42"/>
      <c r="J234" s="43"/>
      <c r="K234" s="44"/>
      <c r="L234" s="64"/>
      <c r="M234" s="63"/>
      <c r="N234" s="63"/>
      <c r="O234" s="63"/>
      <c r="P234" s="69"/>
      <c r="Q234" s="70"/>
      <c r="R234" s="71"/>
      <c r="S234" s="71"/>
      <c r="T234" s="72"/>
      <c r="U234" s="73"/>
      <c r="V234" s="73"/>
      <c r="W234" s="1"/>
    </row>
    <row r="235" spans="1:23" ht="23.25">
      <c r="A235" s="1"/>
      <c r="B235" s="83" t="s">
        <v>42</v>
      </c>
      <c r="C235" s="83" t="s">
        <v>53</v>
      </c>
      <c r="D235" s="83" t="s">
        <v>48</v>
      </c>
      <c r="E235" s="40"/>
      <c r="F235" s="83" t="s">
        <v>74</v>
      </c>
      <c r="G235" s="83" t="s">
        <v>119</v>
      </c>
      <c r="H235" s="41"/>
      <c r="I235" s="42" t="s">
        <v>120</v>
      </c>
      <c r="J235" s="43"/>
      <c r="K235" s="44"/>
      <c r="L235" s="64"/>
      <c r="M235" s="63"/>
      <c r="N235" s="63"/>
      <c r="O235" s="63"/>
      <c r="P235" s="69"/>
      <c r="Q235" s="70"/>
      <c r="R235" s="71"/>
      <c r="S235" s="69"/>
      <c r="T235" s="73">
        <f>+T236</f>
        <v>77461</v>
      </c>
      <c r="U235" s="73">
        <f>+U236</f>
        <v>26851.9</v>
      </c>
      <c r="V235" s="73">
        <f>IF(T235&lt;&gt;0,ROUND(U235/T235*100,1),0)</f>
        <v>34.7</v>
      </c>
      <c r="W235" s="1"/>
    </row>
    <row r="236" spans="1:23" ht="23.25">
      <c r="A236" s="1"/>
      <c r="B236" s="40"/>
      <c r="C236" s="40"/>
      <c r="D236" s="40"/>
      <c r="E236" s="40"/>
      <c r="F236" s="40"/>
      <c r="G236" s="40"/>
      <c r="H236" s="41"/>
      <c r="I236" s="42" t="s">
        <v>44</v>
      </c>
      <c r="J236" s="43"/>
      <c r="K236" s="44"/>
      <c r="L236" s="64"/>
      <c r="M236" s="63"/>
      <c r="N236" s="63"/>
      <c r="O236" s="63"/>
      <c r="P236" s="69"/>
      <c r="Q236" s="70"/>
      <c r="R236" s="71"/>
      <c r="S236" s="69"/>
      <c r="T236" s="73">
        <v>77461</v>
      </c>
      <c r="U236" s="73">
        <v>26851.9</v>
      </c>
      <c r="V236" s="73">
        <f>IF(T236&lt;&gt;0,ROUND(U236/T236*100,1),0)</f>
        <v>34.7</v>
      </c>
      <c r="W236" s="1"/>
    </row>
    <row r="237" spans="1:23" ht="23.25">
      <c r="A237" s="1"/>
      <c r="B237" s="40"/>
      <c r="C237" s="46"/>
      <c r="D237" s="46"/>
      <c r="E237" s="46"/>
      <c r="F237" s="46"/>
      <c r="G237" s="46"/>
      <c r="H237" s="42"/>
      <c r="I237" s="42" t="s">
        <v>45</v>
      </c>
      <c r="J237" s="43"/>
      <c r="K237" s="44"/>
      <c r="L237" s="64"/>
      <c r="M237" s="64"/>
      <c r="N237" s="64"/>
      <c r="O237" s="64"/>
      <c r="P237" s="69"/>
      <c r="Q237" s="70"/>
      <c r="R237" s="71"/>
      <c r="S237" s="69"/>
      <c r="T237" s="81">
        <v>0</v>
      </c>
      <c r="U237" s="74">
        <v>0</v>
      </c>
      <c r="V237" s="74"/>
      <c r="W237" s="1"/>
    </row>
    <row r="238" spans="1:23" ht="23.25">
      <c r="A238" s="1"/>
      <c r="B238" s="40"/>
      <c r="C238" s="40"/>
      <c r="D238" s="40"/>
      <c r="E238" s="40"/>
      <c r="F238" s="40"/>
      <c r="G238" s="40"/>
      <c r="H238" s="41"/>
      <c r="I238" s="42"/>
      <c r="J238" s="43"/>
      <c r="K238" s="44"/>
      <c r="L238" s="64"/>
      <c r="M238" s="63"/>
      <c r="N238" s="63"/>
      <c r="O238" s="63"/>
      <c r="P238" s="69"/>
      <c r="Q238" s="70"/>
      <c r="R238" s="71"/>
      <c r="S238" s="69"/>
      <c r="T238" s="73"/>
      <c r="U238" s="73"/>
      <c r="V238" s="73"/>
      <c r="W238" s="1"/>
    </row>
    <row r="239" spans="1:23" ht="23.25">
      <c r="A239" s="1"/>
      <c r="B239" s="40"/>
      <c r="C239" s="40"/>
      <c r="D239" s="40"/>
      <c r="E239" s="40"/>
      <c r="F239" s="40"/>
      <c r="G239" s="83" t="s">
        <v>121</v>
      </c>
      <c r="H239" s="41"/>
      <c r="I239" s="42" t="s">
        <v>122</v>
      </c>
      <c r="J239" s="43"/>
      <c r="K239" s="44"/>
      <c r="L239" s="64"/>
      <c r="M239" s="64"/>
      <c r="N239" s="64"/>
      <c r="O239" s="64"/>
      <c r="P239" s="69"/>
      <c r="Q239" s="70"/>
      <c r="R239" s="71"/>
      <c r="S239" s="69"/>
      <c r="T239" s="81">
        <f>+T240</f>
        <v>25000</v>
      </c>
      <c r="U239" s="74">
        <f>+U240</f>
        <v>10512.7</v>
      </c>
      <c r="V239" s="74">
        <f>IF(T239&lt;&gt;0,ROUND(U239/T239*100,1),0)</f>
        <v>42.1</v>
      </c>
      <c r="W239" s="1"/>
    </row>
    <row r="240" spans="1:23" ht="23.25">
      <c r="A240" s="1"/>
      <c r="B240" s="40"/>
      <c r="C240" s="40"/>
      <c r="D240" s="40"/>
      <c r="E240" s="40"/>
      <c r="F240" s="40"/>
      <c r="G240" s="40"/>
      <c r="H240" s="41"/>
      <c r="I240" s="42" t="s">
        <v>44</v>
      </c>
      <c r="J240" s="43"/>
      <c r="K240" s="44"/>
      <c r="L240" s="64"/>
      <c r="M240" s="64"/>
      <c r="N240" s="64"/>
      <c r="O240" s="64"/>
      <c r="P240" s="69"/>
      <c r="Q240" s="70"/>
      <c r="R240" s="71"/>
      <c r="S240" s="69"/>
      <c r="T240" s="81">
        <v>25000</v>
      </c>
      <c r="U240" s="74">
        <v>10512.7</v>
      </c>
      <c r="V240" s="74">
        <f>IF(T240&lt;&gt;0,ROUND(U240/T240*100,1),0)</f>
        <v>42.1</v>
      </c>
      <c r="W240" s="1"/>
    </row>
    <row r="241" spans="1:23" ht="23.25">
      <c r="A241" s="1"/>
      <c r="B241" s="40"/>
      <c r="C241" s="40"/>
      <c r="D241" s="40"/>
      <c r="E241" s="40"/>
      <c r="F241" s="40"/>
      <c r="G241" s="40"/>
      <c r="H241" s="41"/>
      <c r="I241" s="42" t="s">
        <v>45</v>
      </c>
      <c r="J241" s="43"/>
      <c r="K241" s="44"/>
      <c r="L241" s="64"/>
      <c r="M241" s="64"/>
      <c r="N241" s="64"/>
      <c r="O241" s="64"/>
      <c r="P241" s="69"/>
      <c r="Q241" s="70"/>
      <c r="R241" s="71"/>
      <c r="S241" s="69"/>
      <c r="T241" s="81">
        <v>0</v>
      </c>
      <c r="U241" s="74">
        <v>0</v>
      </c>
      <c r="V241" s="74"/>
      <c r="W241" s="1"/>
    </row>
    <row r="242" spans="1:23" ht="23.25">
      <c r="A242" s="1"/>
      <c r="B242" s="40"/>
      <c r="C242" s="40"/>
      <c r="D242" s="40"/>
      <c r="E242" s="40"/>
      <c r="F242" s="40"/>
      <c r="G242" s="40"/>
      <c r="H242" s="41"/>
      <c r="I242" s="42"/>
      <c r="J242" s="43"/>
      <c r="K242" s="44"/>
      <c r="L242" s="64"/>
      <c r="M242" s="64"/>
      <c r="N242" s="64"/>
      <c r="O242" s="64"/>
      <c r="P242" s="69"/>
      <c r="Q242" s="70"/>
      <c r="R242" s="71"/>
      <c r="S242" s="69"/>
      <c r="T242" s="81"/>
      <c r="U242" s="74"/>
      <c r="V242" s="74"/>
      <c r="W242" s="1"/>
    </row>
    <row r="243" spans="1:23" ht="23.25">
      <c r="A243" s="1"/>
      <c r="B243" s="40"/>
      <c r="C243" s="40"/>
      <c r="D243" s="40"/>
      <c r="E243" s="40"/>
      <c r="F243" s="40"/>
      <c r="G243" s="83" t="s">
        <v>123</v>
      </c>
      <c r="H243" s="41"/>
      <c r="I243" s="42" t="s">
        <v>124</v>
      </c>
      <c r="J243" s="43"/>
      <c r="K243" s="44"/>
      <c r="L243" s="64"/>
      <c r="M243" s="64"/>
      <c r="N243" s="64"/>
      <c r="O243" s="64"/>
      <c r="P243" s="69"/>
      <c r="Q243" s="70"/>
      <c r="R243" s="71"/>
      <c r="S243" s="69"/>
      <c r="T243" s="81">
        <f>+T244</f>
        <v>26147</v>
      </c>
      <c r="U243" s="74">
        <f>+U244</f>
        <v>12005.2</v>
      </c>
      <c r="V243" s="74">
        <f>IF(T243&lt;&gt;0,ROUND(U243/T243*100,1),0)</f>
        <v>45.9</v>
      </c>
      <c r="W243" s="1"/>
    </row>
    <row r="244" spans="1:23" ht="23.25">
      <c r="A244" s="1"/>
      <c r="B244" s="40"/>
      <c r="C244" s="40"/>
      <c r="D244" s="40"/>
      <c r="E244" s="40"/>
      <c r="F244" s="40"/>
      <c r="G244" s="40"/>
      <c r="H244" s="41"/>
      <c r="I244" s="42" t="s">
        <v>44</v>
      </c>
      <c r="J244" s="43"/>
      <c r="K244" s="44"/>
      <c r="L244" s="64"/>
      <c r="M244" s="64"/>
      <c r="N244" s="64"/>
      <c r="O244" s="64"/>
      <c r="P244" s="69"/>
      <c r="Q244" s="70"/>
      <c r="R244" s="71"/>
      <c r="S244" s="69"/>
      <c r="T244" s="81">
        <v>26147</v>
      </c>
      <c r="U244" s="74">
        <v>12005.2</v>
      </c>
      <c r="V244" s="74">
        <f>IF(T244&lt;&gt;0,ROUND(U244/T244*100,1),0)</f>
        <v>45.9</v>
      </c>
      <c r="W244" s="1"/>
    </row>
    <row r="245" spans="1:23" ht="23.25">
      <c r="A245" s="1"/>
      <c r="B245" s="40"/>
      <c r="C245" s="40"/>
      <c r="D245" s="40"/>
      <c r="E245" s="40"/>
      <c r="F245" s="40"/>
      <c r="G245" s="40"/>
      <c r="H245" s="41"/>
      <c r="I245" s="42" t="s">
        <v>45</v>
      </c>
      <c r="J245" s="43"/>
      <c r="K245" s="44"/>
      <c r="L245" s="64"/>
      <c r="M245" s="64"/>
      <c r="N245" s="64"/>
      <c r="O245" s="64"/>
      <c r="P245" s="69"/>
      <c r="Q245" s="70"/>
      <c r="R245" s="71"/>
      <c r="S245" s="69"/>
      <c r="T245" s="81">
        <v>0</v>
      </c>
      <c r="U245" s="74">
        <v>0</v>
      </c>
      <c r="V245" s="74"/>
      <c r="W245" s="1"/>
    </row>
    <row r="246" spans="1:23" ht="23.25">
      <c r="A246" s="1"/>
      <c r="B246" s="40"/>
      <c r="C246" s="40"/>
      <c r="D246" s="40"/>
      <c r="E246" s="40"/>
      <c r="F246" s="40"/>
      <c r="G246" s="40"/>
      <c r="H246" s="41"/>
      <c r="I246" s="42"/>
      <c r="J246" s="43"/>
      <c r="K246" s="44"/>
      <c r="L246" s="64"/>
      <c r="M246" s="64"/>
      <c r="N246" s="64"/>
      <c r="O246" s="64"/>
      <c r="P246" s="69"/>
      <c r="Q246" s="70"/>
      <c r="R246" s="71"/>
      <c r="S246" s="69"/>
      <c r="T246" s="81"/>
      <c r="U246" s="74"/>
      <c r="V246" s="74"/>
      <c r="W246" s="1"/>
    </row>
    <row r="247" spans="1:23" ht="23.25">
      <c r="A247" s="1"/>
      <c r="B247" s="40"/>
      <c r="C247" s="40"/>
      <c r="D247" s="40"/>
      <c r="E247" s="40"/>
      <c r="F247" s="40"/>
      <c r="G247" s="83" t="s">
        <v>125</v>
      </c>
      <c r="H247" s="41"/>
      <c r="I247" s="42" t="s">
        <v>126</v>
      </c>
      <c r="J247" s="43"/>
      <c r="K247" s="44"/>
      <c r="L247" s="64"/>
      <c r="M247" s="63"/>
      <c r="N247" s="63"/>
      <c r="O247" s="63"/>
      <c r="P247" s="69"/>
      <c r="Q247" s="70"/>
      <c r="R247" s="71"/>
      <c r="S247" s="69"/>
      <c r="T247" s="73">
        <f>+T248</f>
        <v>80000</v>
      </c>
      <c r="U247" s="73">
        <f>+U248</f>
        <v>3042.5</v>
      </c>
      <c r="V247" s="73">
        <f>IF(T247&lt;&gt;0,ROUND(U247/T247*100,1),0)</f>
        <v>3.8</v>
      </c>
      <c r="W247" s="1"/>
    </row>
    <row r="248" spans="1:23" ht="23.25">
      <c r="A248" s="1"/>
      <c r="B248" s="40"/>
      <c r="C248" s="46"/>
      <c r="D248" s="46"/>
      <c r="E248" s="46"/>
      <c r="F248" s="46"/>
      <c r="G248" s="46"/>
      <c r="H248" s="42"/>
      <c r="I248" s="42" t="s">
        <v>44</v>
      </c>
      <c r="J248" s="43"/>
      <c r="K248" s="44"/>
      <c r="L248" s="64"/>
      <c r="M248" s="64"/>
      <c r="N248" s="64"/>
      <c r="O248" s="64"/>
      <c r="P248" s="69"/>
      <c r="Q248" s="70"/>
      <c r="R248" s="71"/>
      <c r="S248" s="69"/>
      <c r="T248" s="81">
        <v>80000</v>
      </c>
      <c r="U248" s="74">
        <v>3042.5</v>
      </c>
      <c r="V248" s="74">
        <f>IF(T248&lt;&gt;0,ROUND(U248/T248*100,1),0)</f>
        <v>3.8</v>
      </c>
      <c r="W248" s="1"/>
    </row>
    <row r="249" spans="1:23" ht="23.25">
      <c r="A249" s="1"/>
      <c r="B249" s="40"/>
      <c r="C249" s="40"/>
      <c r="D249" s="40"/>
      <c r="E249" s="40"/>
      <c r="F249" s="40"/>
      <c r="G249" s="40"/>
      <c r="H249" s="41"/>
      <c r="I249" s="42" t="s">
        <v>45</v>
      </c>
      <c r="J249" s="43"/>
      <c r="K249" s="44"/>
      <c r="L249" s="64"/>
      <c r="M249" s="63"/>
      <c r="N249" s="63"/>
      <c r="O249" s="63"/>
      <c r="P249" s="69"/>
      <c r="Q249" s="70"/>
      <c r="R249" s="71"/>
      <c r="S249" s="69"/>
      <c r="T249" s="81">
        <v>0</v>
      </c>
      <c r="U249" s="74">
        <v>0</v>
      </c>
      <c r="V249" s="74"/>
      <c r="W249" s="1"/>
    </row>
    <row r="250" spans="1:23" ht="23.25">
      <c r="A250" s="1"/>
      <c r="B250" s="40"/>
      <c r="C250" s="46"/>
      <c r="D250" s="46"/>
      <c r="E250" s="46"/>
      <c r="F250" s="46"/>
      <c r="G250" s="46"/>
      <c r="H250" s="42"/>
      <c r="I250" s="42"/>
      <c r="J250" s="43"/>
      <c r="K250" s="44"/>
      <c r="L250" s="64"/>
      <c r="M250" s="64"/>
      <c r="N250" s="64"/>
      <c r="O250" s="64"/>
      <c r="P250" s="69"/>
      <c r="Q250" s="70"/>
      <c r="R250" s="71"/>
      <c r="S250" s="69"/>
      <c r="T250" s="73"/>
      <c r="U250" s="73"/>
      <c r="V250" s="73"/>
      <c r="W250" s="1"/>
    </row>
    <row r="251" spans="1:23" ht="23.25">
      <c r="A251" s="1"/>
      <c r="B251" s="40"/>
      <c r="C251" s="40"/>
      <c r="D251" s="40"/>
      <c r="E251" s="40"/>
      <c r="F251" s="40"/>
      <c r="G251" s="84" t="s">
        <v>127</v>
      </c>
      <c r="H251" s="42"/>
      <c r="I251" s="42" t="s">
        <v>128</v>
      </c>
      <c r="J251" s="43"/>
      <c r="K251" s="44"/>
      <c r="L251" s="64"/>
      <c r="M251" s="64"/>
      <c r="N251" s="64"/>
      <c r="O251" s="64"/>
      <c r="P251" s="69"/>
      <c r="Q251" s="70"/>
      <c r="R251" s="71"/>
      <c r="S251" s="69"/>
      <c r="T251" s="81">
        <f>+T252</f>
        <v>68150</v>
      </c>
      <c r="U251" s="74">
        <f>+U252</f>
        <v>59467</v>
      </c>
      <c r="V251" s="74">
        <f>IF(T251&lt;&gt;0,ROUND(U251/T251*100,1),0)</f>
        <v>87.3</v>
      </c>
      <c r="W251" s="1"/>
    </row>
    <row r="252" spans="1:23" ht="23.25">
      <c r="A252" s="1"/>
      <c r="B252" s="40"/>
      <c r="C252" s="40"/>
      <c r="D252" s="40"/>
      <c r="E252" s="40"/>
      <c r="F252" s="40"/>
      <c r="G252" s="40"/>
      <c r="H252" s="41"/>
      <c r="I252" s="42" t="s">
        <v>44</v>
      </c>
      <c r="J252" s="43"/>
      <c r="K252" s="44"/>
      <c r="L252" s="64"/>
      <c r="M252" s="63"/>
      <c r="N252" s="63"/>
      <c r="O252" s="63"/>
      <c r="P252" s="69"/>
      <c r="Q252" s="70"/>
      <c r="R252" s="71"/>
      <c r="S252" s="69"/>
      <c r="T252" s="73">
        <v>68150</v>
      </c>
      <c r="U252" s="73">
        <v>59467</v>
      </c>
      <c r="V252" s="73">
        <f>IF(T252&lt;&gt;0,ROUND(U252/T252*100,1),0)</f>
        <v>87.3</v>
      </c>
      <c r="W252" s="1"/>
    </row>
    <row r="253" spans="1:23" ht="23.25">
      <c r="A253" s="1"/>
      <c r="B253" s="40"/>
      <c r="C253" s="40"/>
      <c r="D253" s="40"/>
      <c r="E253" s="40"/>
      <c r="F253" s="40"/>
      <c r="G253" s="40"/>
      <c r="H253" s="41"/>
      <c r="I253" s="42" t="s">
        <v>45</v>
      </c>
      <c r="J253" s="43"/>
      <c r="K253" s="44"/>
      <c r="L253" s="64"/>
      <c r="M253" s="63"/>
      <c r="N253" s="63"/>
      <c r="O253" s="63"/>
      <c r="P253" s="69"/>
      <c r="Q253" s="70"/>
      <c r="R253" s="71"/>
      <c r="S253" s="69"/>
      <c r="T253" s="73">
        <v>0</v>
      </c>
      <c r="U253" s="73">
        <v>0</v>
      </c>
      <c r="V253" s="73"/>
      <c r="W253" s="1"/>
    </row>
    <row r="254" spans="1:23" ht="23.25">
      <c r="A254" s="1"/>
      <c r="B254" s="40"/>
      <c r="C254" s="46"/>
      <c r="D254" s="46"/>
      <c r="E254" s="46"/>
      <c r="F254" s="46"/>
      <c r="G254" s="46"/>
      <c r="H254" s="42"/>
      <c r="I254" s="42"/>
      <c r="J254" s="43"/>
      <c r="K254" s="44"/>
      <c r="L254" s="64"/>
      <c r="M254" s="64"/>
      <c r="N254" s="64"/>
      <c r="O254" s="64"/>
      <c r="P254" s="69"/>
      <c r="Q254" s="70"/>
      <c r="R254" s="71"/>
      <c r="S254" s="69"/>
      <c r="T254" s="81"/>
      <c r="U254" s="74"/>
      <c r="V254" s="74"/>
      <c r="W254" s="1"/>
    </row>
    <row r="255" spans="1:23" ht="23.25">
      <c r="A255" s="1"/>
      <c r="B255" s="40"/>
      <c r="C255" s="40"/>
      <c r="D255" s="40"/>
      <c r="E255" s="40"/>
      <c r="F255" s="40"/>
      <c r="G255" s="83" t="s">
        <v>129</v>
      </c>
      <c r="H255" s="41"/>
      <c r="I255" s="42" t="s">
        <v>130</v>
      </c>
      <c r="J255" s="43"/>
      <c r="K255" s="44"/>
      <c r="L255" s="64"/>
      <c r="M255" s="63"/>
      <c r="N255" s="63"/>
      <c r="O255" s="63"/>
      <c r="P255" s="69"/>
      <c r="Q255" s="70"/>
      <c r="R255" s="71"/>
      <c r="S255" s="69"/>
      <c r="T255" s="73">
        <f>+T256</f>
        <v>30000</v>
      </c>
      <c r="U255" s="73">
        <f>+U256</f>
        <v>13283.2</v>
      </c>
      <c r="V255" s="73">
        <f>IF(T255&lt;&gt;0,ROUND(U255/T255*100,1),0)</f>
        <v>44.3</v>
      </c>
      <c r="W255" s="1"/>
    </row>
    <row r="256" spans="1:23" ht="23.25">
      <c r="A256" s="1"/>
      <c r="B256" s="40"/>
      <c r="C256" s="40"/>
      <c r="D256" s="40"/>
      <c r="E256" s="40"/>
      <c r="F256" s="40"/>
      <c r="G256" s="40"/>
      <c r="H256" s="42"/>
      <c r="I256" s="42" t="s">
        <v>44</v>
      </c>
      <c r="J256" s="43"/>
      <c r="K256" s="44"/>
      <c r="L256" s="64"/>
      <c r="M256" s="63"/>
      <c r="N256" s="63"/>
      <c r="O256" s="63"/>
      <c r="P256" s="69"/>
      <c r="Q256" s="70"/>
      <c r="R256" s="71"/>
      <c r="S256" s="69"/>
      <c r="T256" s="73">
        <v>30000</v>
      </c>
      <c r="U256" s="73">
        <v>13283.2</v>
      </c>
      <c r="V256" s="73">
        <f>IF(T256&lt;&gt;0,ROUND(U256/T256*100,1),0)</f>
        <v>44.3</v>
      </c>
      <c r="W256" s="1"/>
    </row>
    <row r="257" spans="1:23" ht="23.25">
      <c r="A257" s="1"/>
      <c r="B257" s="40"/>
      <c r="C257" s="40"/>
      <c r="D257" s="40"/>
      <c r="E257" s="40"/>
      <c r="F257" s="40"/>
      <c r="G257" s="40"/>
      <c r="H257" s="41"/>
      <c r="I257" s="42" t="s">
        <v>45</v>
      </c>
      <c r="J257" s="43"/>
      <c r="K257" s="44"/>
      <c r="L257" s="64"/>
      <c r="M257" s="63"/>
      <c r="N257" s="63"/>
      <c r="O257" s="63"/>
      <c r="P257" s="69"/>
      <c r="Q257" s="70"/>
      <c r="R257" s="71"/>
      <c r="S257" s="69"/>
      <c r="T257" s="73">
        <v>0</v>
      </c>
      <c r="U257" s="73">
        <v>0</v>
      </c>
      <c r="V257" s="73"/>
      <c r="W257" s="1"/>
    </row>
    <row r="258" spans="1:23" ht="23.25">
      <c r="A258" s="1"/>
      <c r="B258" s="40"/>
      <c r="C258" s="46"/>
      <c r="D258" s="46"/>
      <c r="E258" s="46"/>
      <c r="F258" s="46"/>
      <c r="G258" s="46"/>
      <c r="H258" s="42"/>
      <c r="I258" s="42"/>
      <c r="J258" s="43"/>
      <c r="K258" s="44"/>
      <c r="L258" s="64"/>
      <c r="M258" s="64"/>
      <c r="N258" s="64"/>
      <c r="O258" s="64"/>
      <c r="P258" s="69"/>
      <c r="Q258" s="70"/>
      <c r="R258" s="71"/>
      <c r="S258" s="69"/>
      <c r="T258" s="81"/>
      <c r="U258" s="74"/>
      <c r="V258" s="74"/>
      <c r="W258" s="1"/>
    </row>
    <row r="259" spans="1:23" ht="23.25">
      <c r="A259" s="1"/>
      <c r="B259" s="40"/>
      <c r="C259" s="40"/>
      <c r="D259" s="40"/>
      <c r="E259" s="40"/>
      <c r="F259" s="40"/>
      <c r="G259" s="83" t="s">
        <v>131</v>
      </c>
      <c r="H259" s="41"/>
      <c r="I259" s="42" t="s">
        <v>132</v>
      </c>
      <c r="J259" s="43"/>
      <c r="K259" s="44"/>
      <c r="L259" s="64"/>
      <c r="M259" s="63"/>
      <c r="N259" s="63"/>
      <c r="O259" s="63"/>
      <c r="P259" s="69"/>
      <c r="Q259" s="70"/>
      <c r="R259" s="71"/>
      <c r="S259" s="69"/>
      <c r="T259" s="73">
        <f>+T260</f>
        <v>5700</v>
      </c>
      <c r="U259" s="73">
        <f>+U260</f>
        <v>0</v>
      </c>
      <c r="V259" s="73">
        <f>IF(T259&lt;&gt;0,ROUND(U259/T259*100,1),0)</f>
        <v>0</v>
      </c>
      <c r="W259" s="1"/>
    </row>
    <row r="260" spans="1:23" ht="23.25">
      <c r="A260" s="1"/>
      <c r="B260" s="40"/>
      <c r="C260" s="40"/>
      <c r="D260" s="40"/>
      <c r="E260" s="40"/>
      <c r="F260" s="40"/>
      <c r="G260" s="40"/>
      <c r="H260" s="41"/>
      <c r="I260" s="42" t="s">
        <v>44</v>
      </c>
      <c r="J260" s="43"/>
      <c r="K260" s="44"/>
      <c r="L260" s="64"/>
      <c r="M260" s="64"/>
      <c r="N260" s="64"/>
      <c r="O260" s="64"/>
      <c r="P260" s="69"/>
      <c r="Q260" s="70"/>
      <c r="R260" s="71"/>
      <c r="S260" s="69"/>
      <c r="T260" s="81">
        <v>5700</v>
      </c>
      <c r="U260" s="74">
        <v>0</v>
      </c>
      <c r="V260" s="74">
        <f>IF(T260&lt;&gt;0,ROUND(U260/T260*100,1),0)</f>
        <v>0</v>
      </c>
      <c r="W260" s="1"/>
    </row>
    <row r="261" spans="1:23" ht="23.25">
      <c r="A261" s="1"/>
      <c r="B261" s="40"/>
      <c r="C261" s="46"/>
      <c r="D261" s="46"/>
      <c r="E261" s="46"/>
      <c r="F261" s="46"/>
      <c r="G261" s="46"/>
      <c r="H261" s="42"/>
      <c r="I261" s="42" t="s">
        <v>45</v>
      </c>
      <c r="J261" s="43"/>
      <c r="K261" s="44"/>
      <c r="L261" s="64"/>
      <c r="M261" s="63"/>
      <c r="N261" s="63"/>
      <c r="O261" s="63"/>
      <c r="P261" s="69"/>
      <c r="Q261" s="70"/>
      <c r="R261" s="71"/>
      <c r="S261" s="69"/>
      <c r="T261" s="73">
        <v>0</v>
      </c>
      <c r="U261" s="73">
        <v>0</v>
      </c>
      <c r="V261" s="73"/>
      <c r="W261" s="1"/>
    </row>
    <row r="262" spans="1:23" ht="23.25">
      <c r="A262" s="1"/>
      <c r="B262" s="40"/>
      <c r="C262" s="46"/>
      <c r="D262" s="46"/>
      <c r="E262" s="46"/>
      <c r="F262" s="46"/>
      <c r="G262" s="46"/>
      <c r="H262" s="42"/>
      <c r="I262" s="42"/>
      <c r="J262" s="43"/>
      <c r="K262" s="44"/>
      <c r="L262" s="64"/>
      <c r="M262" s="64"/>
      <c r="N262" s="64"/>
      <c r="O262" s="64"/>
      <c r="P262" s="69"/>
      <c r="Q262" s="70"/>
      <c r="R262" s="71"/>
      <c r="S262" s="69"/>
      <c r="T262" s="81"/>
      <c r="U262" s="74"/>
      <c r="V262" s="74"/>
      <c r="W262" s="1"/>
    </row>
    <row r="263" spans="1:23" ht="23.25">
      <c r="A263" s="1"/>
      <c r="B263" s="40"/>
      <c r="C263" s="40"/>
      <c r="D263" s="40"/>
      <c r="E263" s="40"/>
      <c r="F263" s="40"/>
      <c r="G263" s="83" t="s">
        <v>133</v>
      </c>
      <c r="H263" s="41"/>
      <c r="I263" s="42" t="s">
        <v>134</v>
      </c>
      <c r="J263" s="43"/>
      <c r="K263" s="44"/>
      <c r="L263" s="64"/>
      <c r="M263" s="63"/>
      <c r="N263" s="63"/>
      <c r="O263" s="63"/>
      <c r="P263" s="69"/>
      <c r="Q263" s="70"/>
      <c r="R263" s="71"/>
      <c r="S263" s="69"/>
      <c r="T263" s="73">
        <f>+T264</f>
        <v>16000</v>
      </c>
      <c r="U263" s="73">
        <f>+U264</f>
        <v>17427.7</v>
      </c>
      <c r="V263" s="73">
        <f>IF(T263&lt;&gt;0,ROUND(U263/T263*100,1),0)</f>
        <v>108.9</v>
      </c>
      <c r="W263" s="1"/>
    </row>
    <row r="264" spans="1:23" ht="23.25">
      <c r="A264" s="1"/>
      <c r="B264" s="40"/>
      <c r="C264" s="40"/>
      <c r="D264" s="40"/>
      <c r="E264" s="40"/>
      <c r="F264" s="40"/>
      <c r="G264" s="40"/>
      <c r="H264" s="41"/>
      <c r="I264" s="42" t="s">
        <v>44</v>
      </c>
      <c r="J264" s="43"/>
      <c r="K264" s="44"/>
      <c r="L264" s="64"/>
      <c r="M264" s="63"/>
      <c r="N264" s="63"/>
      <c r="O264" s="63"/>
      <c r="P264" s="69"/>
      <c r="Q264" s="70"/>
      <c r="R264" s="71"/>
      <c r="S264" s="69"/>
      <c r="T264" s="73">
        <v>16000</v>
      </c>
      <c r="U264" s="73">
        <v>17427.7</v>
      </c>
      <c r="V264" s="73">
        <f>IF(T264&lt;&gt;0,ROUND(U264/T264*100,1),0)</f>
        <v>108.9</v>
      </c>
      <c r="W264" s="1"/>
    </row>
    <row r="265" spans="1:23" ht="23.25">
      <c r="A265" s="1"/>
      <c r="B265" s="40"/>
      <c r="C265" s="40"/>
      <c r="D265" s="40"/>
      <c r="E265" s="40"/>
      <c r="F265" s="40"/>
      <c r="G265" s="40"/>
      <c r="H265" s="41"/>
      <c r="I265" s="42" t="s">
        <v>45</v>
      </c>
      <c r="J265" s="43"/>
      <c r="K265" s="44"/>
      <c r="L265" s="64"/>
      <c r="M265" s="63"/>
      <c r="N265" s="63"/>
      <c r="O265" s="63"/>
      <c r="P265" s="69"/>
      <c r="Q265" s="70"/>
      <c r="R265" s="71"/>
      <c r="S265" s="69"/>
      <c r="T265" s="73">
        <v>0</v>
      </c>
      <c r="U265" s="73">
        <v>0</v>
      </c>
      <c r="V265" s="73"/>
      <c r="W265" s="1"/>
    </row>
    <row r="266" spans="1:23" ht="23.25">
      <c r="A266" s="1"/>
      <c r="B266" s="40"/>
      <c r="C266" s="40"/>
      <c r="D266" s="40"/>
      <c r="E266" s="40"/>
      <c r="F266" s="40"/>
      <c r="G266" s="40"/>
      <c r="H266" s="41"/>
      <c r="I266" s="42"/>
      <c r="J266" s="43"/>
      <c r="K266" s="44"/>
      <c r="L266" s="64"/>
      <c r="M266" s="63"/>
      <c r="N266" s="63"/>
      <c r="O266" s="63"/>
      <c r="P266" s="69"/>
      <c r="Q266" s="70"/>
      <c r="R266" s="71"/>
      <c r="S266" s="69"/>
      <c r="T266" s="73"/>
      <c r="U266" s="73"/>
      <c r="V266" s="73"/>
      <c r="W266" s="1"/>
    </row>
    <row r="267" spans="1:23" ht="23.25">
      <c r="A267" s="1"/>
      <c r="B267" s="40"/>
      <c r="C267" s="40"/>
      <c r="D267" s="40"/>
      <c r="E267" s="40"/>
      <c r="F267" s="40"/>
      <c r="G267" s="83" t="s">
        <v>135</v>
      </c>
      <c r="H267" s="41"/>
      <c r="I267" s="82" t="s">
        <v>532</v>
      </c>
      <c r="J267" s="43"/>
      <c r="K267" s="44"/>
      <c r="L267" s="64"/>
      <c r="M267" s="63"/>
      <c r="N267" s="63"/>
      <c r="O267" s="63"/>
      <c r="P267" s="69"/>
      <c r="Q267" s="70"/>
      <c r="R267" s="71"/>
      <c r="S267" s="69"/>
      <c r="T267" s="73"/>
      <c r="U267" s="73"/>
      <c r="V267" s="73"/>
      <c r="W267" s="1"/>
    </row>
    <row r="268" spans="1:23" ht="23.25">
      <c r="A268" s="1"/>
      <c r="B268" s="40"/>
      <c r="C268" s="40"/>
      <c r="D268" s="40"/>
      <c r="E268" s="40"/>
      <c r="F268" s="40"/>
      <c r="G268" s="40"/>
      <c r="H268" s="41"/>
      <c r="I268" s="82" t="s">
        <v>449</v>
      </c>
      <c r="J268" s="43"/>
      <c r="K268" s="44"/>
      <c r="L268" s="64"/>
      <c r="M268" s="63"/>
      <c r="N268" s="63"/>
      <c r="O268" s="63"/>
      <c r="P268" s="69"/>
      <c r="Q268" s="70"/>
      <c r="R268" s="71"/>
      <c r="S268" s="69"/>
      <c r="T268" s="73">
        <f>SUM(T269)</f>
        <v>3526</v>
      </c>
      <c r="U268" s="73">
        <f>SUM(U269)</f>
        <v>3830.4</v>
      </c>
      <c r="V268" s="73">
        <f>IF(T268&lt;&gt;0,ROUND(U268/T268*100,1),0)</f>
        <v>108.6</v>
      </c>
      <c r="W268" s="1"/>
    </row>
    <row r="269" spans="1:23" ht="23.25">
      <c r="A269" s="1"/>
      <c r="B269" s="40"/>
      <c r="C269" s="40"/>
      <c r="D269" s="40"/>
      <c r="E269" s="40"/>
      <c r="F269" s="40"/>
      <c r="G269" s="40"/>
      <c r="H269" s="41"/>
      <c r="I269" s="42" t="s">
        <v>44</v>
      </c>
      <c r="J269" s="43"/>
      <c r="K269" s="44"/>
      <c r="L269" s="64"/>
      <c r="M269" s="63"/>
      <c r="N269" s="63"/>
      <c r="O269" s="63"/>
      <c r="P269" s="69"/>
      <c r="Q269" s="70"/>
      <c r="R269" s="71"/>
      <c r="S269" s="69"/>
      <c r="T269" s="73">
        <v>3526</v>
      </c>
      <c r="U269" s="73">
        <v>3830.4</v>
      </c>
      <c r="V269" s="73">
        <f>IF(T269&lt;&gt;0,ROUND(U269/T269*100,1),0)</f>
        <v>108.6</v>
      </c>
      <c r="W269" s="1"/>
    </row>
    <row r="270" spans="1:23" ht="23.25">
      <c r="A270" s="1"/>
      <c r="B270" s="47"/>
      <c r="C270" s="47"/>
      <c r="D270" s="47"/>
      <c r="E270" s="47"/>
      <c r="F270" s="47"/>
      <c r="G270" s="47"/>
      <c r="H270" s="48"/>
      <c r="I270" s="49" t="s">
        <v>45</v>
      </c>
      <c r="J270" s="50"/>
      <c r="K270" s="51"/>
      <c r="L270" s="66"/>
      <c r="M270" s="65"/>
      <c r="N270" s="65"/>
      <c r="O270" s="65"/>
      <c r="P270" s="75"/>
      <c r="Q270" s="76"/>
      <c r="R270" s="77"/>
      <c r="S270" s="75"/>
      <c r="T270" s="79">
        <v>0</v>
      </c>
      <c r="U270" s="79">
        <v>0</v>
      </c>
      <c r="V270" s="79"/>
      <c r="W270" s="1"/>
    </row>
    <row r="271" spans="1:23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2"/>
      <c r="R271" s="52"/>
      <c r="S271" s="52"/>
      <c r="T271" s="52"/>
      <c r="U271" s="52"/>
      <c r="V271" s="52"/>
      <c r="W271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2"/>
      <c r="R272" s="52"/>
      <c r="S272" s="52"/>
      <c r="T272" s="52"/>
      <c r="U272" s="52"/>
      <c r="V272" s="90" t="s">
        <v>511</v>
      </c>
      <c r="W272" s="1"/>
    </row>
    <row r="273" spans="1:23" ht="23.25">
      <c r="A273" s="1"/>
      <c r="B273" s="54"/>
      <c r="C273" s="8"/>
      <c r="D273" s="8"/>
      <c r="E273" s="8"/>
      <c r="F273" s="8"/>
      <c r="G273" s="8"/>
      <c r="H273" s="55"/>
      <c r="I273" s="10"/>
      <c r="J273" s="11"/>
      <c r="K273" s="54" t="s">
        <v>28</v>
      </c>
      <c r="L273" s="57"/>
      <c r="M273" s="57"/>
      <c r="N273" s="57"/>
      <c r="O273" s="57"/>
      <c r="P273" s="57"/>
      <c r="Q273" s="57"/>
      <c r="R273" s="8"/>
      <c r="S273" s="8"/>
      <c r="T273" s="14"/>
      <c r="U273" s="8"/>
      <c r="V273" s="9"/>
      <c r="W273" s="1"/>
    </row>
    <row r="274" spans="1:23" ht="23.25">
      <c r="A274" s="1"/>
      <c r="B274" s="19" t="s">
        <v>26</v>
      </c>
      <c r="C274" s="16"/>
      <c r="D274" s="16"/>
      <c r="E274" s="16"/>
      <c r="F274" s="16"/>
      <c r="G274" s="16"/>
      <c r="H274" s="56"/>
      <c r="I274" s="1"/>
      <c r="J274" s="18"/>
      <c r="K274" s="58"/>
      <c r="L274" s="59"/>
      <c r="M274" s="12" t="s">
        <v>29</v>
      </c>
      <c r="N274" s="12"/>
      <c r="O274" s="12"/>
      <c r="P274" s="12"/>
      <c r="Q274" s="13"/>
      <c r="R274" s="8" t="s">
        <v>21</v>
      </c>
      <c r="S274" s="8"/>
      <c r="T274" s="19" t="s">
        <v>0</v>
      </c>
      <c r="U274" s="16"/>
      <c r="V274" s="17"/>
      <c r="W274" s="1"/>
    </row>
    <row r="275" spans="1:23" ht="23.25">
      <c r="A275" s="1"/>
      <c r="B275" s="23" t="s">
        <v>27</v>
      </c>
      <c r="C275" s="20"/>
      <c r="D275" s="20"/>
      <c r="E275" s="20"/>
      <c r="F275" s="20"/>
      <c r="G275" s="20"/>
      <c r="H275" s="56"/>
      <c r="I275" s="22" t="s">
        <v>1</v>
      </c>
      <c r="J275" s="18"/>
      <c r="K275" s="15" t="s">
        <v>18</v>
      </c>
      <c r="L275" s="15" t="s">
        <v>30</v>
      </c>
      <c r="M275" s="60"/>
      <c r="N275" s="61"/>
      <c r="O275" s="62"/>
      <c r="P275" s="15" t="s">
        <v>38</v>
      </c>
      <c r="Q275" s="17"/>
      <c r="R275" s="16" t="s">
        <v>16</v>
      </c>
      <c r="S275" s="16"/>
      <c r="T275" s="23" t="s">
        <v>23</v>
      </c>
      <c r="U275" s="20"/>
      <c r="V275" s="21"/>
      <c r="W275" s="1"/>
    </row>
    <row r="276" spans="1:23" ht="23.25">
      <c r="A276" s="1"/>
      <c r="B276" s="24"/>
      <c r="C276" s="24"/>
      <c r="D276" s="24"/>
      <c r="E276" s="24"/>
      <c r="F276" s="25"/>
      <c r="G276" s="24"/>
      <c r="H276" s="24"/>
      <c r="I276" s="22"/>
      <c r="J276" s="18"/>
      <c r="K276" s="22" t="s">
        <v>19</v>
      </c>
      <c r="L276" s="28" t="s">
        <v>19</v>
      </c>
      <c r="M276" s="29" t="s">
        <v>4</v>
      </c>
      <c r="N276" s="31" t="s">
        <v>5</v>
      </c>
      <c r="O276" s="29" t="s">
        <v>6</v>
      </c>
      <c r="P276" s="23" t="s">
        <v>39</v>
      </c>
      <c r="Q276" s="21"/>
      <c r="R276" s="26" t="s">
        <v>17</v>
      </c>
      <c r="S276" s="16"/>
      <c r="T276" s="24"/>
      <c r="U276" s="24"/>
      <c r="V276" s="27" t="s">
        <v>2</v>
      </c>
      <c r="W276" s="1"/>
    </row>
    <row r="277" spans="1:23" ht="23.25">
      <c r="A277" s="1"/>
      <c r="B277" s="28" t="s">
        <v>11</v>
      </c>
      <c r="C277" s="28" t="s">
        <v>12</v>
      </c>
      <c r="D277" s="28" t="s">
        <v>13</v>
      </c>
      <c r="E277" s="28" t="s">
        <v>14</v>
      </c>
      <c r="F277" s="29" t="s">
        <v>15</v>
      </c>
      <c r="G277" s="28" t="s">
        <v>3</v>
      </c>
      <c r="H277" s="24"/>
      <c r="I277" s="1"/>
      <c r="J277" s="18"/>
      <c r="K277" s="22" t="s">
        <v>20</v>
      </c>
      <c r="L277" s="29" t="s">
        <v>31</v>
      </c>
      <c r="M277" s="29"/>
      <c r="N277" s="29"/>
      <c r="O277" s="29"/>
      <c r="P277" s="22" t="s">
        <v>32</v>
      </c>
      <c r="Q277" s="30" t="s">
        <v>32</v>
      </c>
      <c r="R277" s="99" t="s">
        <v>33</v>
      </c>
      <c r="S277" s="101" t="s">
        <v>34</v>
      </c>
      <c r="T277" s="31" t="s">
        <v>4</v>
      </c>
      <c r="U277" s="28" t="s">
        <v>7</v>
      </c>
      <c r="V277" s="27" t="s">
        <v>8</v>
      </c>
      <c r="W277" s="1"/>
    </row>
    <row r="278" spans="1:23" ht="23.25">
      <c r="A278" s="1"/>
      <c r="B278" s="32"/>
      <c r="C278" s="32"/>
      <c r="D278" s="32"/>
      <c r="E278" s="32"/>
      <c r="F278" s="33"/>
      <c r="G278" s="32"/>
      <c r="H278" s="32"/>
      <c r="I278" s="34"/>
      <c r="J278" s="35"/>
      <c r="K278" s="36"/>
      <c r="L278" s="37"/>
      <c r="M278" s="37"/>
      <c r="N278" s="37"/>
      <c r="O278" s="37"/>
      <c r="P278" s="36" t="s">
        <v>35</v>
      </c>
      <c r="Q278" s="38" t="s">
        <v>36</v>
      </c>
      <c r="R278" s="100"/>
      <c r="S278" s="102"/>
      <c r="T278" s="34"/>
      <c r="U278" s="32"/>
      <c r="V278" s="37" t="s">
        <v>37</v>
      </c>
      <c r="W278" s="1"/>
    </row>
    <row r="279" spans="1:23" ht="23.25">
      <c r="A279" s="1"/>
      <c r="B279" s="39"/>
      <c r="C279" s="39"/>
      <c r="D279" s="39"/>
      <c r="E279" s="39"/>
      <c r="F279" s="40"/>
      <c r="G279" s="39"/>
      <c r="H279" s="41"/>
      <c r="I279" s="42"/>
      <c r="J279" s="43"/>
      <c r="K279" s="44"/>
      <c r="L279" s="64"/>
      <c r="M279" s="63"/>
      <c r="N279" s="63"/>
      <c r="O279" s="63"/>
      <c r="P279" s="69"/>
      <c r="Q279" s="70"/>
      <c r="R279" s="71"/>
      <c r="S279" s="71"/>
      <c r="T279" s="72"/>
      <c r="U279" s="73"/>
      <c r="V279" s="73"/>
      <c r="W279" s="1"/>
    </row>
    <row r="280" spans="1:23" ht="23.25">
      <c r="A280" s="1"/>
      <c r="B280" s="83" t="s">
        <v>42</v>
      </c>
      <c r="C280" s="83" t="s">
        <v>53</v>
      </c>
      <c r="D280" s="83" t="s">
        <v>48</v>
      </c>
      <c r="E280" s="40"/>
      <c r="F280" s="83" t="s">
        <v>74</v>
      </c>
      <c r="G280" s="83" t="s">
        <v>136</v>
      </c>
      <c r="H280" s="41"/>
      <c r="I280" s="42" t="s">
        <v>137</v>
      </c>
      <c r="J280" s="43"/>
      <c r="K280" s="44"/>
      <c r="L280" s="64"/>
      <c r="M280" s="63"/>
      <c r="N280" s="63"/>
      <c r="O280" s="63"/>
      <c r="P280" s="69"/>
      <c r="Q280" s="70"/>
      <c r="R280" s="71"/>
      <c r="S280" s="69"/>
      <c r="T280" s="73">
        <f>+T281</f>
        <v>64101</v>
      </c>
      <c r="U280" s="73">
        <f>+U281</f>
        <v>64388.2</v>
      </c>
      <c r="V280" s="73">
        <f>IF(T280&lt;&gt;0,ROUND(U280/T280*100,1),0)</f>
        <v>100.4</v>
      </c>
      <c r="W280" s="1"/>
    </row>
    <row r="281" spans="1:23" ht="23.25">
      <c r="A281" s="1"/>
      <c r="B281" s="40"/>
      <c r="C281" s="40"/>
      <c r="D281" s="40"/>
      <c r="E281" s="40"/>
      <c r="F281" s="40"/>
      <c r="G281" s="40"/>
      <c r="H281" s="41"/>
      <c r="I281" s="42" t="s">
        <v>44</v>
      </c>
      <c r="J281" s="43"/>
      <c r="K281" s="44"/>
      <c r="L281" s="64"/>
      <c r="M281" s="63"/>
      <c r="N281" s="63"/>
      <c r="O281" s="63"/>
      <c r="P281" s="69"/>
      <c r="Q281" s="70"/>
      <c r="R281" s="71"/>
      <c r="S281" s="69"/>
      <c r="T281" s="73">
        <v>64101</v>
      </c>
      <c r="U281" s="73">
        <v>64388.2</v>
      </c>
      <c r="V281" s="73">
        <f>IF(T281&lt;&gt;0,ROUND(U281/T281*100,1),0)</f>
        <v>100.4</v>
      </c>
      <c r="W281" s="1"/>
    </row>
    <row r="282" spans="1:23" ht="23.25">
      <c r="A282" s="1"/>
      <c r="B282" s="40"/>
      <c r="C282" s="46"/>
      <c r="D282" s="46"/>
      <c r="E282" s="46"/>
      <c r="F282" s="46"/>
      <c r="G282" s="46"/>
      <c r="H282" s="42"/>
      <c r="I282" s="42" t="s">
        <v>45</v>
      </c>
      <c r="J282" s="43"/>
      <c r="K282" s="44"/>
      <c r="L282" s="64"/>
      <c r="M282" s="64"/>
      <c r="N282" s="64"/>
      <c r="O282" s="64"/>
      <c r="P282" s="69"/>
      <c r="Q282" s="70"/>
      <c r="R282" s="71"/>
      <c r="S282" s="69"/>
      <c r="T282" s="81">
        <v>0</v>
      </c>
      <c r="U282" s="74">
        <v>0</v>
      </c>
      <c r="V282" s="74"/>
      <c r="W282" s="1"/>
    </row>
    <row r="283" spans="1:23" ht="23.25">
      <c r="A283" s="1"/>
      <c r="B283" s="40"/>
      <c r="C283" s="40"/>
      <c r="D283" s="40"/>
      <c r="E283" s="40"/>
      <c r="F283" s="40"/>
      <c r="G283" s="40"/>
      <c r="H283" s="41"/>
      <c r="I283" s="42"/>
      <c r="J283" s="43"/>
      <c r="K283" s="44"/>
      <c r="L283" s="64"/>
      <c r="M283" s="63"/>
      <c r="N283" s="63"/>
      <c r="O283" s="63"/>
      <c r="P283" s="69"/>
      <c r="Q283" s="70"/>
      <c r="R283" s="71"/>
      <c r="S283" s="69"/>
      <c r="T283" s="73"/>
      <c r="U283" s="73"/>
      <c r="V283" s="73"/>
      <c r="W283" s="1"/>
    </row>
    <row r="284" spans="1:23" ht="23.25">
      <c r="A284" s="1"/>
      <c r="B284" s="40"/>
      <c r="C284" s="40"/>
      <c r="D284" s="40"/>
      <c r="E284" s="40"/>
      <c r="F284" s="40"/>
      <c r="G284" s="83" t="s">
        <v>138</v>
      </c>
      <c r="H284" s="41"/>
      <c r="I284" s="42" t="s">
        <v>139</v>
      </c>
      <c r="J284" s="43"/>
      <c r="K284" s="44"/>
      <c r="L284" s="64"/>
      <c r="M284" s="64"/>
      <c r="N284" s="64"/>
      <c r="O284" s="64"/>
      <c r="P284" s="69"/>
      <c r="Q284" s="70"/>
      <c r="R284" s="71"/>
      <c r="S284" s="69"/>
      <c r="T284" s="81">
        <f>+T285</f>
        <v>2730</v>
      </c>
      <c r="U284" s="74">
        <f>+U285</f>
        <v>1738.6</v>
      </c>
      <c r="V284" s="74">
        <f>IF(T284&lt;&gt;0,ROUND(U284/T284*100,1),0)</f>
        <v>63.7</v>
      </c>
      <c r="W284" s="1"/>
    </row>
    <row r="285" spans="1:23" ht="23.25">
      <c r="A285" s="1"/>
      <c r="B285" s="40"/>
      <c r="C285" s="40"/>
      <c r="D285" s="40"/>
      <c r="E285" s="40"/>
      <c r="F285" s="40"/>
      <c r="G285" s="40"/>
      <c r="H285" s="41"/>
      <c r="I285" s="42" t="s">
        <v>44</v>
      </c>
      <c r="J285" s="43"/>
      <c r="K285" s="44"/>
      <c r="L285" s="64"/>
      <c r="M285" s="64"/>
      <c r="N285" s="64"/>
      <c r="O285" s="64"/>
      <c r="P285" s="69"/>
      <c r="Q285" s="70"/>
      <c r="R285" s="71"/>
      <c r="S285" s="69"/>
      <c r="T285" s="81">
        <v>2730</v>
      </c>
      <c r="U285" s="74">
        <v>1738.6</v>
      </c>
      <c r="V285" s="74">
        <f>IF(T285&lt;&gt;0,ROUND(U285/T285*100,1),0)</f>
        <v>63.7</v>
      </c>
      <c r="W285" s="1"/>
    </row>
    <row r="286" spans="1:23" ht="23.25">
      <c r="A286" s="1"/>
      <c r="B286" s="40"/>
      <c r="C286" s="40"/>
      <c r="D286" s="40"/>
      <c r="E286" s="40"/>
      <c r="F286" s="40"/>
      <c r="G286" s="40"/>
      <c r="H286" s="41"/>
      <c r="I286" s="42" t="s">
        <v>45</v>
      </c>
      <c r="J286" s="43"/>
      <c r="K286" s="44"/>
      <c r="L286" s="64"/>
      <c r="M286" s="64"/>
      <c r="N286" s="64"/>
      <c r="O286" s="64"/>
      <c r="P286" s="69"/>
      <c r="Q286" s="70"/>
      <c r="R286" s="71"/>
      <c r="S286" s="69"/>
      <c r="T286" s="81">
        <v>0</v>
      </c>
      <c r="U286" s="74">
        <v>0</v>
      </c>
      <c r="V286" s="74"/>
      <c r="W286" s="1"/>
    </row>
    <row r="287" spans="1:23" ht="23.25">
      <c r="A287" s="1"/>
      <c r="B287" s="40"/>
      <c r="C287" s="40"/>
      <c r="D287" s="40"/>
      <c r="E287" s="40"/>
      <c r="F287" s="40"/>
      <c r="G287" s="40"/>
      <c r="H287" s="41"/>
      <c r="I287" s="42"/>
      <c r="J287" s="43"/>
      <c r="K287" s="44"/>
      <c r="L287" s="64"/>
      <c r="M287" s="64"/>
      <c r="N287" s="64"/>
      <c r="O287" s="64"/>
      <c r="P287" s="69"/>
      <c r="Q287" s="70"/>
      <c r="R287" s="71"/>
      <c r="S287" s="69"/>
      <c r="T287" s="81"/>
      <c r="U287" s="74"/>
      <c r="V287" s="74"/>
      <c r="W287" s="1"/>
    </row>
    <row r="288" spans="1:23" ht="23.25">
      <c r="A288" s="1"/>
      <c r="B288" s="40"/>
      <c r="C288" s="40"/>
      <c r="D288" s="40"/>
      <c r="E288" s="40"/>
      <c r="F288" s="40"/>
      <c r="G288" s="83" t="s">
        <v>140</v>
      </c>
      <c r="H288" s="41"/>
      <c r="I288" s="82" t="s">
        <v>464</v>
      </c>
      <c r="J288" s="43"/>
      <c r="K288" s="44"/>
      <c r="L288" s="64"/>
      <c r="M288" s="64"/>
      <c r="N288" s="64"/>
      <c r="O288" s="64"/>
      <c r="P288" s="69"/>
      <c r="Q288" s="70"/>
      <c r="R288" s="71"/>
      <c r="S288" s="69"/>
      <c r="T288" s="81">
        <f>+T289</f>
        <v>835</v>
      </c>
      <c r="U288" s="74">
        <f>+U289</f>
        <v>0</v>
      </c>
      <c r="V288" s="74">
        <f>IF(T288&lt;&gt;0,ROUND(U288/T288*100,1),0)</f>
        <v>0</v>
      </c>
      <c r="W288" s="1"/>
    </row>
    <row r="289" spans="1:23" ht="23.25">
      <c r="A289" s="1"/>
      <c r="B289" s="40"/>
      <c r="C289" s="40"/>
      <c r="D289" s="40"/>
      <c r="E289" s="40"/>
      <c r="F289" s="40"/>
      <c r="G289" s="40"/>
      <c r="H289" s="41"/>
      <c r="I289" s="42" t="s">
        <v>44</v>
      </c>
      <c r="J289" s="43"/>
      <c r="K289" s="44"/>
      <c r="L289" s="64"/>
      <c r="M289" s="64"/>
      <c r="N289" s="64"/>
      <c r="O289" s="64"/>
      <c r="P289" s="69"/>
      <c r="Q289" s="70"/>
      <c r="R289" s="71"/>
      <c r="S289" s="69"/>
      <c r="T289" s="81">
        <v>835</v>
      </c>
      <c r="U289" s="74">
        <v>0</v>
      </c>
      <c r="V289" s="74">
        <f>IF(T289&lt;&gt;0,ROUND(U289/T289*100,1),0)</f>
        <v>0</v>
      </c>
      <c r="W289" s="1"/>
    </row>
    <row r="290" spans="1:23" ht="23.25">
      <c r="A290" s="1"/>
      <c r="B290" s="40"/>
      <c r="C290" s="40"/>
      <c r="D290" s="40"/>
      <c r="E290" s="40"/>
      <c r="F290" s="40"/>
      <c r="G290" s="40"/>
      <c r="H290" s="41"/>
      <c r="I290" s="42" t="s">
        <v>45</v>
      </c>
      <c r="J290" s="43"/>
      <c r="K290" s="44"/>
      <c r="L290" s="64"/>
      <c r="M290" s="64"/>
      <c r="N290" s="64"/>
      <c r="O290" s="64"/>
      <c r="P290" s="69"/>
      <c r="Q290" s="70"/>
      <c r="R290" s="71"/>
      <c r="S290" s="69"/>
      <c r="T290" s="81">
        <v>0</v>
      </c>
      <c r="U290" s="74">
        <v>0</v>
      </c>
      <c r="V290" s="74"/>
      <c r="W290" s="1"/>
    </row>
    <row r="291" spans="1:23" ht="23.25">
      <c r="A291" s="1"/>
      <c r="B291" s="40"/>
      <c r="C291" s="40"/>
      <c r="D291" s="40"/>
      <c r="E291" s="40"/>
      <c r="F291" s="40"/>
      <c r="G291" s="40"/>
      <c r="H291" s="41"/>
      <c r="I291" s="42"/>
      <c r="J291" s="43"/>
      <c r="K291" s="44"/>
      <c r="L291" s="64"/>
      <c r="M291" s="64"/>
      <c r="N291" s="64"/>
      <c r="O291" s="64"/>
      <c r="P291" s="69"/>
      <c r="Q291" s="70"/>
      <c r="R291" s="71"/>
      <c r="S291" s="69"/>
      <c r="T291" s="81"/>
      <c r="U291" s="74"/>
      <c r="V291" s="74"/>
      <c r="W291" s="1"/>
    </row>
    <row r="292" spans="1:23" ht="23.25">
      <c r="A292" s="1"/>
      <c r="B292" s="40"/>
      <c r="C292" s="40"/>
      <c r="D292" s="40"/>
      <c r="E292" s="40"/>
      <c r="F292" s="40"/>
      <c r="G292" s="83" t="s">
        <v>141</v>
      </c>
      <c r="H292" s="41"/>
      <c r="I292" s="82" t="s">
        <v>533</v>
      </c>
      <c r="J292" s="43"/>
      <c r="K292" s="44"/>
      <c r="L292" s="64"/>
      <c r="M292" s="63"/>
      <c r="N292" s="63"/>
      <c r="O292" s="63"/>
      <c r="P292" s="69"/>
      <c r="Q292" s="70"/>
      <c r="R292" s="71"/>
      <c r="S292" s="69"/>
      <c r="T292" s="73">
        <f>+T293</f>
        <v>641</v>
      </c>
      <c r="U292" s="73">
        <f>+U293</f>
        <v>0</v>
      </c>
      <c r="V292" s="73">
        <f>IF(T292&lt;&gt;0,ROUND(U292/T292*100,1),0)</f>
        <v>0</v>
      </c>
      <c r="W292" s="1"/>
    </row>
    <row r="293" spans="1:23" ht="23.25">
      <c r="A293" s="1"/>
      <c r="B293" s="40"/>
      <c r="C293" s="46"/>
      <c r="D293" s="46"/>
      <c r="E293" s="46"/>
      <c r="F293" s="46"/>
      <c r="G293" s="46"/>
      <c r="H293" s="42"/>
      <c r="I293" s="42" t="s">
        <v>44</v>
      </c>
      <c r="J293" s="43"/>
      <c r="K293" s="44"/>
      <c r="L293" s="64"/>
      <c r="M293" s="64"/>
      <c r="N293" s="64"/>
      <c r="O293" s="64"/>
      <c r="P293" s="69"/>
      <c r="Q293" s="70"/>
      <c r="R293" s="71"/>
      <c r="S293" s="69"/>
      <c r="T293" s="81">
        <v>641</v>
      </c>
      <c r="U293" s="74">
        <v>0</v>
      </c>
      <c r="V293" s="74">
        <f>IF(T293&lt;&gt;0,ROUND(U293/T293*100,1),0)</f>
        <v>0</v>
      </c>
      <c r="W293" s="1"/>
    </row>
    <row r="294" spans="1:23" ht="23.25">
      <c r="A294" s="1"/>
      <c r="B294" s="40"/>
      <c r="C294" s="40"/>
      <c r="D294" s="40"/>
      <c r="E294" s="40"/>
      <c r="F294" s="40"/>
      <c r="G294" s="40"/>
      <c r="H294" s="41"/>
      <c r="I294" s="42" t="s">
        <v>45</v>
      </c>
      <c r="J294" s="43"/>
      <c r="K294" s="44"/>
      <c r="L294" s="64"/>
      <c r="M294" s="63"/>
      <c r="N294" s="63"/>
      <c r="O294" s="63"/>
      <c r="P294" s="69"/>
      <c r="Q294" s="70"/>
      <c r="R294" s="71"/>
      <c r="S294" s="69"/>
      <c r="T294" s="81">
        <v>0</v>
      </c>
      <c r="U294" s="74">
        <v>0</v>
      </c>
      <c r="V294" s="74"/>
      <c r="W294" s="1"/>
    </row>
    <row r="295" spans="1:23" ht="23.25">
      <c r="A295" s="1"/>
      <c r="B295" s="40"/>
      <c r="C295" s="46"/>
      <c r="D295" s="46"/>
      <c r="E295" s="46"/>
      <c r="F295" s="46"/>
      <c r="G295" s="46"/>
      <c r="H295" s="42"/>
      <c r="I295" s="42"/>
      <c r="J295" s="43"/>
      <c r="K295" s="44"/>
      <c r="L295" s="64"/>
      <c r="M295" s="64"/>
      <c r="N295" s="64"/>
      <c r="O295" s="64"/>
      <c r="P295" s="69"/>
      <c r="Q295" s="70"/>
      <c r="R295" s="71"/>
      <c r="S295" s="69"/>
      <c r="T295" s="73"/>
      <c r="U295" s="73"/>
      <c r="V295" s="73"/>
      <c r="W295" s="1"/>
    </row>
    <row r="296" spans="1:23" ht="23.25">
      <c r="A296" s="1"/>
      <c r="B296" s="40"/>
      <c r="C296" s="40"/>
      <c r="D296" s="40"/>
      <c r="E296" s="40"/>
      <c r="F296" s="40"/>
      <c r="G296" s="84" t="s">
        <v>142</v>
      </c>
      <c r="H296" s="42"/>
      <c r="I296" s="42" t="s">
        <v>143</v>
      </c>
      <c r="J296" s="43"/>
      <c r="K296" s="44"/>
      <c r="L296" s="64"/>
      <c r="M296" s="64"/>
      <c r="N296" s="64"/>
      <c r="O296" s="64"/>
      <c r="P296" s="69"/>
      <c r="Q296" s="70"/>
      <c r="R296" s="71"/>
      <c r="S296" s="69"/>
      <c r="T296" s="81">
        <f>+T297</f>
        <v>55000</v>
      </c>
      <c r="U296" s="74">
        <f>+U297</f>
        <v>2405</v>
      </c>
      <c r="V296" s="74">
        <f>IF(T296&lt;&gt;0,ROUND(U296/T296*100,1),0)</f>
        <v>4.4</v>
      </c>
      <c r="W296" s="1"/>
    </row>
    <row r="297" spans="1:23" ht="23.25">
      <c r="A297" s="1"/>
      <c r="B297" s="40"/>
      <c r="C297" s="40"/>
      <c r="D297" s="40"/>
      <c r="E297" s="40"/>
      <c r="F297" s="40"/>
      <c r="G297" s="40"/>
      <c r="H297" s="41"/>
      <c r="I297" s="42" t="s">
        <v>44</v>
      </c>
      <c r="J297" s="43"/>
      <c r="K297" s="44"/>
      <c r="L297" s="64"/>
      <c r="M297" s="63"/>
      <c r="N297" s="63"/>
      <c r="O297" s="63"/>
      <c r="P297" s="69"/>
      <c r="Q297" s="70"/>
      <c r="R297" s="71"/>
      <c r="S297" s="69"/>
      <c r="T297" s="73">
        <v>55000</v>
      </c>
      <c r="U297" s="73">
        <v>2405</v>
      </c>
      <c r="V297" s="73">
        <f>IF(T297&lt;&gt;0,ROUND(U297/T297*100,1),0)</f>
        <v>4.4</v>
      </c>
      <c r="W297" s="1"/>
    </row>
    <row r="298" spans="1:23" ht="23.25">
      <c r="A298" s="1"/>
      <c r="B298" s="40"/>
      <c r="C298" s="40"/>
      <c r="D298" s="40"/>
      <c r="E298" s="40"/>
      <c r="F298" s="40"/>
      <c r="G298" s="40"/>
      <c r="H298" s="41"/>
      <c r="I298" s="42" t="s">
        <v>45</v>
      </c>
      <c r="J298" s="43"/>
      <c r="K298" s="44"/>
      <c r="L298" s="64"/>
      <c r="M298" s="63"/>
      <c r="N298" s="63"/>
      <c r="O298" s="63"/>
      <c r="P298" s="69"/>
      <c r="Q298" s="70"/>
      <c r="R298" s="71"/>
      <c r="S298" s="69"/>
      <c r="T298" s="73">
        <v>0</v>
      </c>
      <c r="U298" s="73">
        <v>0</v>
      </c>
      <c r="V298" s="73"/>
      <c r="W298" s="1"/>
    </row>
    <row r="299" spans="1:23" ht="23.25">
      <c r="A299" s="1"/>
      <c r="B299" s="40"/>
      <c r="C299" s="46"/>
      <c r="D299" s="46"/>
      <c r="E299" s="46"/>
      <c r="F299" s="46"/>
      <c r="G299" s="46"/>
      <c r="H299" s="42"/>
      <c r="I299" s="42"/>
      <c r="J299" s="43"/>
      <c r="K299" s="44"/>
      <c r="L299" s="64"/>
      <c r="M299" s="64"/>
      <c r="N299" s="64"/>
      <c r="O299" s="64"/>
      <c r="P299" s="69"/>
      <c r="Q299" s="70"/>
      <c r="R299" s="71"/>
      <c r="S299" s="69"/>
      <c r="T299" s="81"/>
      <c r="U299" s="74"/>
      <c r="V299" s="74"/>
      <c r="W299" s="1"/>
    </row>
    <row r="300" spans="1:23" ht="23.25">
      <c r="A300" s="1"/>
      <c r="B300" s="40"/>
      <c r="C300" s="40"/>
      <c r="D300" s="40"/>
      <c r="E300" s="40"/>
      <c r="F300" s="40"/>
      <c r="G300" s="40"/>
      <c r="H300" s="41"/>
      <c r="I300" s="42" t="s">
        <v>144</v>
      </c>
      <c r="J300" s="43"/>
      <c r="K300" s="44"/>
      <c r="L300" s="64"/>
      <c r="M300" s="63"/>
      <c r="N300" s="63"/>
      <c r="O300" s="63"/>
      <c r="P300" s="69"/>
      <c r="Q300" s="70"/>
      <c r="R300" s="71"/>
      <c r="S300" s="69"/>
      <c r="T300" s="73"/>
      <c r="U300" s="73"/>
      <c r="V300" s="73"/>
      <c r="W300" s="1"/>
    </row>
    <row r="301" spans="1:23" ht="23.25">
      <c r="A301" s="1"/>
      <c r="B301" s="40"/>
      <c r="C301" s="40"/>
      <c r="D301" s="40"/>
      <c r="E301" s="40"/>
      <c r="F301" s="40"/>
      <c r="G301" s="40"/>
      <c r="H301" s="42"/>
      <c r="I301" s="42"/>
      <c r="J301" s="43"/>
      <c r="K301" s="44"/>
      <c r="L301" s="64"/>
      <c r="M301" s="63"/>
      <c r="N301" s="63"/>
      <c r="O301" s="63"/>
      <c r="P301" s="69"/>
      <c r="Q301" s="70"/>
      <c r="R301" s="71"/>
      <c r="S301" s="69"/>
      <c r="T301" s="73"/>
      <c r="U301" s="73"/>
      <c r="V301" s="73"/>
      <c r="W301" s="1"/>
    </row>
    <row r="302" spans="1:23" ht="23.25">
      <c r="A302" s="1"/>
      <c r="B302" s="40"/>
      <c r="C302" s="40"/>
      <c r="D302" s="40"/>
      <c r="E302" s="40"/>
      <c r="F302" s="40"/>
      <c r="G302" s="83" t="s">
        <v>145</v>
      </c>
      <c r="H302" s="41"/>
      <c r="I302" s="42" t="s">
        <v>146</v>
      </c>
      <c r="J302" s="43"/>
      <c r="K302" s="44"/>
      <c r="L302" s="64"/>
      <c r="M302" s="63"/>
      <c r="N302" s="63"/>
      <c r="O302" s="63"/>
      <c r="P302" s="69"/>
      <c r="Q302" s="70"/>
      <c r="R302" s="71"/>
      <c r="S302" s="69"/>
      <c r="T302" s="73">
        <f>+T303</f>
        <v>2500</v>
      </c>
      <c r="U302" s="73">
        <f>+U303</f>
        <v>2732.4</v>
      </c>
      <c r="V302" s="73">
        <f>IF(T302&lt;&gt;0,ROUND(U302/T302*100,1),0)</f>
        <v>109.3</v>
      </c>
      <c r="W302" s="1"/>
    </row>
    <row r="303" spans="1:23" ht="23.25">
      <c r="A303" s="1"/>
      <c r="B303" s="40"/>
      <c r="C303" s="46"/>
      <c r="D303" s="46"/>
      <c r="E303" s="46"/>
      <c r="F303" s="46"/>
      <c r="G303" s="46"/>
      <c r="H303" s="42"/>
      <c r="I303" s="42" t="s">
        <v>44</v>
      </c>
      <c r="J303" s="43"/>
      <c r="K303" s="44"/>
      <c r="L303" s="64"/>
      <c r="M303" s="64"/>
      <c r="N303" s="64"/>
      <c r="O303" s="64"/>
      <c r="P303" s="69"/>
      <c r="Q303" s="70"/>
      <c r="R303" s="71"/>
      <c r="S303" s="69"/>
      <c r="T303" s="81">
        <v>2500</v>
      </c>
      <c r="U303" s="74">
        <v>2732.4</v>
      </c>
      <c r="V303" s="74">
        <f>IF(T303&lt;&gt;0,ROUND(U303/T303*100,1),0)</f>
        <v>109.3</v>
      </c>
      <c r="W303" s="1"/>
    </row>
    <row r="304" spans="1:23" ht="23.25">
      <c r="A304" s="1"/>
      <c r="B304" s="40"/>
      <c r="C304" s="40"/>
      <c r="D304" s="40"/>
      <c r="E304" s="40"/>
      <c r="F304" s="40"/>
      <c r="G304" s="40"/>
      <c r="H304" s="41"/>
      <c r="I304" s="42" t="s">
        <v>45</v>
      </c>
      <c r="J304" s="43"/>
      <c r="K304" s="44"/>
      <c r="L304" s="64"/>
      <c r="M304" s="63"/>
      <c r="N304" s="63"/>
      <c r="O304" s="63"/>
      <c r="P304" s="69"/>
      <c r="Q304" s="70"/>
      <c r="R304" s="71"/>
      <c r="S304" s="69"/>
      <c r="T304" s="73">
        <v>0</v>
      </c>
      <c r="U304" s="73">
        <v>0</v>
      </c>
      <c r="V304" s="73"/>
      <c r="W304" s="1"/>
    </row>
    <row r="305" spans="1:23" ht="23.25">
      <c r="A305" s="1"/>
      <c r="B305" s="40"/>
      <c r="C305" s="40"/>
      <c r="D305" s="40"/>
      <c r="E305" s="40"/>
      <c r="F305" s="40"/>
      <c r="G305" s="40"/>
      <c r="H305" s="41"/>
      <c r="I305" s="42"/>
      <c r="J305" s="43"/>
      <c r="K305" s="44"/>
      <c r="L305" s="64"/>
      <c r="M305" s="64"/>
      <c r="N305" s="64"/>
      <c r="O305" s="64"/>
      <c r="P305" s="69"/>
      <c r="Q305" s="70"/>
      <c r="R305" s="71"/>
      <c r="S305" s="69"/>
      <c r="T305" s="81"/>
      <c r="U305" s="74"/>
      <c r="V305" s="74"/>
      <c r="W305" s="1"/>
    </row>
    <row r="306" spans="1:23" ht="23.25">
      <c r="A306" s="1"/>
      <c r="B306" s="40"/>
      <c r="C306" s="46"/>
      <c r="D306" s="46"/>
      <c r="E306" s="46"/>
      <c r="F306" s="46"/>
      <c r="G306" s="84" t="s">
        <v>147</v>
      </c>
      <c r="H306" s="42"/>
      <c r="I306" s="42" t="s">
        <v>148</v>
      </c>
      <c r="J306" s="43"/>
      <c r="K306" s="44"/>
      <c r="L306" s="64"/>
      <c r="M306" s="63"/>
      <c r="N306" s="63"/>
      <c r="O306" s="63"/>
      <c r="P306" s="69"/>
      <c r="Q306" s="70"/>
      <c r="R306" s="71"/>
      <c r="S306" s="69"/>
      <c r="T306" s="73">
        <f>+T307</f>
        <v>138</v>
      </c>
      <c r="U306" s="73">
        <f>+U307</f>
        <v>723</v>
      </c>
      <c r="V306" s="73">
        <f>IF(T306&lt;&gt;0,ROUND(U306/T306*100,1),0)</f>
        <v>523.9</v>
      </c>
      <c r="W306" s="1"/>
    </row>
    <row r="307" spans="1:23" ht="23.25">
      <c r="A307" s="1"/>
      <c r="B307" s="40"/>
      <c r="C307" s="46"/>
      <c r="D307" s="46"/>
      <c r="E307" s="46"/>
      <c r="F307" s="46"/>
      <c r="G307" s="46"/>
      <c r="H307" s="42"/>
      <c r="I307" s="42" t="s">
        <v>44</v>
      </c>
      <c r="J307" s="43"/>
      <c r="K307" s="44"/>
      <c r="L307" s="64"/>
      <c r="M307" s="64"/>
      <c r="N307" s="64"/>
      <c r="O307" s="64"/>
      <c r="P307" s="69"/>
      <c r="Q307" s="70"/>
      <c r="R307" s="71"/>
      <c r="S307" s="69"/>
      <c r="T307" s="81">
        <v>138</v>
      </c>
      <c r="U307" s="74">
        <v>723</v>
      </c>
      <c r="V307" s="74">
        <f>IF(T307&lt;&gt;0,ROUND(U307/T307*100,1),0)</f>
        <v>523.9</v>
      </c>
      <c r="W307" s="1"/>
    </row>
    <row r="308" spans="1:23" ht="23.25">
      <c r="A308" s="1"/>
      <c r="B308" s="40"/>
      <c r="C308" s="40"/>
      <c r="D308" s="40"/>
      <c r="E308" s="40"/>
      <c r="F308" s="40"/>
      <c r="G308" s="40"/>
      <c r="H308" s="41"/>
      <c r="I308" s="42" t="s">
        <v>45</v>
      </c>
      <c r="J308" s="43"/>
      <c r="K308" s="44"/>
      <c r="L308" s="64"/>
      <c r="M308" s="63"/>
      <c r="N308" s="63"/>
      <c r="O308" s="63"/>
      <c r="P308" s="69"/>
      <c r="Q308" s="70"/>
      <c r="R308" s="71"/>
      <c r="S308" s="69"/>
      <c r="T308" s="73">
        <v>0</v>
      </c>
      <c r="U308" s="73">
        <v>0</v>
      </c>
      <c r="V308" s="73"/>
      <c r="W308" s="1"/>
    </row>
    <row r="309" spans="1:23" ht="23.25">
      <c r="A309" s="1"/>
      <c r="B309" s="40"/>
      <c r="C309" s="40"/>
      <c r="D309" s="40"/>
      <c r="E309" s="40"/>
      <c r="F309" s="40"/>
      <c r="G309" s="40"/>
      <c r="H309" s="41"/>
      <c r="I309" s="42"/>
      <c r="J309" s="43"/>
      <c r="K309" s="44"/>
      <c r="L309" s="64"/>
      <c r="M309" s="63"/>
      <c r="N309" s="63"/>
      <c r="O309" s="63"/>
      <c r="P309" s="69"/>
      <c r="Q309" s="70"/>
      <c r="R309" s="71"/>
      <c r="S309" s="69"/>
      <c r="T309" s="73"/>
      <c r="U309" s="73"/>
      <c r="V309" s="73"/>
      <c r="W309" s="1"/>
    </row>
    <row r="310" spans="1:23" ht="23.25">
      <c r="A310" s="1"/>
      <c r="B310" s="40"/>
      <c r="C310" s="40"/>
      <c r="D310" s="40"/>
      <c r="E310" s="40"/>
      <c r="F310" s="40"/>
      <c r="G310" s="83" t="s">
        <v>149</v>
      </c>
      <c r="H310" s="41"/>
      <c r="I310" s="42" t="s">
        <v>150</v>
      </c>
      <c r="J310" s="43"/>
      <c r="K310" s="44"/>
      <c r="L310" s="64"/>
      <c r="M310" s="63"/>
      <c r="N310" s="63"/>
      <c r="O310" s="63"/>
      <c r="P310" s="69"/>
      <c r="Q310" s="70"/>
      <c r="R310" s="71"/>
      <c r="S310" s="69"/>
      <c r="T310" s="73">
        <f>+T311</f>
        <v>1160</v>
      </c>
      <c r="U310" s="73">
        <f>+U311</f>
        <v>2639.4</v>
      </c>
      <c r="V310" s="73">
        <f>IF(T310&lt;&gt;0,ROUND(U310/T310*100,1),0)</f>
        <v>227.5</v>
      </c>
      <c r="W310" s="1"/>
    </row>
    <row r="311" spans="1:23" ht="23.25">
      <c r="A311" s="1"/>
      <c r="B311" s="40"/>
      <c r="C311" s="40"/>
      <c r="D311" s="40"/>
      <c r="E311" s="40"/>
      <c r="F311" s="40"/>
      <c r="G311" s="40"/>
      <c r="H311" s="41"/>
      <c r="I311" s="42" t="s">
        <v>44</v>
      </c>
      <c r="J311" s="43"/>
      <c r="K311" s="44"/>
      <c r="L311" s="64"/>
      <c r="M311" s="63"/>
      <c r="N311" s="63"/>
      <c r="O311" s="63"/>
      <c r="P311" s="69"/>
      <c r="Q311" s="70"/>
      <c r="R311" s="71"/>
      <c r="S311" s="69"/>
      <c r="T311" s="73">
        <v>1160</v>
      </c>
      <c r="U311" s="73">
        <v>2639.4</v>
      </c>
      <c r="V311" s="73">
        <f>IF(T311&lt;&gt;0,ROUND(U311/T311*100,1),0)</f>
        <v>227.5</v>
      </c>
      <c r="W311" s="1"/>
    </row>
    <row r="312" spans="1:23" ht="23.25">
      <c r="A312" s="1"/>
      <c r="B312" s="40"/>
      <c r="C312" s="40"/>
      <c r="D312" s="40"/>
      <c r="E312" s="40"/>
      <c r="F312" s="40"/>
      <c r="G312" s="40"/>
      <c r="H312" s="41"/>
      <c r="I312" s="42" t="s">
        <v>45</v>
      </c>
      <c r="J312" s="43"/>
      <c r="K312" s="44"/>
      <c r="L312" s="64"/>
      <c r="M312" s="63"/>
      <c r="N312" s="63"/>
      <c r="O312" s="63"/>
      <c r="P312" s="69"/>
      <c r="Q312" s="70"/>
      <c r="R312" s="71"/>
      <c r="S312" s="69"/>
      <c r="T312" s="73">
        <v>0</v>
      </c>
      <c r="U312" s="73">
        <v>0</v>
      </c>
      <c r="V312" s="73"/>
      <c r="W312" s="1"/>
    </row>
    <row r="313" spans="1:23" ht="23.25">
      <c r="A313" s="1"/>
      <c r="B313" s="40"/>
      <c r="C313" s="40"/>
      <c r="D313" s="40"/>
      <c r="E313" s="40"/>
      <c r="F313" s="40"/>
      <c r="G313" s="40"/>
      <c r="H313" s="41"/>
      <c r="I313" s="42"/>
      <c r="J313" s="43"/>
      <c r="K313" s="44"/>
      <c r="L313" s="64"/>
      <c r="M313" s="63"/>
      <c r="N313" s="63"/>
      <c r="O313" s="63"/>
      <c r="P313" s="69"/>
      <c r="Q313" s="70"/>
      <c r="R313" s="71"/>
      <c r="S313" s="69"/>
      <c r="T313" s="73"/>
      <c r="U313" s="73"/>
      <c r="V313" s="73"/>
      <c r="W313" s="1"/>
    </row>
    <row r="314" spans="1:23" ht="23.25">
      <c r="A314" s="1"/>
      <c r="B314" s="40"/>
      <c r="C314" s="40"/>
      <c r="D314" s="40"/>
      <c r="E314" s="40"/>
      <c r="F314" s="40"/>
      <c r="G314" s="40"/>
      <c r="H314" s="41"/>
      <c r="I314" s="42"/>
      <c r="J314" s="43"/>
      <c r="K314" s="44"/>
      <c r="L314" s="64"/>
      <c r="M314" s="63"/>
      <c r="N314" s="63"/>
      <c r="O314" s="63"/>
      <c r="P314" s="69"/>
      <c r="Q314" s="70"/>
      <c r="R314" s="71"/>
      <c r="S314" s="69"/>
      <c r="T314" s="73"/>
      <c r="U314" s="73"/>
      <c r="V314" s="73"/>
      <c r="W314" s="1"/>
    </row>
    <row r="315" spans="1:23" ht="23.25">
      <c r="A315" s="1"/>
      <c r="B315" s="47"/>
      <c r="C315" s="47"/>
      <c r="D315" s="47"/>
      <c r="E315" s="47"/>
      <c r="F315" s="47"/>
      <c r="G315" s="47"/>
      <c r="H315" s="48"/>
      <c r="I315" s="49"/>
      <c r="J315" s="50"/>
      <c r="K315" s="51"/>
      <c r="L315" s="66"/>
      <c r="M315" s="65"/>
      <c r="N315" s="65"/>
      <c r="O315" s="65"/>
      <c r="P315" s="75"/>
      <c r="Q315" s="76"/>
      <c r="R315" s="77"/>
      <c r="S315" s="75"/>
      <c r="T315" s="79"/>
      <c r="U315" s="79"/>
      <c r="V315" s="79"/>
      <c r="W315" s="1"/>
    </row>
    <row r="316" spans="1:23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2"/>
      <c r="R316" s="52"/>
      <c r="S316" s="52"/>
      <c r="T316" s="52"/>
      <c r="U316" s="52"/>
      <c r="V316" s="52"/>
      <c r="W316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2"/>
      <c r="R317" s="52"/>
      <c r="S317" s="52"/>
      <c r="T317" s="52"/>
      <c r="U317" s="52"/>
      <c r="V317" s="90" t="s">
        <v>512</v>
      </c>
      <c r="W317" s="1"/>
    </row>
    <row r="318" spans="1:23" ht="23.25">
      <c r="A318" s="1"/>
      <c r="B318" s="54"/>
      <c r="C318" s="8"/>
      <c r="D318" s="8"/>
      <c r="E318" s="8"/>
      <c r="F318" s="8"/>
      <c r="G318" s="8"/>
      <c r="H318" s="55"/>
      <c r="I318" s="10"/>
      <c r="J318" s="11"/>
      <c r="K318" s="54" t="s">
        <v>28</v>
      </c>
      <c r="L318" s="57"/>
      <c r="M318" s="57"/>
      <c r="N318" s="57"/>
      <c r="O318" s="57"/>
      <c r="P318" s="57"/>
      <c r="Q318" s="57"/>
      <c r="R318" s="8"/>
      <c r="S318" s="8"/>
      <c r="T318" s="14"/>
      <c r="U318" s="8"/>
      <c r="V318" s="9"/>
      <c r="W318" s="1"/>
    </row>
    <row r="319" spans="1:23" ht="23.25">
      <c r="A319" s="1"/>
      <c r="B319" s="19" t="s">
        <v>26</v>
      </c>
      <c r="C319" s="16"/>
      <c r="D319" s="16"/>
      <c r="E319" s="16"/>
      <c r="F319" s="16"/>
      <c r="G319" s="16"/>
      <c r="H319" s="56"/>
      <c r="I319" s="1"/>
      <c r="J319" s="18"/>
      <c r="K319" s="58"/>
      <c r="L319" s="59"/>
      <c r="M319" s="12" t="s">
        <v>29</v>
      </c>
      <c r="N319" s="12"/>
      <c r="O319" s="12"/>
      <c r="P319" s="12"/>
      <c r="Q319" s="13"/>
      <c r="R319" s="8" t="s">
        <v>21</v>
      </c>
      <c r="S319" s="8"/>
      <c r="T319" s="19" t="s">
        <v>0</v>
      </c>
      <c r="U319" s="16"/>
      <c r="V319" s="17"/>
      <c r="W319" s="1"/>
    </row>
    <row r="320" spans="1:23" ht="23.25">
      <c r="A320" s="1"/>
      <c r="B320" s="23" t="s">
        <v>27</v>
      </c>
      <c r="C320" s="20"/>
      <c r="D320" s="20"/>
      <c r="E320" s="20"/>
      <c r="F320" s="20"/>
      <c r="G320" s="20"/>
      <c r="H320" s="56"/>
      <c r="I320" s="22" t="s">
        <v>1</v>
      </c>
      <c r="J320" s="18"/>
      <c r="K320" s="15" t="s">
        <v>18</v>
      </c>
      <c r="L320" s="15" t="s">
        <v>30</v>
      </c>
      <c r="M320" s="60"/>
      <c r="N320" s="61"/>
      <c r="O320" s="62"/>
      <c r="P320" s="15" t="s">
        <v>38</v>
      </c>
      <c r="Q320" s="17"/>
      <c r="R320" s="16" t="s">
        <v>16</v>
      </c>
      <c r="S320" s="16"/>
      <c r="T320" s="23" t="s">
        <v>23</v>
      </c>
      <c r="U320" s="20"/>
      <c r="V320" s="21"/>
      <c r="W320" s="1"/>
    </row>
    <row r="321" spans="1:23" ht="23.25">
      <c r="A321" s="1"/>
      <c r="B321" s="24"/>
      <c r="C321" s="24"/>
      <c r="D321" s="24"/>
      <c r="E321" s="24"/>
      <c r="F321" s="25"/>
      <c r="G321" s="24"/>
      <c r="H321" s="24"/>
      <c r="I321" s="22"/>
      <c r="J321" s="18"/>
      <c r="K321" s="22" t="s">
        <v>19</v>
      </c>
      <c r="L321" s="28" t="s">
        <v>19</v>
      </c>
      <c r="M321" s="29" t="s">
        <v>4</v>
      </c>
      <c r="N321" s="31" t="s">
        <v>5</v>
      </c>
      <c r="O321" s="29" t="s">
        <v>6</v>
      </c>
      <c r="P321" s="23" t="s">
        <v>39</v>
      </c>
      <c r="Q321" s="21"/>
      <c r="R321" s="26" t="s">
        <v>17</v>
      </c>
      <c r="S321" s="16"/>
      <c r="T321" s="24"/>
      <c r="U321" s="24"/>
      <c r="V321" s="27" t="s">
        <v>2</v>
      </c>
      <c r="W321" s="1"/>
    </row>
    <row r="322" spans="1:23" ht="23.25">
      <c r="A322" s="1"/>
      <c r="B322" s="28" t="s">
        <v>11</v>
      </c>
      <c r="C322" s="28" t="s">
        <v>12</v>
      </c>
      <c r="D322" s="28" t="s">
        <v>13</v>
      </c>
      <c r="E322" s="28" t="s">
        <v>14</v>
      </c>
      <c r="F322" s="29" t="s">
        <v>15</v>
      </c>
      <c r="G322" s="28" t="s">
        <v>3</v>
      </c>
      <c r="H322" s="24"/>
      <c r="I322" s="1"/>
      <c r="J322" s="18"/>
      <c r="K322" s="22" t="s">
        <v>20</v>
      </c>
      <c r="L322" s="29" t="s">
        <v>31</v>
      </c>
      <c r="M322" s="29"/>
      <c r="N322" s="29"/>
      <c r="O322" s="29"/>
      <c r="P322" s="22" t="s">
        <v>32</v>
      </c>
      <c r="Q322" s="30" t="s">
        <v>32</v>
      </c>
      <c r="R322" s="99" t="s">
        <v>33</v>
      </c>
      <c r="S322" s="101" t="s">
        <v>34</v>
      </c>
      <c r="T322" s="31" t="s">
        <v>4</v>
      </c>
      <c r="U322" s="28" t="s">
        <v>7</v>
      </c>
      <c r="V322" s="27" t="s">
        <v>8</v>
      </c>
      <c r="W322" s="1"/>
    </row>
    <row r="323" spans="1:23" ht="23.25">
      <c r="A323" s="1"/>
      <c r="B323" s="32"/>
      <c r="C323" s="32"/>
      <c r="D323" s="32"/>
      <c r="E323" s="32"/>
      <c r="F323" s="33"/>
      <c r="G323" s="32"/>
      <c r="H323" s="32"/>
      <c r="I323" s="34"/>
      <c r="J323" s="35"/>
      <c r="K323" s="36"/>
      <c r="L323" s="37"/>
      <c r="M323" s="37"/>
      <c r="N323" s="37"/>
      <c r="O323" s="37"/>
      <c r="P323" s="36" t="s">
        <v>35</v>
      </c>
      <c r="Q323" s="38" t="s">
        <v>36</v>
      </c>
      <c r="R323" s="100"/>
      <c r="S323" s="102"/>
      <c r="T323" s="34"/>
      <c r="U323" s="32"/>
      <c r="V323" s="37" t="s">
        <v>37</v>
      </c>
      <c r="W323" s="1"/>
    </row>
    <row r="324" spans="1:23" ht="23.25">
      <c r="A324" s="1"/>
      <c r="B324" s="39"/>
      <c r="C324" s="39"/>
      <c r="D324" s="39"/>
      <c r="E324" s="39"/>
      <c r="F324" s="40"/>
      <c r="G324" s="39"/>
      <c r="H324" s="41"/>
      <c r="I324" s="42"/>
      <c r="J324" s="43"/>
      <c r="K324" s="44"/>
      <c r="L324" s="64"/>
      <c r="M324" s="63"/>
      <c r="N324" s="63"/>
      <c r="O324" s="63"/>
      <c r="P324" s="69"/>
      <c r="Q324" s="70"/>
      <c r="R324" s="71"/>
      <c r="S324" s="71"/>
      <c r="T324" s="72"/>
      <c r="U324" s="73"/>
      <c r="V324" s="73"/>
      <c r="W324" s="1"/>
    </row>
    <row r="325" spans="1:23" ht="23.25">
      <c r="A325" s="1"/>
      <c r="B325" s="83" t="s">
        <v>42</v>
      </c>
      <c r="C325" s="83" t="s">
        <v>53</v>
      </c>
      <c r="D325" s="83" t="s">
        <v>48</v>
      </c>
      <c r="E325" s="40"/>
      <c r="F325" s="83" t="s">
        <v>74</v>
      </c>
      <c r="G325" s="83" t="s">
        <v>151</v>
      </c>
      <c r="H325" s="41"/>
      <c r="I325" s="42" t="s">
        <v>152</v>
      </c>
      <c r="J325" s="43"/>
      <c r="K325" s="44"/>
      <c r="L325" s="64"/>
      <c r="M325" s="63"/>
      <c r="N325" s="63"/>
      <c r="O325" s="63"/>
      <c r="P325" s="69"/>
      <c r="Q325" s="70"/>
      <c r="R325" s="71"/>
      <c r="S325" s="69"/>
      <c r="T325" s="73">
        <f>+T326</f>
        <v>400</v>
      </c>
      <c r="U325" s="73">
        <f>+U326</f>
        <v>1822.4</v>
      </c>
      <c r="V325" s="73">
        <f>IF(T325&lt;&gt;0,ROUND(U325/T325*100,1),0)</f>
        <v>455.6</v>
      </c>
      <c r="W325" s="1"/>
    </row>
    <row r="326" spans="1:23" ht="23.25">
      <c r="A326" s="1"/>
      <c r="B326" s="40"/>
      <c r="C326" s="40"/>
      <c r="D326" s="40"/>
      <c r="E326" s="40"/>
      <c r="F326" s="40"/>
      <c r="G326" s="40"/>
      <c r="H326" s="41"/>
      <c r="I326" s="42" t="s">
        <v>44</v>
      </c>
      <c r="J326" s="43"/>
      <c r="K326" s="44"/>
      <c r="L326" s="64"/>
      <c r="M326" s="63"/>
      <c r="N326" s="63"/>
      <c r="O326" s="63"/>
      <c r="P326" s="69"/>
      <c r="Q326" s="70"/>
      <c r="R326" s="71"/>
      <c r="S326" s="69"/>
      <c r="T326" s="73">
        <v>400</v>
      </c>
      <c r="U326" s="73">
        <v>1822.4</v>
      </c>
      <c r="V326" s="73">
        <f>IF(T326&lt;&gt;0,ROUND(U326/T326*100,1),0)</f>
        <v>455.6</v>
      </c>
      <c r="W326" s="1"/>
    </row>
    <row r="327" spans="1:23" ht="23.25">
      <c r="A327" s="1"/>
      <c r="B327" s="40"/>
      <c r="C327" s="46"/>
      <c r="D327" s="46"/>
      <c r="E327" s="46"/>
      <c r="F327" s="46"/>
      <c r="G327" s="46"/>
      <c r="H327" s="42"/>
      <c r="I327" s="42" t="s">
        <v>45</v>
      </c>
      <c r="J327" s="43"/>
      <c r="K327" s="44"/>
      <c r="L327" s="64"/>
      <c r="M327" s="64"/>
      <c r="N327" s="64"/>
      <c r="O327" s="64"/>
      <c r="P327" s="69"/>
      <c r="Q327" s="70"/>
      <c r="R327" s="71"/>
      <c r="S327" s="69"/>
      <c r="T327" s="81">
        <v>0</v>
      </c>
      <c r="U327" s="74">
        <v>0</v>
      </c>
      <c r="V327" s="74"/>
      <c r="W327" s="1"/>
    </row>
    <row r="328" spans="1:23" ht="23.25">
      <c r="A328" s="1"/>
      <c r="B328" s="40"/>
      <c r="C328" s="40"/>
      <c r="D328" s="40"/>
      <c r="E328" s="40"/>
      <c r="F328" s="40"/>
      <c r="G328" s="40"/>
      <c r="H328" s="41"/>
      <c r="I328" s="42"/>
      <c r="J328" s="43"/>
      <c r="K328" s="44"/>
      <c r="L328" s="64"/>
      <c r="M328" s="63"/>
      <c r="N328" s="63"/>
      <c r="O328" s="63"/>
      <c r="P328" s="69"/>
      <c r="Q328" s="70"/>
      <c r="R328" s="71"/>
      <c r="S328" s="69"/>
      <c r="T328" s="73"/>
      <c r="U328" s="73"/>
      <c r="V328" s="73"/>
      <c r="W328" s="1"/>
    </row>
    <row r="329" spans="1:23" ht="23.25">
      <c r="A329" s="1"/>
      <c r="B329" s="40"/>
      <c r="C329" s="40"/>
      <c r="D329" s="40"/>
      <c r="E329" s="40"/>
      <c r="F329" s="40"/>
      <c r="G329" s="83" t="s">
        <v>153</v>
      </c>
      <c r="H329" s="41"/>
      <c r="I329" s="42" t="s">
        <v>154</v>
      </c>
      <c r="J329" s="43"/>
      <c r="K329" s="44"/>
      <c r="L329" s="64"/>
      <c r="M329" s="64"/>
      <c r="N329" s="64"/>
      <c r="O329" s="64"/>
      <c r="P329" s="69"/>
      <c r="Q329" s="70"/>
      <c r="R329" s="71"/>
      <c r="S329" s="69"/>
      <c r="T329" s="81">
        <f>+T330</f>
        <v>1200</v>
      </c>
      <c r="U329" s="74">
        <f>+U330</f>
        <v>1175.5</v>
      </c>
      <c r="V329" s="74">
        <f>IF(T329&lt;&gt;0,ROUND(U329/T329*100,1),0)</f>
        <v>98</v>
      </c>
      <c r="W329" s="1"/>
    </row>
    <row r="330" spans="1:23" ht="23.25">
      <c r="A330" s="1"/>
      <c r="B330" s="40"/>
      <c r="C330" s="40"/>
      <c r="D330" s="40"/>
      <c r="E330" s="40"/>
      <c r="F330" s="40"/>
      <c r="G330" s="40"/>
      <c r="H330" s="41"/>
      <c r="I330" s="42" t="s">
        <v>44</v>
      </c>
      <c r="J330" s="43"/>
      <c r="K330" s="44"/>
      <c r="L330" s="64"/>
      <c r="M330" s="64"/>
      <c r="N330" s="64"/>
      <c r="O330" s="64"/>
      <c r="P330" s="69"/>
      <c r="Q330" s="70"/>
      <c r="R330" s="71"/>
      <c r="S330" s="69"/>
      <c r="T330" s="81">
        <v>1200</v>
      </c>
      <c r="U330" s="74">
        <v>1175.5</v>
      </c>
      <c r="V330" s="74">
        <f>IF(T330&lt;&gt;0,ROUND(U330/T330*100,1),0)</f>
        <v>98</v>
      </c>
      <c r="W330" s="1"/>
    </row>
    <row r="331" spans="1:23" ht="23.25">
      <c r="A331" s="1"/>
      <c r="B331" s="40"/>
      <c r="C331" s="40"/>
      <c r="D331" s="40"/>
      <c r="E331" s="40"/>
      <c r="F331" s="40"/>
      <c r="G331" s="40"/>
      <c r="H331" s="41"/>
      <c r="I331" s="42" t="s">
        <v>45</v>
      </c>
      <c r="J331" s="43"/>
      <c r="K331" s="44"/>
      <c r="L331" s="64"/>
      <c r="M331" s="64"/>
      <c r="N331" s="64"/>
      <c r="O331" s="64"/>
      <c r="P331" s="69"/>
      <c r="Q331" s="70"/>
      <c r="R331" s="71"/>
      <c r="S331" s="69"/>
      <c r="T331" s="81">
        <v>0</v>
      </c>
      <c r="U331" s="74">
        <v>0</v>
      </c>
      <c r="V331" s="74"/>
      <c r="W331" s="1"/>
    </row>
    <row r="332" spans="1:23" ht="23.25">
      <c r="A332" s="1"/>
      <c r="B332" s="40"/>
      <c r="C332" s="40"/>
      <c r="D332" s="40"/>
      <c r="E332" s="40"/>
      <c r="F332" s="40"/>
      <c r="G332" s="40"/>
      <c r="H332" s="41"/>
      <c r="I332" s="42"/>
      <c r="J332" s="43"/>
      <c r="K332" s="44"/>
      <c r="L332" s="64"/>
      <c r="M332" s="64"/>
      <c r="N332" s="64"/>
      <c r="O332" s="64"/>
      <c r="P332" s="69"/>
      <c r="Q332" s="70"/>
      <c r="R332" s="71"/>
      <c r="S332" s="69"/>
      <c r="T332" s="81"/>
      <c r="U332" s="74"/>
      <c r="V332" s="74"/>
      <c r="W332" s="1"/>
    </row>
    <row r="333" spans="1:23" ht="23.25">
      <c r="A333" s="1"/>
      <c r="B333" s="40"/>
      <c r="C333" s="40"/>
      <c r="D333" s="40"/>
      <c r="E333" s="40"/>
      <c r="F333" s="40"/>
      <c r="G333" s="40"/>
      <c r="H333" s="41"/>
      <c r="I333" s="42"/>
      <c r="J333" s="43"/>
      <c r="K333" s="44"/>
      <c r="L333" s="64"/>
      <c r="M333" s="64"/>
      <c r="N333" s="64"/>
      <c r="O333" s="64"/>
      <c r="P333" s="69"/>
      <c r="Q333" s="70"/>
      <c r="R333" s="71"/>
      <c r="S333" s="69"/>
      <c r="T333" s="81"/>
      <c r="U333" s="74"/>
      <c r="V333" s="74"/>
      <c r="W333" s="1"/>
    </row>
    <row r="334" spans="1:23" ht="23.25">
      <c r="A334" s="1"/>
      <c r="B334" s="40"/>
      <c r="C334" s="40"/>
      <c r="D334" s="40"/>
      <c r="E334" s="40"/>
      <c r="F334" s="40"/>
      <c r="G334" s="83" t="s">
        <v>155</v>
      </c>
      <c r="H334" s="41"/>
      <c r="I334" s="42" t="s">
        <v>156</v>
      </c>
      <c r="J334" s="43"/>
      <c r="K334" s="44"/>
      <c r="L334" s="64"/>
      <c r="M334" s="64"/>
      <c r="N334" s="64"/>
      <c r="O334" s="64"/>
      <c r="P334" s="69"/>
      <c r="Q334" s="70"/>
      <c r="R334" s="71"/>
      <c r="S334" s="69"/>
      <c r="T334" s="81">
        <f>+T335</f>
        <v>1350</v>
      </c>
      <c r="U334" s="74">
        <f>+U335</f>
        <v>1482.4</v>
      </c>
      <c r="V334" s="74">
        <f>IF(T334&lt;&gt;0,ROUND(U334/T334*100,1),0)</f>
        <v>109.8</v>
      </c>
      <c r="W334" s="1"/>
    </row>
    <row r="335" spans="1:23" ht="23.25">
      <c r="A335" s="1"/>
      <c r="B335" s="40"/>
      <c r="C335" s="40"/>
      <c r="D335" s="40"/>
      <c r="E335" s="40"/>
      <c r="F335" s="40"/>
      <c r="G335" s="40"/>
      <c r="H335" s="41"/>
      <c r="I335" s="42" t="s">
        <v>44</v>
      </c>
      <c r="J335" s="43"/>
      <c r="K335" s="44"/>
      <c r="L335" s="64"/>
      <c r="M335" s="64"/>
      <c r="N335" s="64"/>
      <c r="O335" s="64"/>
      <c r="P335" s="69"/>
      <c r="Q335" s="70"/>
      <c r="R335" s="71"/>
      <c r="S335" s="69"/>
      <c r="T335" s="81">
        <v>1350</v>
      </c>
      <c r="U335" s="74">
        <v>1482.4</v>
      </c>
      <c r="V335" s="74">
        <f>IF(T335&lt;&gt;0,ROUND(U335/T335*100,1),0)</f>
        <v>109.8</v>
      </c>
      <c r="W335" s="1"/>
    </row>
    <row r="336" spans="1:23" ht="23.25">
      <c r="A336" s="1"/>
      <c r="B336" s="40"/>
      <c r="C336" s="40"/>
      <c r="D336" s="40"/>
      <c r="E336" s="40"/>
      <c r="F336" s="40"/>
      <c r="G336" s="40"/>
      <c r="H336" s="41"/>
      <c r="I336" s="42" t="s">
        <v>45</v>
      </c>
      <c r="J336" s="43"/>
      <c r="K336" s="44"/>
      <c r="L336" s="64"/>
      <c r="M336" s="64"/>
      <c r="N336" s="64"/>
      <c r="O336" s="64"/>
      <c r="P336" s="69"/>
      <c r="Q336" s="70"/>
      <c r="R336" s="71"/>
      <c r="S336" s="69"/>
      <c r="T336" s="81">
        <v>0</v>
      </c>
      <c r="U336" s="74">
        <v>0</v>
      </c>
      <c r="V336" s="74"/>
      <c r="W336" s="1"/>
    </row>
    <row r="337" spans="1:23" ht="23.25">
      <c r="A337" s="1"/>
      <c r="B337" s="40"/>
      <c r="C337" s="40"/>
      <c r="D337" s="40"/>
      <c r="E337" s="40"/>
      <c r="F337" s="40"/>
      <c r="G337" s="40"/>
      <c r="H337" s="41"/>
      <c r="I337" s="42"/>
      <c r="J337" s="43"/>
      <c r="K337" s="44"/>
      <c r="L337" s="64"/>
      <c r="M337" s="63"/>
      <c r="N337" s="63"/>
      <c r="O337" s="63"/>
      <c r="P337" s="69"/>
      <c r="Q337" s="70"/>
      <c r="R337" s="71"/>
      <c r="S337" s="69"/>
      <c r="T337" s="73"/>
      <c r="U337" s="73"/>
      <c r="V337" s="73"/>
      <c r="W337" s="1"/>
    </row>
    <row r="338" spans="1:23" ht="23.25">
      <c r="A338" s="1"/>
      <c r="B338" s="40"/>
      <c r="C338" s="46"/>
      <c r="D338" s="46"/>
      <c r="E338" s="46"/>
      <c r="F338" s="46"/>
      <c r="G338" s="84" t="s">
        <v>157</v>
      </c>
      <c r="H338" s="42"/>
      <c r="I338" s="42" t="s">
        <v>158</v>
      </c>
      <c r="J338" s="43"/>
      <c r="K338" s="44"/>
      <c r="L338" s="64"/>
      <c r="M338" s="64"/>
      <c r="N338" s="64"/>
      <c r="O338" s="64"/>
      <c r="P338" s="69"/>
      <c r="Q338" s="70"/>
      <c r="R338" s="71"/>
      <c r="S338" s="69"/>
      <c r="T338" s="81">
        <f>+T339</f>
        <v>1500</v>
      </c>
      <c r="U338" s="74">
        <f>+U339</f>
        <v>763.7</v>
      </c>
      <c r="V338" s="74">
        <f>IF(T338&lt;&gt;0,ROUND(U338/T338*100,1),0)</f>
        <v>50.9</v>
      </c>
      <c r="W338" s="1"/>
    </row>
    <row r="339" spans="1:23" ht="23.25">
      <c r="A339" s="1"/>
      <c r="B339" s="40"/>
      <c r="C339" s="40"/>
      <c r="D339" s="40"/>
      <c r="E339" s="40"/>
      <c r="F339" s="40"/>
      <c r="G339" s="40"/>
      <c r="H339" s="41"/>
      <c r="I339" s="42" t="s">
        <v>44</v>
      </c>
      <c r="J339" s="43"/>
      <c r="K339" s="44"/>
      <c r="L339" s="64"/>
      <c r="M339" s="63"/>
      <c r="N339" s="63"/>
      <c r="O339" s="63"/>
      <c r="P339" s="69"/>
      <c r="Q339" s="70"/>
      <c r="R339" s="71"/>
      <c r="S339" s="69"/>
      <c r="T339" s="81">
        <v>1500</v>
      </c>
      <c r="U339" s="74">
        <v>763.7</v>
      </c>
      <c r="V339" s="74">
        <f>IF(T339&lt;&gt;0,ROUND(U339/T339*100,1),0)</f>
        <v>50.9</v>
      </c>
      <c r="W339" s="1"/>
    </row>
    <row r="340" spans="1:23" ht="23.25">
      <c r="A340" s="1"/>
      <c r="B340" s="40"/>
      <c r="C340" s="46"/>
      <c r="D340" s="46"/>
      <c r="E340" s="46"/>
      <c r="F340" s="46"/>
      <c r="G340" s="46"/>
      <c r="H340" s="42"/>
      <c r="I340" s="42" t="s">
        <v>45</v>
      </c>
      <c r="J340" s="43"/>
      <c r="K340" s="44"/>
      <c r="L340" s="64"/>
      <c r="M340" s="64"/>
      <c r="N340" s="64"/>
      <c r="O340" s="64"/>
      <c r="P340" s="69"/>
      <c r="Q340" s="70"/>
      <c r="R340" s="71"/>
      <c r="S340" s="69"/>
      <c r="T340" s="73">
        <v>0</v>
      </c>
      <c r="U340" s="73">
        <v>0</v>
      </c>
      <c r="V340" s="73"/>
      <c r="W340" s="1"/>
    </row>
    <row r="341" spans="1:23" ht="23.25">
      <c r="A341" s="1"/>
      <c r="B341" s="40"/>
      <c r="C341" s="40"/>
      <c r="D341" s="40"/>
      <c r="E341" s="40"/>
      <c r="F341" s="40"/>
      <c r="G341" s="46"/>
      <c r="H341" s="42"/>
      <c r="I341" s="42"/>
      <c r="J341" s="43"/>
      <c r="K341" s="44"/>
      <c r="L341" s="64"/>
      <c r="M341" s="64"/>
      <c r="N341" s="64"/>
      <c r="O341" s="64"/>
      <c r="P341" s="69"/>
      <c r="Q341" s="70"/>
      <c r="R341" s="71"/>
      <c r="S341" s="69"/>
      <c r="T341" s="81"/>
      <c r="U341" s="74"/>
      <c r="V341" s="74"/>
      <c r="W341" s="1"/>
    </row>
    <row r="342" spans="1:23" ht="23.25">
      <c r="A342" s="1"/>
      <c r="B342" s="40"/>
      <c r="C342" s="40"/>
      <c r="D342" s="40"/>
      <c r="E342" s="40"/>
      <c r="F342" s="40"/>
      <c r="G342" s="83" t="s">
        <v>159</v>
      </c>
      <c r="H342" s="41"/>
      <c r="I342" s="42" t="s">
        <v>160</v>
      </c>
      <c r="J342" s="43"/>
      <c r="K342" s="44"/>
      <c r="L342" s="64"/>
      <c r="M342" s="63"/>
      <c r="N342" s="63"/>
      <c r="O342" s="63"/>
      <c r="P342" s="69"/>
      <c r="Q342" s="70"/>
      <c r="R342" s="71"/>
      <c r="S342" s="69"/>
      <c r="T342" s="73">
        <f>+T343</f>
        <v>275</v>
      </c>
      <c r="U342" s="73">
        <f>+U343</f>
        <v>254.3</v>
      </c>
      <c r="V342" s="73">
        <f>IF(T342&lt;&gt;0,ROUND(U342/T342*100,1),0)</f>
        <v>92.5</v>
      </c>
      <c r="W342" s="1"/>
    </row>
    <row r="343" spans="1:23" ht="23.25">
      <c r="A343" s="1"/>
      <c r="B343" s="40"/>
      <c r="C343" s="40"/>
      <c r="D343" s="40"/>
      <c r="E343" s="40"/>
      <c r="F343" s="40"/>
      <c r="G343" s="40"/>
      <c r="H343" s="41"/>
      <c r="I343" s="42" t="s">
        <v>44</v>
      </c>
      <c r="J343" s="43"/>
      <c r="K343" s="44"/>
      <c r="L343" s="64"/>
      <c r="M343" s="63"/>
      <c r="N343" s="63"/>
      <c r="O343" s="63"/>
      <c r="P343" s="69"/>
      <c r="Q343" s="70"/>
      <c r="R343" s="71"/>
      <c r="S343" s="69"/>
      <c r="T343" s="73">
        <v>275</v>
      </c>
      <c r="U343" s="73">
        <v>254.3</v>
      </c>
      <c r="V343" s="73">
        <f>IF(T343&lt;&gt;0,ROUND(U343/T343*100,1),0)</f>
        <v>92.5</v>
      </c>
      <c r="W343" s="1"/>
    </row>
    <row r="344" spans="1:23" ht="23.25">
      <c r="A344" s="1"/>
      <c r="B344" s="40"/>
      <c r="C344" s="46"/>
      <c r="D344" s="46"/>
      <c r="E344" s="46"/>
      <c r="F344" s="46"/>
      <c r="G344" s="46"/>
      <c r="H344" s="42"/>
      <c r="I344" s="42" t="s">
        <v>45</v>
      </c>
      <c r="J344" s="43"/>
      <c r="K344" s="44"/>
      <c r="L344" s="64"/>
      <c r="M344" s="64"/>
      <c r="N344" s="64"/>
      <c r="O344" s="64"/>
      <c r="P344" s="69"/>
      <c r="Q344" s="70"/>
      <c r="R344" s="71"/>
      <c r="S344" s="69"/>
      <c r="T344" s="81">
        <v>0</v>
      </c>
      <c r="U344" s="74">
        <v>0</v>
      </c>
      <c r="V344" s="74"/>
      <c r="W344" s="1"/>
    </row>
    <row r="345" spans="1:23" ht="23.25">
      <c r="A345" s="1"/>
      <c r="B345" s="40"/>
      <c r="C345" s="40"/>
      <c r="D345" s="40"/>
      <c r="E345" s="40"/>
      <c r="F345" s="40"/>
      <c r="G345" s="40"/>
      <c r="H345" s="41"/>
      <c r="I345" s="42"/>
      <c r="J345" s="43"/>
      <c r="K345" s="44"/>
      <c r="L345" s="64"/>
      <c r="M345" s="63"/>
      <c r="N345" s="63"/>
      <c r="O345" s="63"/>
      <c r="P345" s="69"/>
      <c r="Q345" s="70"/>
      <c r="R345" s="71"/>
      <c r="S345" s="69"/>
      <c r="T345" s="73"/>
      <c r="U345" s="73"/>
      <c r="V345" s="73"/>
      <c r="W345" s="1"/>
    </row>
    <row r="346" spans="1:23" ht="23.25">
      <c r="A346" s="1"/>
      <c r="B346" s="40"/>
      <c r="C346" s="40"/>
      <c r="D346" s="40"/>
      <c r="E346" s="40"/>
      <c r="F346" s="40"/>
      <c r="G346" s="83" t="s">
        <v>161</v>
      </c>
      <c r="H346" s="42"/>
      <c r="I346" s="42" t="s">
        <v>162</v>
      </c>
      <c r="J346" s="43"/>
      <c r="K346" s="44"/>
      <c r="L346" s="64"/>
      <c r="M346" s="63"/>
      <c r="N346" s="63"/>
      <c r="O346" s="63"/>
      <c r="P346" s="69"/>
      <c r="Q346" s="70"/>
      <c r="R346" s="71"/>
      <c r="S346" s="69"/>
      <c r="T346" s="73">
        <f>+T347</f>
        <v>275</v>
      </c>
      <c r="U346" s="73">
        <f>+U347</f>
        <v>217.3</v>
      </c>
      <c r="V346" s="73">
        <f>IF(T346&lt;&gt;0,ROUND(U346/T346*100,1),0)</f>
        <v>79</v>
      </c>
      <c r="W346" s="1"/>
    </row>
    <row r="347" spans="1:23" ht="23.25">
      <c r="A347" s="1"/>
      <c r="B347" s="40"/>
      <c r="C347" s="40"/>
      <c r="D347" s="40"/>
      <c r="E347" s="40"/>
      <c r="F347" s="40"/>
      <c r="G347" s="40"/>
      <c r="H347" s="41"/>
      <c r="I347" s="42" t="s">
        <v>44</v>
      </c>
      <c r="J347" s="43"/>
      <c r="K347" s="44"/>
      <c r="L347" s="64"/>
      <c r="M347" s="63"/>
      <c r="N347" s="63"/>
      <c r="O347" s="63"/>
      <c r="P347" s="69"/>
      <c r="Q347" s="70"/>
      <c r="R347" s="71"/>
      <c r="S347" s="69"/>
      <c r="T347" s="73">
        <v>275</v>
      </c>
      <c r="U347" s="73">
        <v>217.3</v>
      </c>
      <c r="V347" s="73">
        <f>IF(T347&lt;&gt;0,ROUND(U347/T347*100,1),0)</f>
        <v>79</v>
      </c>
      <c r="W347" s="1"/>
    </row>
    <row r="348" spans="1:23" ht="23.25">
      <c r="A348" s="1"/>
      <c r="B348" s="40"/>
      <c r="C348" s="46"/>
      <c r="D348" s="46"/>
      <c r="E348" s="46"/>
      <c r="F348" s="46"/>
      <c r="G348" s="46"/>
      <c r="H348" s="42"/>
      <c r="I348" s="42" t="s">
        <v>45</v>
      </c>
      <c r="J348" s="43"/>
      <c r="K348" s="44"/>
      <c r="L348" s="64"/>
      <c r="M348" s="64"/>
      <c r="N348" s="64"/>
      <c r="O348" s="64"/>
      <c r="P348" s="69"/>
      <c r="Q348" s="70"/>
      <c r="R348" s="71"/>
      <c r="S348" s="69"/>
      <c r="T348" s="81">
        <v>0</v>
      </c>
      <c r="U348" s="74">
        <v>0</v>
      </c>
      <c r="V348" s="74"/>
      <c r="W348" s="1"/>
    </row>
    <row r="349" spans="1:23" ht="23.25">
      <c r="A349" s="1"/>
      <c r="B349" s="40"/>
      <c r="C349" s="40"/>
      <c r="D349" s="40"/>
      <c r="E349" s="40"/>
      <c r="F349" s="40"/>
      <c r="G349" s="40"/>
      <c r="H349" s="41"/>
      <c r="I349" s="42"/>
      <c r="J349" s="43"/>
      <c r="K349" s="44"/>
      <c r="L349" s="64"/>
      <c r="M349" s="63"/>
      <c r="N349" s="63"/>
      <c r="O349" s="63"/>
      <c r="P349" s="69"/>
      <c r="Q349" s="70"/>
      <c r="R349" s="71"/>
      <c r="S349" s="69"/>
      <c r="T349" s="73"/>
      <c r="U349" s="73"/>
      <c r="V349" s="73"/>
      <c r="W349" s="1"/>
    </row>
    <row r="350" spans="1:23" ht="23.25">
      <c r="A350" s="1"/>
      <c r="B350" s="40"/>
      <c r="C350" s="40"/>
      <c r="D350" s="40"/>
      <c r="E350" s="40"/>
      <c r="F350" s="40"/>
      <c r="G350" s="83" t="s">
        <v>163</v>
      </c>
      <c r="H350" s="41"/>
      <c r="I350" s="42" t="s">
        <v>164</v>
      </c>
      <c r="J350" s="43"/>
      <c r="K350" s="44"/>
      <c r="L350" s="64"/>
      <c r="M350" s="64"/>
      <c r="N350" s="64"/>
      <c r="O350" s="64"/>
      <c r="P350" s="69"/>
      <c r="Q350" s="70"/>
      <c r="R350" s="71"/>
      <c r="S350" s="69"/>
      <c r="T350" s="81">
        <f>+T351</f>
        <v>212.5</v>
      </c>
      <c r="U350" s="74">
        <f>+U351</f>
        <v>0</v>
      </c>
      <c r="V350" s="74">
        <f>IF(T350&lt;&gt;0,ROUND(U350/T350*100,1),0)</f>
        <v>0</v>
      </c>
      <c r="W350" s="1"/>
    </row>
    <row r="351" spans="1:23" ht="23.25">
      <c r="A351" s="1"/>
      <c r="B351" s="40"/>
      <c r="C351" s="46"/>
      <c r="D351" s="46"/>
      <c r="E351" s="46"/>
      <c r="F351" s="46"/>
      <c r="G351" s="46"/>
      <c r="H351" s="42"/>
      <c r="I351" s="42" t="s">
        <v>44</v>
      </c>
      <c r="J351" s="43"/>
      <c r="K351" s="44"/>
      <c r="L351" s="64"/>
      <c r="M351" s="63"/>
      <c r="N351" s="63"/>
      <c r="O351" s="63"/>
      <c r="P351" s="69"/>
      <c r="Q351" s="70"/>
      <c r="R351" s="71"/>
      <c r="S351" s="69"/>
      <c r="T351" s="73">
        <v>212.5</v>
      </c>
      <c r="U351" s="73">
        <v>0</v>
      </c>
      <c r="V351" s="73">
        <f>IF(T351&lt;&gt;0,ROUND(U351/T351*100,1),0)</f>
        <v>0</v>
      </c>
      <c r="W351" s="1"/>
    </row>
    <row r="352" spans="1:23" ht="23.25">
      <c r="A352" s="1"/>
      <c r="B352" s="40"/>
      <c r="C352" s="46"/>
      <c r="D352" s="46"/>
      <c r="E352" s="46"/>
      <c r="F352" s="46"/>
      <c r="G352" s="46"/>
      <c r="H352" s="42"/>
      <c r="I352" s="42" t="s">
        <v>45</v>
      </c>
      <c r="J352" s="43"/>
      <c r="K352" s="44"/>
      <c r="L352" s="64"/>
      <c r="M352" s="64"/>
      <c r="N352" s="64"/>
      <c r="O352" s="64"/>
      <c r="P352" s="69"/>
      <c r="Q352" s="70"/>
      <c r="R352" s="71"/>
      <c r="S352" s="69"/>
      <c r="T352" s="81">
        <v>0</v>
      </c>
      <c r="U352" s="74">
        <v>0</v>
      </c>
      <c r="V352" s="74"/>
      <c r="W352" s="1"/>
    </row>
    <row r="353" spans="1:23" ht="23.25">
      <c r="A353" s="1"/>
      <c r="B353" s="40"/>
      <c r="C353" s="40"/>
      <c r="D353" s="40"/>
      <c r="E353" s="40"/>
      <c r="F353" s="40"/>
      <c r="G353" s="40"/>
      <c r="H353" s="41"/>
      <c r="I353" s="42"/>
      <c r="J353" s="43"/>
      <c r="K353" s="44"/>
      <c r="L353" s="64"/>
      <c r="M353" s="63"/>
      <c r="N353" s="63"/>
      <c r="O353" s="63"/>
      <c r="P353" s="69"/>
      <c r="Q353" s="70"/>
      <c r="R353" s="71"/>
      <c r="S353" s="69"/>
      <c r="T353" s="73"/>
      <c r="U353" s="73"/>
      <c r="V353" s="73"/>
      <c r="W353" s="1"/>
    </row>
    <row r="354" spans="1:23" ht="23.25">
      <c r="A354" s="1"/>
      <c r="B354" s="40"/>
      <c r="C354" s="40"/>
      <c r="D354" s="40"/>
      <c r="E354" s="40"/>
      <c r="F354" s="40"/>
      <c r="G354" s="83" t="s">
        <v>165</v>
      </c>
      <c r="H354" s="41"/>
      <c r="I354" s="42" t="s">
        <v>166</v>
      </c>
      <c r="J354" s="43"/>
      <c r="K354" s="44"/>
      <c r="L354" s="64"/>
      <c r="M354" s="63"/>
      <c r="N354" s="63"/>
      <c r="O354" s="63"/>
      <c r="P354" s="69"/>
      <c r="Q354" s="70"/>
      <c r="R354" s="71"/>
      <c r="S354" s="69"/>
      <c r="T354" s="73">
        <f>+T355</f>
        <v>193.5</v>
      </c>
      <c r="U354" s="73">
        <f>+U355</f>
        <v>193.5</v>
      </c>
      <c r="V354" s="73">
        <f>IF(T354&lt;&gt;0,ROUND(U354/T354*100,1),0)</f>
        <v>100</v>
      </c>
      <c r="W354" s="1"/>
    </row>
    <row r="355" spans="1:23" ht="23.25">
      <c r="A355" s="1"/>
      <c r="B355" s="40"/>
      <c r="C355" s="40"/>
      <c r="D355" s="40"/>
      <c r="E355" s="40"/>
      <c r="F355" s="40"/>
      <c r="G355" s="40"/>
      <c r="H355" s="41"/>
      <c r="I355" s="42" t="s">
        <v>44</v>
      </c>
      <c r="J355" s="43"/>
      <c r="K355" s="44"/>
      <c r="L355" s="64"/>
      <c r="M355" s="63"/>
      <c r="N355" s="63"/>
      <c r="O355" s="63"/>
      <c r="P355" s="69"/>
      <c r="Q355" s="70"/>
      <c r="R355" s="71"/>
      <c r="S355" s="69"/>
      <c r="T355" s="73">
        <v>193.5</v>
      </c>
      <c r="U355" s="73">
        <v>193.5</v>
      </c>
      <c r="V355" s="73">
        <f>IF(T355&lt;&gt;0,ROUND(U355/T355*100,1),0)</f>
        <v>100</v>
      </c>
      <c r="W355" s="1"/>
    </row>
    <row r="356" spans="1:23" ht="23.25">
      <c r="A356" s="1"/>
      <c r="B356" s="40"/>
      <c r="C356" s="40"/>
      <c r="D356" s="40"/>
      <c r="E356" s="40"/>
      <c r="F356" s="40"/>
      <c r="G356" s="40"/>
      <c r="H356" s="41"/>
      <c r="I356" s="42" t="s">
        <v>45</v>
      </c>
      <c r="J356" s="43"/>
      <c r="K356" s="44"/>
      <c r="L356" s="64"/>
      <c r="M356" s="63"/>
      <c r="N356" s="63"/>
      <c r="O356" s="63"/>
      <c r="P356" s="69"/>
      <c r="Q356" s="70"/>
      <c r="R356" s="71"/>
      <c r="S356" s="69"/>
      <c r="T356" s="73">
        <v>0</v>
      </c>
      <c r="U356" s="73">
        <v>0</v>
      </c>
      <c r="V356" s="73"/>
      <c r="W356" s="1"/>
    </row>
    <row r="357" spans="1:23" ht="23.25">
      <c r="A357" s="1"/>
      <c r="B357" s="40"/>
      <c r="C357" s="40"/>
      <c r="D357" s="40"/>
      <c r="E357" s="40"/>
      <c r="F357" s="40"/>
      <c r="G357" s="40"/>
      <c r="H357" s="41"/>
      <c r="I357" s="42"/>
      <c r="J357" s="43"/>
      <c r="K357" s="44"/>
      <c r="L357" s="64"/>
      <c r="M357" s="63"/>
      <c r="N357" s="63"/>
      <c r="O357" s="63"/>
      <c r="P357" s="69"/>
      <c r="Q357" s="70"/>
      <c r="R357" s="71"/>
      <c r="S357" s="69"/>
      <c r="T357" s="73"/>
      <c r="U357" s="73"/>
      <c r="V357" s="73"/>
      <c r="W357" s="1"/>
    </row>
    <row r="358" spans="1:23" ht="23.25">
      <c r="A358" s="1"/>
      <c r="B358" s="40"/>
      <c r="C358" s="40"/>
      <c r="D358" s="40"/>
      <c r="E358" s="40"/>
      <c r="F358" s="40"/>
      <c r="G358" s="40"/>
      <c r="H358" s="41"/>
      <c r="I358" s="42" t="s">
        <v>167</v>
      </c>
      <c r="J358" s="43"/>
      <c r="K358" s="44"/>
      <c r="L358" s="64"/>
      <c r="M358" s="63"/>
      <c r="N358" s="63"/>
      <c r="O358" s="63"/>
      <c r="P358" s="69"/>
      <c r="Q358" s="70"/>
      <c r="R358" s="71"/>
      <c r="S358" s="69"/>
      <c r="T358" s="73"/>
      <c r="U358" s="73"/>
      <c r="V358" s="73"/>
      <c r="W358" s="1"/>
    </row>
    <row r="359" spans="1:23" ht="23.25">
      <c r="A359" s="1"/>
      <c r="B359" s="40"/>
      <c r="C359" s="40"/>
      <c r="D359" s="40"/>
      <c r="E359" s="40"/>
      <c r="F359" s="40"/>
      <c r="G359" s="40"/>
      <c r="H359" s="41"/>
      <c r="I359" s="42"/>
      <c r="J359" s="43"/>
      <c r="K359" s="44"/>
      <c r="L359" s="64"/>
      <c r="M359" s="63"/>
      <c r="N359" s="63"/>
      <c r="O359" s="63"/>
      <c r="P359" s="69"/>
      <c r="Q359" s="70"/>
      <c r="R359" s="71"/>
      <c r="S359" s="69"/>
      <c r="T359" s="73"/>
      <c r="U359" s="73"/>
      <c r="V359" s="73"/>
      <c r="W359" s="1"/>
    </row>
    <row r="360" spans="1:23" ht="23.25">
      <c r="A360" s="1"/>
      <c r="B360" s="47"/>
      <c r="C360" s="47"/>
      <c r="D360" s="47"/>
      <c r="E360" s="47"/>
      <c r="F360" s="47"/>
      <c r="G360" s="47"/>
      <c r="H360" s="48"/>
      <c r="I360" s="49"/>
      <c r="J360" s="50"/>
      <c r="K360" s="51"/>
      <c r="L360" s="66"/>
      <c r="M360" s="65"/>
      <c r="N360" s="65"/>
      <c r="O360" s="65"/>
      <c r="P360" s="75"/>
      <c r="Q360" s="76"/>
      <c r="R360" s="77"/>
      <c r="S360" s="75"/>
      <c r="T360" s="79"/>
      <c r="U360" s="79"/>
      <c r="V360" s="79"/>
      <c r="W360" s="1"/>
    </row>
    <row r="361" spans="1:23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2"/>
      <c r="R361" s="52"/>
      <c r="S361" s="52"/>
      <c r="T361" s="52"/>
      <c r="U361" s="52"/>
      <c r="V361" s="52"/>
      <c r="W361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2"/>
      <c r="R362" s="52"/>
      <c r="S362" s="52"/>
      <c r="T362" s="52"/>
      <c r="U362" s="52"/>
      <c r="V362" s="90" t="s">
        <v>513</v>
      </c>
      <c r="W362" s="1"/>
    </row>
    <row r="363" spans="1:23" ht="23.25">
      <c r="A363" s="1"/>
      <c r="B363" s="54"/>
      <c r="C363" s="8"/>
      <c r="D363" s="8"/>
      <c r="E363" s="8"/>
      <c r="F363" s="8"/>
      <c r="G363" s="8"/>
      <c r="H363" s="55"/>
      <c r="I363" s="10"/>
      <c r="J363" s="11"/>
      <c r="K363" s="54" t="s">
        <v>28</v>
      </c>
      <c r="L363" s="57"/>
      <c r="M363" s="57"/>
      <c r="N363" s="57"/>
      <c r="O363" s="57"/>
      <c r="P363" s="57"/>
      <c r="Q363" s="57"/>
      <c r="R363" s="8"/>
      <c r="S363" s="8"/>
      <c r="T363" s="14"/>
      <c r="U363" s="8"/>
      <c r="V363" s="9"/>
      <c r="W363" s="1"/>
    </row>
    <row r="364" spans="1:23" ht="23.25">
      <c r="A364" s="1"/>
      <c r="B364" s="19" t="s">
        <v>26</v>
      </c>
      <c r="C364" s="16"/>
      <c r="D364" s="16"/>
      <c r="E364" s="16"/>
      <c r="F364" s="16"/>
      <c r="G364" s="16"/>
      <c r="H364" s="56"/>
      <c r="I364" s="1"/>
      <c r="J364" s="18"/>
      <c r="K364" s="58"/>
      <c r="L364" s="59"/>
      <c r="M364" s="12" t="s">
        <v>29</v>
      </c>
      <c r="N364" s="12"/>
      <c r="O364" s="12"/>
      <c r="P364" s="12"/>
      <c r="Q364" s="13"/>
      <c r="R364" s="8" t="s">
        <v>21</v>
      </c>
      <c r="S364" s="8"/>
      <c r="T364" s="19" t="s">
        <v>0</v>
      </c>
      <c r="U364" s="16"/>
      <c r="V364" s="17"/>
      <c r="W364" s="1"/>
    </row>
    <row r="365" spans="1:23" ht="23.25">
      <c r="A365" s="1"/>
      <c r="B365" s="23" t="s">
        <v>27</v>
      </c>
      <c r="C365" s="20"/>
      <c r="D365" s="20"/>
      <c r="E365" s="20"/>
      <c r="F365" s="20"/>
      <c r="G365" s="20"/>
      <c r="H365" s="56"/>
      <c r="I365" s="22" t="s">
        <v>1</v>
      </c>
      <c r="J365" s="18"/>
      <c r="K365" s="15" t="s">
        <v>18</v>
      </c>
      <c r="L365" s="15" t="s">
        <v>30</v>
      </c>
      <c r="M365" s="60"/>
      <c r="N365" s="61"/>
      <c r="O365" s="62"/>
      <c r="P365" s="15" t="s">
        <v>38</v>
      </c>
      <c r="Q365" s="17"/>
      <c r="R365" s="16" t="s">
        <v>16</v>
      </c>
      <c r="S365" s="16"/>
      <c r="T365" s="23" t="s">
        <v>23</v>
      </c>
      <c r="U365" s="20"/>
      <c r="V365" s="21"/>
      <c r="W365" s="1"/>
    </row>
    <row r="366" spans="1:23" ht="23.25">
      <c r="A366" s="1"/>
      <c r="B366" s="24"/>
      <c r="C366" s="24"/>
      <c r="D366" s="24"/>
      <c r="E366" s="24"/>
      <c r="F366" s="25"/>
      <c r="G366" s="24"/>
      <c r="H366" s="24"/>
      <c r="I366" s="22"/>
      <c r="J366" s="18"/>
      <c r="K366" s="22" t="s">
        <v>19</v>
      </c>
      <c r="L366" s="28" t="s">
        <v>19</v>
      </c>
      <c r="M366" s="29" t="s">
        <v>4</v>
      </c>
      <c r="N366" s="31" t="s">
        <v>5</v>
      </c>
      <c r="O366" s="29" t="s">
        <v>6</v>
      </c>
      <c r="P366" s="23" t="s">
        <v>39</v>
      </c>
      <c r="Q366" s="21"/>
      <c r="R366" s="26" t="s">
        <v>17</v>
      </c>
      <c r="S366" s="16"/>
      <c r="T366" s="24"/>
      <c r="U366" s="24"/>
      <c r="V366" s="27" t="s">
        <v>2</v>
      </c>
      <c r="W366" s="1"/>
    </row>
    <row r="367" spans="1:23" ht="23.25">
      <c r="A367" s="1"/>
      <c r="B367" s="28" t="s">
        <v>11</v>
      </c>
      <c r="C367" s="28" t="s">
        <v>12</v>
      </c>
      <c r="D367" s="28" t="s">
        <v>13</v>
      </c>
      <c r="E367" s="28" t="s">
        <v>14</v>
      </c>
      <c r="F367" s="29" t="s">
        <v>15</v>
      </c>
      <c r="G367" s="28" t="s">
        <v>3</v>
      </c>
      <c r="H367" s="24"/>
      <c r="I367" s="1"/>
      <c r="J367" s="18"/>
      <c r="K367" s="22" t="s">
        <v>20</v>
      </c>
      <c r="L367" s="29" t="s">
        <v>31</v>
      </c>
      <c r="M367" s="29"/>
      <c r="N367" s="29"/>
      <c r="O367" s="29"/>
      <c r="P367" s="22" t="s">
        <v>32</v>
      </c>
      <c r="Q367" s="30" t="s">
        <v>32</v>
      </c>
      <c r="R367" s="99" t="s">
        <v>33</v>
      </c>
      <c r="S367" s="101" t="s">
        <v>34</v>
      </c>
      <c r="T367" s="31" t="s">
        <v>4</v>
      </c>
      <c r="U367" s="28" t="s">
        <v>7</v>
      </c>
      <c r="V367" s="27" t="s">
        <v>8</v>
      </c>
      <c r="W367" s="1"/>
    </row>
    <row r="368" spans="1:23" ht="23.25">
      <c r="A368" s="1"/>
      <c r="B368" s="32"/>
      <c r="C368" s="32"/>
      <c r="D368" s="32"/>
      <c r="E368" s="32"/>
      <c r="F368" s="33"/>
      <c r="G368" s="32"/>
      <c r="H368" s="32"/>
      <c r="I368" s="34"/>
      <c r="J368" s="35"/>
      <c r="K368" s="36"/>
      <c r="L368" s="37"/>
      <c r="M368" s="37"/>
      <c r="N368" s="37"/>
      <c r="O368" s="37"/>
      <c r="P368" s="36" t="s">
        <v>35</v>
      </c>
      <c r="Q368" s="38" t="s">
        <v>36</v>
      </c>
      <c r="R368" s="100"/>
      <c r="S368" s="102"/>
      <c r="T368" s="34"/>
      <c r="U368" s="32"/>
      <c r="V368" s="37" t="s">
        <v>37</v>
      </c>
      <c r="W368" s="1"/>
    </row>
    <row r="369" spans="1:23" ht="23.25">
      <c r="A369" s="1"/>
      <c r="B369" s="39"/>
      <c r="C369" s="39"/>
      <c r="D369" s="39"/>
      <c r="E369" s="39"/>
      <c r="F369" s="40"/>
      <c r="G369" s="39"/>
      <c r="H369" s="41"/>
      <c r="I369" s="42"/>
      <c r="J369" s="43"/>
      <c r="K369" s="44"/>
      <c r="L369" s="64"/>
      <c r="M369" s="63"/>
      <c r="N369" s="63"/>
      <c r="O369" s="63"/>
      <c r="P369" s="69"/>
      <c r="Q369" s="70"/>
      <c r="R369" s="71"/>
      <c r="S369" s="71"/>
      <c r="T369" s="72"/>
      <c r="U369" s="73"/>
      <c r="V369" s="73"/>
      <c r="W369" s="1"/>
    </row>
    <row r="370" spans="1:23" ht="23.25">
      <c r="A370" s="1"/>
      <c r="B370" s="83" t="s">
        <v>42</v>
      </c>
      <c r="C370" s="83" t="s">
        <v>53</v>
      </c>
      <c r="D370" s="83" t="s">
        <v>48</v>
      </c>
      <c r="E370" s="40"/>
      <c r="F370" s="83" t="s">
        <v>74</v>
      </c>
      <c r="G370" s="83" t="s">
        <v>168</v>
      </c>
      <c r="H370" s="41"/>
      <c r="I370" s="42" t="s">
        <v>169</v>
      </c>
      <c r="J370" s="43"/>
      <c r="K370" s="44"/>
      <c r="L370" s="64"/>
      <c r="M370" s="63"/>
      <c r="N370" s="63"/>
      <c r="O370" s="63"/>
      <c r="P370" s="69"/>
      <c r="Q370" s="70"/>
      <c r="R370" s="71"/>
      <c r="S370" s="69"/>
      <c r="T370" s="73">
        <f>+T371</f>
        <v>23857</v>
      </c>
      <c r="U370" s="73">
        <f>+U371</f>
        <v>12393.3</v>
      </c>
      <c r="V370" s="73">
        <f>IF(T370&lt;&gt;0,ROUND(U370/T370*100,1),0)</f>
        <v>51.9</v>
      </c>
      <c r="W370" s="1"/>
    </row>
    <row r="371" spans="1:23" ht="23.25">
      <c r="A371" s="1"/>
      <c r="B371" s="40"/>
      <c r="C371" s="40"/>
      <c r="D371" s="40"/>
      <c r="E371" s="40"/>
      <c r="F371" s="40"/>
      <c r="G371" s="40"/>
      <c r="H371" s="41"/>
      <c r="I371" s="42" t="s">
        <v>44</v>
      </c>
      <c r="J371" s="43"/>
      <c r="K371" s="44"/>
      <c r="L371" s="64"/>
      <c r="M371" s="63"/>
      <c r="N371" s="63"/>
      <c r="O371" s="63"/>
      <c r="P371" s="69"/>
      <c r="Q371" s="70"/>
      <c r="R371" s="71"/>
      <c r="S371" s="69"/>
      <c r="T371" s="73">
        <v>23857</v>
      </c>
      <c r="U371" s="73">
        <v>12393.3</v>
      </c>
      <c r="V371" s="73">
        <f>IF(T371&lt;&gt;0,ROUND(U371/T371*100,1),0)</f>
        <v>51.9</v>
      </c>
      <c r="W371" s="1"/>
    </row>
    <row r="372" spans="1:23" ht="23.25">
      <c r="A372" s="1"/>
      <c r="B372" s="40"/>
      <c r="C372" s="46"/>
      <c r="D372" s="46"/>
      <c r="E372" s="46"/>
      <c r="F372" s="46"/>
      <c r="G372" s="46"/>
      <c r="H372" s="42"/>
      <c r="I372" s="42" t="s">
        <v>45</v>
      </c>
      <c r="J372" s="43"/>
      <c r="K372" s="44"/>
      <c r="L372" s="64"/>
      <c r="M372" s="64"/>
      <c r="N372" s="64"/>
      <c r="O372" s="64"/>
      <c r="P372" s="69"/>
      <c r="Q372" s="70"/>
      <c r="R372" s="71"/>
      <c r="S372" s="69"/>
      <c r="T372" s="81">
        <v>0</v>
      </c>
      <c r="U372" s="74">
        <v>0</v>
      </c>
      <c r="V372" s="74"/>
      <c r="W372" s="1"/>
    </row>
    <row r="373" spans="1:23" ht="23.25">
      <c r="A373" s="1"/>
      <c r="B373" s="40"/>
      <c r="C373" s="40"/>
      <c r="D373" s="40"/>
      <c r="E373" s="40"/>
      <c r="F373" s="40"/>
      <c r="G373" s="40"/>
      <c r="H373" s="41"/>
      <c r="I373" s="42"/>
      <c r="J373" s="43"/>
      <c r="K373" s="44"/>
      <c r="L373" s="64"/>
      <c r="M373" s="63"/>
      <c r="N373" s="63"/>
      <c r="O373" s="63"/>
      <c r="P373" s="69"/>
      <c r="Q373" s="70"/>
      <c r="R373" s="71"/>
      <c r="S373" s="69"/>
      <c r="T373" s="73"/>
      <c r="U373" s="73"/>
      <c r="V373" s="73"/>
      <c r="W373" s="1"/>
    </row>
    <row r="374" spans="1:23" ht="23.25">
      <c r="A374" s="1"/>
      <c r="B374" s="40"/>
      <c r="C374" s="40"/>
      <c r="D374" s="40"/>
      <c r="E374" s="40"/>
      <c r="F374" s="40"/>
      <c r="G374" s="83" t="s">
        <v>170</v>
      </c>
      <c r="H374" s="41"/>
      <c r="I374" s="42" t="s">
        <v>171</v>
      </c>
      <c r="J374" s="43"/>
      <c r="K374" s="44"/>
      <c r="L374" s="64"/>
      <c r="M374" s="64"/>
      <c r="N374" s="64"/>
      <c r="O374" s="64"/>
      <c r="P374" s="69"/>
      <c r="Q374" s="70"/>
      <c r="R374" s="71"/>
      <c r="S374" s="69"/>
      <c r="T374" s="81">
        <f>+T375</f>
        <v>1659</v>
      </c>
      <c r="U374" s="74">
        <f>+U375</f>
        <v>5669.3</v>
      </c>
      <c r="V374" s="74">
        <f>IF(T374&lt;&gt;0,ROUND(U374/T374*100,1),0)</f>
        <v>341.7</v>
      </c>
      <c r="W374" s="1"/>
    </row>
    <row r="375" spans="1:23" ht="23.25">
      <c r="A375" s="1"/>
      <c r="B375" s="40"/>
      <c r="C375" s="40"/>
      <c r="D375" s="40"/>
      <c r="E375" s="40"/>
      <c r="F375" s="40"/>
      <c r="G375" s="40"/>
      <c r="H375" s="41"/>
      <c r="I375" s="42" t="s">
        <v>44</v>
      </c>
      <c r="J375" s="43"/>
      <c r="K375" s="44"/>
      <c r="L375" s="64"/>
      <c r="M375" s="64"/>
      <c r="N375" s="64"/>
      <c r="O375" s="64"/>
      <c r="P375" s="69"/>
      <c r="Q375" s="70"/>
      <c r="R375" s="71"/>
      <c r="S375" s="69"/>
      <c r="T375" s="81">
        <v>1659</v>
      </c>
      <c r="U375" s="74">
        <v>5669.3</v>
      </c>
      <c r="V375" s="74">
        <f>IF(T375&lt;&gt;0,ROUND(U375/T375*100,1),0)</f>
        <v>341.7</v>
      </c>
      <c r="W375" s="1"/>
    </row>
    <row r="376" spans="1:23" ht="23.25">
      <c r="A376" s="1"/>
      <c r="B376" s="40"/>
      <c r="C376" s="40"/>
      <c r="D376" s="40"/>
      <c r="E376" s="40"/>
      <c r="F376" s="40"/>
      <c r="G376" s="40"/>
      <c r="H376" s="41"/>
      <c r="I376" s="42" t="s">
        <v>45</v>
      </c>
      <c r="J376" s="43"/>
      <c r="K376" s="44"/>
      <c r="L376" s="64"/>
      <c r="M376" s="64"/>
      <c r="N376" s="64"/>
      <c r="O376" s="64"/>
      <c r="P376" s="69"/>
      <c r="Q376" s="70"/>
      <c r="R376" s="71"/>
      <c r="S376" s="69"/>
      <c r="T376" s="81">
        <v>0</v>
      </c>
      <c r="U376" s="74">
        <v>0</v>
      </c>
      <c r="V376" s="74"/>
      <c r="W376" s="1"/>
    </row>
    <row r="377" spans="1:23" ht="23.25">
      <c r="A377" s="1"/>
      <c r="B377" s="40"/>
      <c r="C377" s="40"/>
      <c r="D377" s="40"/>
      <c r="E377" s="40"/>
      <c r="F377" s="40"/>
      <c r="G377" s="40"/>
      <c r="H377" s="41"/>
      <c r="I377" s="42"/>
      <c r="J377" s="43"/>
      <c r="K377" s="44"/>
      <c r="L377" s="64"/>
      <c r="M377" s="64"/>
      <c r="N377" s="64"/>
      <c r="O377" s="64"/>
      <c r="P377" s="69"/>
      <c r="Q377" s="70"/>
      <c r="R377" s="71"/>
      <c r="S377" s="69"/>
      <c r="T377" s="81"/>
      <c r="U377" s="74"/>
      <c r="V377" s="74"/>
      <c r="W377" s="1"/>
    </row>
    <row r="378" spans="1:23" ht="23.25">
      <c r="A378" s="1"/>
      <c r="B378" s="40"/>
      <c r="C378" s="40"/>
      <c r="D378" s="40"/>
      <c r="E378" s="40"/>
      <c r="F378" s="40"/>
      <c r="G378" s="83" t="s">
        <v>172</v>
      </c>
      <c r="H378" s="41"/>
      <c r="I378" s="42" t="s">
        <v>173</v>
      </c>
      <c r="J378" s="43"/>
      <c r="K378" s="44"/>
      <c r="L378" s="64"/>
      <c r="M378" s="64"/>
      <c r="N378" s="64"/>
      <c r="O378" s="64"/>
      <c r="P378" s="69"/>
      <c r="Q378" s="70"/>
      <c r="R378" s="71"/>
      <c r="S378" s="69"/>
      <c r="T378" s="81">
        <f>+T379</f>
        <v>6300</v>
      </c>
      <c r="U378" s="74">
        <f>+U379</f>
        <v>9375.9</v>
      </c>
      <c r="V378" s="74">
        <f>IF(T378&lt;&gt;0,ROUND(U378/T378*100,1),0)</f>
        <v>148.8</v>
      </c>
      <c r="W378" s="1"/>
    </row>
    <row r="379" spans="1:23" ht="23.25">
      <c r="A379" s="1"/>
      <c r="B379" s="40"/>
      <c r="C379" s="40"/>
      <c r="D379" s="40"/>
      <c r="E379" s="40"/>
      <c r="F379" s="40"/>
      <c r="G379" s="40"/>
      <c r="H379" s="41"/>
      <c r="I379" s="42" t="s">
        <v>44</v>
      </c>
      <c r="J379" s="43"/>
      <c r="K379" s="44"/>
      <c r="L379" s="64"/>
      <c r="M379" s="64"/>
      <c r="N379" s="64"/>
      <c r="O379" s="64"/>
      <c r="P379" s="69"/>
      <c r="Q379" s="70"/>
      <c r="R379" s="71"/>
      <c r="S379" s="69"/>
      <c r="T379" s="81">
        <v>6300</v>
      </c>
      <c r="U379" s="74">
        <v>9375.9</v>
      </c>
      <c r="V379" s="74">
        <f>IF(T379&lt;&gt;0,ROUND(U379/T379*100,1),0)</f>
        <v>148.8</v>
      </c>
      <c r="W379" s="1"/>
    </row>
    <row r="380" spans="1:23" ht="23.25">
      <c r="A380" s="1"/>
      <c r="B380" s="40"/>
      <c r="C380" s="40"/>
      <c r="D380" s="40"/>
      <c r="E380" s="40"/>
      <c r="F380" s="40"/>
      <c r="G380" s="40"/>
      <c r="H380" s="41"/>
      <c r="I380" s="42" t="s">
        <v>45</v>
      </c>
      <c r="J380" s="43"/>
      <c r="K380" s="44"/>
      <c r="L380" s="64"/>
      <c r="M380" s="64"/>
      <c r="N380" s="64"/>
      <c r="O380" s="64"/>
      <c r="P380" s="69"/>
      <c r="Q380" s="70"/>
      <c r="R380" s="71"/>
      <c r="S380" s="69"/>
      <c r="T380" s="81">
        <v>0</v>
      </c>
      <c r="U380" s="74">
        <v>0</v>
      </c>
      <c r="V380" s="74"/>
      <c r="W380" s="1"/>
    </row>
    <row r="381" spans="1:23" ht="23.25">
      <c r="A381" s="1"/>
      <c r="B381" s="40"/>
      <c r="C381" s="40"/>
      <c r="D381" s="40"/>
      <c r="E381" s="40"/>
      <c r="F381" s="40"/>
      <c r="G381" s="40"/>
      <c r="H381" s="41"/>
      <c r="I381" s="42"/>
      <c r="J381" s="43"/>
      <c r="K381" s="44"/>
      <c r="L381" s="64"/>
      <c r="M381" s="64"/>
      <c r="N381" s="64"/>
      <c r="O381" s="64"/>
      <c r="P381" s="69"/>
      <c r="Q381" s="70"/>
      <c r="R381" s="71"/>
      <c r="S381" s="69"/>
      <c r="T381" s="81"/>
      <c r="U381" s="74"/>
      <c r="V381" s="74"/>
      <c r="W381" s="1"/>
    </row>
    <row r="382" spans="1:23" ht="23.25">
      <c r="A382" s="1"/>
      <c r="B382" s="40"/>
      <c r="C382" s="40"/>
      <c r="D382" s="40"/>
      <c r="E382" s="40"/>
      <c r="F382" s="40"/>
      <c r="G382" s="40"/>
      <c r="H382" s="41"/>
      <c r="I382" s="42"/>
      <c r="J382" s="43"/>
      <c r="K382" s="44"/>
      <c r="L382" s="64"/>
      <c r="M382" s="63"/>
      <c r="N382" s="63"/>
      <c r="O382" s="63"/>
      <c r="P382" s="69"/>
      <c r="Q382" s="70"/>
      <c r="R382" s="71"/>
      <c r="S382" s="69"/>
      <c r="T382" s="73"/>
      <c r="U382" s="73"/>
      <c r="V382" s="73"/>
      <c r="W382" s="1"/>
    </row>
    <row r="383" spans="1:23" ht="23.25">
      <c r="A383" s="1"/>
      <c r="B383" s="40"/>
      <c r="C383" s="46"/>
      <c r="D383" s="46"/>
      <c r="E383" s="46"/>
      <c r="F383" s="46"/>
      <c r="G383" s="84" t="s">
        <v>174</v>
      </c>
      <c r="H383" s="42"/>
      <c r="I383" s="42" t="s">
        <v>175</v>
      </c>
      <c r="J383" s="43"/>
      <c r="K383" s="44"/>
      <c r="L383" s="64"/>
      <c r="M383" s="64"/>
      <c r="N383" s="64"/>
      <c r="O383" s="64"/>
      <c r="P383" s="69"/>
      <c r="Q383" s="70"/>
      <c r="R383" s="71"/>
      <c r="S383" s="69"/>
      <c r="T383" s="81">
        <f>+T384</f>
        <v>4500</v>
      </c>
      <c r="U383" s="74">
        <f>+U384</f>
        <v>5416.7</v>
      </c>
      <c r="V383" s="74">
        <f>IF(T383&lt;&gt;0,ROUND(U383/T383*100,1),0)</f>
        <v>120.4</v>
      </c>
      <c r="W383" s="1"/>
    </row>
    <row r="384" spans="1:23" ht="23.25">
      <c r="A384" s="1"/>
      <c r="B384" s="40"/>
      <c r="C384" s="40"/>
      <c r="D384" s="40"/>
      <c r="E384" s="40"/>
      <c r="F384" s="40"/>
      <c r="G384" s="40"/>
      <c r="H384" s="41"/>
      <c r="I384" s="42" t="s">
        <v>44</v>
      </c>
      <c r="J384" s="43"/>
      <c r="K384" s="44"/>
      <c r="L384" s="64"/>
      <c r="M384" s="63"/>
      <c r="N384" s="63"/>
      <c r="O384" s="63"/>
      <c r="P384" s="69"/>
      <c r="Q384" s="70"/>
      <c r="R384" s="71"/>
      <c r="S384" s="69"/>
      <c r="T384" s="81">
        <v>4500</v>
      </c>
      <c r="U384" s="74">
        <v>5416.7</v>
      </c>
      <c r="V384" s="74">
        <f>IF(T384&lt;&gt;0,ROUND(U384/T384*100,1),0)</f>
        <v>120.4</v>
      </c>
      <c r="W384" s="1"/>
    </row>
    <row r="385" spans="1:23" ht="23.25">
      <c r="A385" s="1"/>
      <c r="B385" s="40"/>
      <c r="C385" s="46"/>
      <c r="D385" s="46"/>
      <c r="E385" s="46"/>
      <c r="F385" s="46"/>
      <c r="G385" s="46"/>
      <c r="H385" s="42"/>
      <c r="I385" s="42" t="s">
        <v>45</v>
      </c>
      <c r="J385" s="43"/>
      <c r="K385" s="44"/>
      <c r="L385" s="64"/>
      <c r="M385" s="64"/>
      <c r="N385" s="64"/>
      <c r="O385" s="64"/>
      <c r="P385" s="69"/>
      <c r="Q385" s="70"/>
      <c r="R385" s="71"/>
      <c r="S385" s="69"/>
      <c r="T385" s="73">
        <v>0</v>
      </c>
      <c r="U385" s="73">
        <v>0</v>
      </c>
      <c r="V385" s="73"/>
      <c r="W385" s="1"/>
    </row>
    <row r="386" spans="1:23" ht="23.25">
      <c r="A386" s="1"/>
      <c r="B386" s="40"/>
      <c r="C386" s="40"/>
      <c r="D386" s="40"/>
      <c r="E386" s="40"/>
      <c r="F386" s="40"/>
      <c r="G386" s="46"/>
      <c r="H386" s="42"/>
      <c r="I386" s="42"/>
      <c r="J386" s="43"/>
      <c r="K386" s="44"/>
      <c r="L386" s="64"/>
      <c r="M386" s="64"/>
      <c r="N386" s="64"/>
      <c r="O386" s="64"/>
      <c r="P386" s="69"/>
      <c r="Q386" s="70"/>
      <c r="R386" s="71"/>
      <c r="S386" s="69"/>
      <c r="T386" s="81"/>
      <c r="U386" s="74"/>
      <c r="V386" s="74"/>
      <c r="W386" s="1"/>
    </row>
    <row r="387" spans="1:23" ht="23.25">
      <c r="A387" s="1"/>
      <c r="B387" s="40"/>
      <c r="C387" s="40"/>
      <c r="D387" s="40"/>
      <c r="E387" s="40"/>
      <c r="F387" s="40"/>
      <c r="G387" s="83" t="s">
        <v>176</v>
      </c>
      <c r="H387" s="41"/>
      <c r="I387" s="42" t="s">
        <v>177</v>
      </c>
      <c r="J387" s="43"/>
      <c r="K387" s="44"/>
      <c r="L387" s="64"/>
      <c r="M387" s="63"/>
      <c r="N387" s="63"/>
      <c r="O387" s="63"/>
      <c r="P387" s="69"/>
      <c r="Q387" s="70"/>
      <c r="R387" s="71"/>
      <c r="S387" s="69"/>
      <c r="T387" s="73">
        <f>+T388</f>
        <v>6500</v>
      </c>
      <c r="U387" s="73">
        <f>+U388</f>
        <v>3312.2</v>
      </c>
      <c r="V387" s="73">
        <f>IF(T387&lt;&gt;0,ROUND(U387/T387*100,1),0)</f>
        <v>51</v>
      </c>
      <c r="W387" s="1"/>
    </row>
    <row r="388" spans="1:23" ht="23.25">
      <c r="A388" s="1"/>
      <c r="B388" s="40"/>
      <c r="C388" s="40"/>
      <c r="D388" s="40"/>
      <c r="E388" s="40"/>
      <c r="F388" s="40"/>
      <c r="G388" s="40"/>
      <c r="H388" s="41"/>
      <c r="I388" s="42" t="s">
        <v>44</v>
      </c>
      <c r="J388" s="43"/>
      <c r="K388" s="44"/>
      <c r="L388" s="64"/>
      <c r="M388" s="63"/>
      <c r="N388" s="63"/>
      <c r="O388" s="63"/>
      <c r="P388" s="69"/>
      <c r="Q388" s="70"/>
      <c r="R388" s="71"/>
      <c r="S388" s="69"/>
      <c r="T388" s="73">
        <v>6500</v>
      </c>
      <c r="U388" s="73">
        <v>3312.2</v>
      </c>
      <c r="V388" s="73">
        <f>IF(T388&lt;&gt;0,ROUND(U388/T388*100,1),0)</f>
        <v>51</v>
      </c>
      <c r="W388" s="1"/>
    </row>
    <row r="389" spans="1:23" ht="23.25">
      <c r="A389" s="1"/>
      <c r="B389" s="40"/>
      <c r="C389" s="46"/>
      <c r="D389" s="46"/>
      <c r="E389" s="46"/>
      <c r="F389" s="46"/>
      <c r="G389" s="46"/>
      <c r="H389" s="42"/>
      <c r="I389" s="42" t="s">
        <v>45</v>
      </c>
      <c r="J389" s="43"/>
      <c r="K389" s="44"/>
      <c r="L389" s="64"/>
      <c r="M389" s="64"/>
      <c r="N389" s="64"/>
      <c r="O389" s="64"/>
      <c r="P389" s="69"/>
      <c r="Q389" s="70"/>
      <c r="R389" s="71"/>
      <c r="S389" s="69"/>
      <c r="T389" s="81">
        <v>0</v>
      </c>
      <c r="U389" s="74">
        <v>0</v>
      </c>
      <c r="V389" s="74"/>
      <c r="W389" s="1"/>
    </row>
    <row r="390" spans="1:23" ht="23.25">
      <c r="A390" s="1"/>
      <c r="B390" s="40"/>
      <c r="C390" s="40"/>
      <c r="D390" s="40"/>
      <c r="E390" s="40"/>
      <c r="F390" s="40"/>
      <c r="G390" s="40"/>
      <c r="H390" s="41"/>
      <c r="I390" s="42"/>
      <c r="J390" s="43"/>
      <c r="K390" s="44"/>
      <c r="L390" s="64"/>
      <c r="M390" s="63"/>
      <c r="N390" s="63"/>
      <c r="O390" s="63"/>
      <c r="P390" s="69"/>
      <c r="Q390" s="70"/>
      <c r="R390" s="71"/>
      <c r="S390" s="69"/>
      <c r="T390" s="73"/>
      <c r="U390" s="73"/>
      <c r="V390" s="73"/>
      <c r="W390" s="1"/>
    </row>
    <row r="391" spans="1:23" ht="23.25">
      <c r="A391" s="1"/>
      <c r="B391" s="40"/>
      <c r="C391" s="40"/>
      <c r="D391" s="40"/>
      <c r="E391" s="40"/>
      <c r="F391" s="40"/>
      <c r="G391" s="83" t="s">
        <v>178</v>
      </c>
      <c r="H391" s="42"/>
      <c r="I391" s="42" t="s">
        <v>179</v>
      </c>
      <c r="J391" s="43"/>
      <c r="K391" s="44"/>
      <c r="L391" s="64"/>
      <c r="M391" s="63"/>
      <c r="N391" s="63"/>
      <c r="O391" s="63"/>
      <c r="P391" s="69"/>
      <c r="Q391" s="70"/>
      <c r="R391" s="71"/>
      <c r="S391" s="69"/>
      <c r="T391" s="73">
        <f>+T392</f>
        <v>1700</v>
      </c>
      <c r="U391" s="73">
        <f>+U392</f>
        <v>3493.4</v>
      </c>
      <c r="V391" s="73">
        <f>IF(T391&lt;&gt;0,ROUND(U391/T391*100,1),0)</f>
        <v>205.5</v>
      </c>
      <c r="W391" s="1"/>
    </row>
    <row r="392" spans="1:23" ht="23.25">
      <c r="A392" s="1"/>
      <c r="B392" s="40"/>
      <c r="C392" s="40"/>
      <c r="D392" s="40"/>
      <c r="E392" s="40"/>
      <c r="F392" s="40"/>
      <c r="G392" s="40"/>
      <c r="H392" s="41"/>
      <c r="I392" s="42" t="s">
        <v>44</v>
      </c>
      <c r="J392" s="43"/>
      <c r="K392" s="44"/>
      <c r="L392" s="64"/>
      <c r="M392" s="63"/>
      <c r="N392" s="63"/>
      <c r="O392" s="63"/>
      <c r="P392" s="69"/>
      <c r="Q392" s="70"/>
      <c r="R392" s="71"/>
      <c r="S392" s="69"/>
      <c r="T392" s="73">
        <v>1700</v>
      </c>
      <c r="U392" s="73">
        <v>3493.4</v>
      </c>
      <c r="V392" s="73">
        <f>IF(T392&lt;&gt;0,ROUND(U392/T392*100,1),0)</f>
        <v>205.5</v>
      </c>
      <c r="W392" s="1"/>
    </row>
    <row r="393" spans="1:23" ht="23.25">
      <c r="A393" s="1"/>
      <c r="B393" s="40"/>
      <c r="C393" s="46"/>
      <c r="D393" s="46"/>
      <c r="E393" s="46"/>
      <c r="F393" s="46"/>
      <c r="G393" s="46"/>
      <c r="H393" s="42"/>
      <c r="I393" s="42" t="s">
        <v>45</v>
      </c>
      <c r="J393" s="43"/>
      <c r="K393" s="44"/>
      <c r="L393" s="64"/>
      <c r="M393" s="64"/>
      <c r="N393" s="64"/>
      <c r="O393" s="64"/>
      <c r="P393" s="69"/>
      <c r="Q393" s="70"/>
      <c r="R393" s="71"/>
      <c r="S393" s="69"/>
      <c r="T393" s="81">
        <v>0</v>
      </c>
      <c r="U393" s="74">
        <v>0</v>
      </c>
      <c r="V393" s="74"/>
      <c r="W393" s="1"/>
    </row>
    <row r="394" spans="1:23" ht="23.25">
      <c r="A394" s="1"/>
      <c r="B394" s="40"/>
      <c r="C394" s="40"/>
      <c r="D394" s="40"/>
      <c r="E394" s="40"/>
      <c r="F394" s="40"/>
      <c r="G394" s="40"/>
      <c r="H394" s="41"/>
      <c r="I394" s="42"/>
      <c r="J394" s="43"/>
      <c r="K394" s="44"/>
      <c r="L394" s="64"/>
      <c r="M394" s="63"/>
      <c r="N394" s="63"/>
      <c r="O394" s="63"/>
      <c r="P394" s="69"/>
      <c r="Q394" s="70"/>
      <c r="R394" s="71"/>
      <c r="S394" s="69"/>
      <c r="T394" s="73"/>
      <c r="U394" s="73"/>
      <c r="V394" s="73"/>
      <c r="W394" s="1"/>
    </row>
    <row r="395" spans="1:23" ht="23.25">
      <c r="A395" s="1"/>
      <c r="B395" s="40"/>
      <c r="C395" s="40"/>
      <c r="D395" s="40"/>
      <c r="E395" s="40"/>
      <c r="F395" s="40"/>
      <c r="G395" s="83" t="s">
        <v>180</v>
      </c>
      <c r="H395" s="41"/>
      <c r="I395" s="42" t="s">
        <v>181</v>
      </c>
      <c r="J395" s="43"/>
      <c r="K395" s="44"/>
      <c r="L395" s="64"/>
      <c r="M395" s="64"/>
      <c r="N395" s="64"/>
      <c r="O395" s="64"/>
      <c r="P395" s="69"/>
      <c r="Q395" s="70"/>
      <c r="R395" s="71"/>
      <c r="S395" s="69"/>
      <c r="T395" s="81">
        <f>+T396</f>
        <v>4350</v>
      </c>
      <c r="U395" s="74">
        <f>+U396</f>
        <v>40574.1</v>
      </c>
      <c r="V395" s="74">
        <f>IF(T395&lt;&gt;0,ROUND(U395/T395*100,1),0)</f>
        <v>932.7</v>
      </c>
      <c r="W395" s="1"/>
    </row>
    <row r="396" spans="1:23" ht="23.25">
      <c r="A396" s="1"/>
      <c r="B396" s="40"/>
      <c r="C396" s="46"/>
      <c r="D396" s="46"/>
      <c r="E396" s="46"/>
      <c r="F396" s="46"/>
      <c r="G396" s="46"/>
      <c r="H396" s="42"/>
      <c r="I396" s="42" t="s">
        <v>44</v>
      </c>
      <c r="J396" s="43"/>
      <c r="K396" s="44"/>
      <c r="L396" s="64"/>
      <c r="M396" s="63"/>
      <c r="N396" s="63"/>
      <c r="O396" s="63"/>
      <c r="P396" s="69"/>
      <c r="Q396" s="70"/>
      <c r="R396" s="71"/>
      <c r="S396" s="69"/>
      <c r="T396" s="73">
        <v>4350</v>
      </c>
      <c r="U396" s="73">
        <v>40574.1</v>
      </c>
      <c r="V396" s="73">
        <f>IF(T396&lt;&gt;0,ROUND(U396/T396*100,1),0)</f>
        <v>932.7</v>
      </c>
      <c r="W396" s="1"/>
    </row>
    <row r="397" spans="1:23" ht="23.25">
      <c r="A397" s="1"/>
      <c r="B397" s="40"/>
      <c r="C397" s="46"/>
      <c r="D397" s="46"/>
      <c r="E397" s="46"/>
      <c r="F397" s="46"/>
      <c r="G397" s="46"/>
      <c r="H397" s="42"/>
      <c r="I397" s="42" t="s">
        <v>45</v>
      </c>
      <c r="J397" s="43"/>
      <c r="K397" s="44"/>
      <c r="L397" s="64"/>
      <c r="M397" s="64"/>
      <c r="N397" s="64"/>
      <c r="O397" s="64"/>
      <c r="P397" s="69"/>
      <c r="Q397" s="70"/>
      <c r="R397" s="71"/>
      <c r="S397" s="69"/>
      <c r="T397" s="81">
        <v>0</v>
      </c>
      <c r="U397" s="74">
        <v>0</v>
      </c>
      <c r="V397" s="74"/>
      <c r="W397" s="1"/>
    </row>
    <row r="398" spans="1:23" ht="23.25">
      <c r="A398" s="1"/>
      <c r="B398" s="40"/>
      <c r="C398" s="40"/>
      <c r="D398" s="40"/>
      <c r="E398" s="40"/>
      <c r="F398" s="40"/>
      <c r="G398" s="40"/>
      <c r="H398" s="41"/>
      <c r="I398" s="42"/>
      <c r="J398" s="43"/>
      <c r="K398" s="44"/>
      <c r="L398" s="64"/>
      <c r="M398" s="63"/>
      <c r="N398" s="63"/>
      <c r="O398" s="63"/>
      <c r="P398" s="69"/>
      <c r="Q398" s="70"/>
      <c r="R398" s="71"/>
      <c r="S398" s="69"/>
      <c r="T398" s="73"/>
      <c r="U398" s="73"/>
      <c r="V398" s="73"/>
      <c r="W398" s="1"/>
    </row>
    <row r="399" spans="1:23" ht="23.25">
      <c r="A399" s="1"/>
      <c r="B399" s="40"/>
      <c r="C399" s="40"/>
      <c r="D399" s="40"/>
      <c r="E399" s="40"/>
      <c r="F399" s="40"/>
      <c r="G399" s="83" t="s">
        <v>182</v>
      </c>
      <c r="H399" s="41"/>
      <c r="I399" s="42" t="s">
        <v>183</v>
      </c>
      <c r="J399" s="43"/>
      <c r="K399" s="44"/>
      <c r="L399" s="64"/>
      <c r="M399" s="63"/>
      <c r="N399" s="63"/>
      <c r="O399" s="63"/>
      <c r="P399" s="69"/>
      <c r="Q399" s="70"/>
      <c r="R399" s="71"/>
      <c r="S399" s="69"/>
      <c r="T399" s="73">
        <f>+T400</f>
        <v>2407</v>
      </c>
      <c r="U399" s="73">
        <f>+U400</f>
        <v>3169.3</v>
      </c>
      <c r="V399" s="73">
        <f>IF(T399&lt;&gt;0,ROUND(U399/T399*100,1),0)</f>
        <v>131.7</v>
      </c>
      <c r="W399" s="1"/>
    </row>
    <row r="400" spans="1:23" ht="23.25">
      <c r="A400" s="1"/>
      <c r="B400" s="40"/>
      <c r="C400" s="40"/>
      <c r="D400" s="40"/>
      <c r="E400" s="40"/>
      <c r="F400" s="40"/>
      <c r="G400" s="40"/>
      <c r="H400" s="41"/>
      <c r="I400" s="42" t="s">
        <v>44</v>
      </c>
      <c r="J400" s="43"/>
      <c r="K400" s="44"/>
      <c r="L400" s="64"/>
      <c r="M400" s="63"/>
      <c r="N400" s="63"/>
      <c r="O400" s="63"/>
      <c r="P400" s="69"/>
      <c r="Q400" s="70"/>
      <c r="R400" s="71"/>
      <c r="S400" s="69"/>
      <c r="T400" s="73">
        <v>2407</v>
      </c>
      <c r="U400" s="73">
        <v>3169.3</v>
      </c>
      <c r="V400" s="73">
        <f>IF(T400&lt;&gt;0,ROUND(U400/T400*100,1),0)</f>
        <v>131.7</v>
      </c>
      <c r="W400" s="1"/>
    </row>
    <row r="401" spans="1:23" ht="23.25">
      <c r="A401" s="1"/>
      <c r="B401" s="40"/>
      <c r="C401" s="40"/>
      <c r="D401" s="40"/>
      <c r="E401" s="40"/>
      <c r="F401" s="40"/>
      <c r="G401" s="40"/>
      <c r="H401" s="41"/>
      <c r="I401" s="42" t="s">
        <v>45</v>
      </c>
      <c r="J401" s="43"/>
      <c r="K401" s="44"/>
      <c r="L401" s="64"/>
      <c r="M401" s="63"/>
      <c r="N401" s="63"/>
      <c r="O401" s="63"/>
      <c r="P401" s="69"/>
      <c r="Q401" s="70"/>
      <c r="R401" s="71"/>
      <c r="S401" s="69"/>
      <c r="T401" s="73">
        <v>0</v>
      </c>
      <c r="U401" s="73">
        <v>0</v>
      </c>
      <c r="V401" s="73"/>
      <c r="W401" s="1"/>
    </row>
    <row r="402" spans="1:23" ht="23.25">
      <c r="A402" s="1"/>
      <c r="B402" s="40"/>
      <c r="C402" s="40"/>
      <c r="D402" s="40"/>
      <c r="E402" s="40"/>
      <c r="F402" s="40"/>
      <c r="G402" s="40"/>
      <c r="H402" s="41"/>
      <c r="I402" s="42"/>
      <c r="J402" s="43"/>
      <c r="K402" s="44"/>
      <c r="L402" s="64"/>
      <c r="M402" s="63"/>
      <c r="N402" s="63"/>
      <c r="O402" s="63"/>
      <c r="P402" s="69"/>
      <c r="Q402" s="70"/>
      <c r="R402" s="71"/>
      <c r="S402" s="69"/>
      <c r="T402" s="73"/>
      <c r="U402" s="73"/>
      <c r="V402" s="73"/>
      <c r="W402" s="1"/>
    </row>
    <row r="403" spans="1:23" ht="23.25">
      <c r="A403" s="1"/>
      <c r="B403" s="40"/>
      <c r="C403" s="40"/>
      <c r="D403" s="40"/>
      <c r="E403" s="40"/>
      <c r="F403" s="40"/>
      <c r="G403" s="83" t="s">
        <v>184</v>
      </c>
      <c r="H403" s="41"/>
      <c r="I403" s="42" t="s">
        <v>185</v>
      </c>
      <c r="J403" s="43"/>
      <c r="K403" s="44"/>
      <c r="L403" s="64"/>
      <c r="M403" s="63"/>
      <c r="N403" s="63"/>
      <c r="O403" s="63"/>
      <c r="P403" s="69"/>
      <c r="Q403" s="70"/>
      <c r="R403" s="71"/>
      <c r="S403" s="69"/>
      <c r="T403" s="73">
        <f>+T404</f>
        <v>4900</v>
      </c>
      <c r="U403" s="73">
        <f>+U404</f>
        <v>2922.2</v>
      </c>
      <c r="V403" s="73">
        <f>IF(T403&lt;&gt;0,ROUND(U403/T403*100,1),0)</f>
        <v>59.6</v>
      </c>
      <c r="W403" s="1"/>
    </row>
    <row r="404" spans="1:23" ht="23.25">
      <c r="A404" s="1"/>
      <c r="B404" s="40"/>
      <c r="C404" s="40"/>
      <c r="D404" s="40"/>
      <c r="E404" s="40"/>
      <c r="F404" s="40"/>
      <c r="G404" s="40"/>
      <c r="H404" s="41"/>
      <c r="I404" s="42" t="s">
        <v>44</v>
      </c>
      <c r="J404" s="43"/>
      <c r="K404" s="44"/>
      <c r="L404" s="64"/>
      <c r="M404" s="63"/>
      <c r="N404" s="63"/>
      <c r="O404" s="63"/>
      <c r="P404" s="69"/>
      <c r="Q404" s="70"/>
      <c r="R404" s="71"/>
      <c r="S404" s="69"/>
      <c r="T404" s="73">
        <v>4900</v>
      </c>
      <c r="U404" s="73">
        <v>2922.2</v>
      </c>
      <c r="V404" s="73">
        <f>IF(T404&lt;&gt;0,ROUND(U404/T404*100,1),0)</f>
        <v>59.6</v>
      </c>
      <c r="W404" s="1"/>
    </row>
    <row r="405" spans="1:23" ht="23.25">
      <c r="A405" s="1"/>
      <c r="B405" s="47"/>
      <c r="C405" s="47"/>
      <c r="D405" s="47"/>
      <c r="E405" s="47"/>
      <c r="F405" s="47"/>
      <c r="G405" s="47"/>
      <c r="H405" s="48"/>
      <c r="I405" s="49" t="s">
        <v>45</v>
      </c>
      <c r="J405" s="50"/>
      <c r="K405" s="51"/>
      <c r="L405" s="66"/>
      <c r="M405" s="65"/>
      <c r="N405" s="65"/>
      <c r="O405" s="65"/>
      <c r="P405" s="75"/>
      <c r="Q405" s="76"/>
      <c r="R405" s="77"/>
      <c r="S405" s="75"/>
      <c r="T405" s="79">
        <v>0</v>
      </c>
      <c r="U405" s="79">
        <v>0</v>
      </c>
      <c r="V405" s="79"/>
      <c r="W405" s="1"/>
    </row>
    <row r="406" spans="1:23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2"/>
      <c r="R406" s="52"/>
      <c r="S406" s="52"/>
      <c r="T406" s="52"/>
      <c r="U406" s="52"/>
      <c r="V406" s="52"/>
      <c r="W406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2"/>
      <c r="R407" s="52"/>
      <c r="S407" s="52"/>
      <c r="T407" s="52"/>
      <c r="U407" s="52"/>
      <c r="V407" s="90" t="s">
        <v>514</v>
      </c>
      <c r="W407" s="1"/>
    </row>
    <row r="408" spans="1:23" ht="23.25">
      <c r="A408" s="1"/>
      <c r="B408" s="54"/>
      <c r="C408" s="8"/>
      <c r="D408" s="8"/>
      <c r="E408" s="8"/>
      <c r="F408" s="8"/>
      <c r="G408" s="8"/>
      <c r="H408" s="55"/>
      <c r="I408" s="10"/>
      <c r="J408" s="11"/>
      <c r="K408" s="54" t="s">
        <v>28</v>
      </c>
      <c r="L408" s="57"/>
      <c r="M408" s="57"/>
      <c r="N408" s="57"/>
      <c r="O408" s="57"/>
      <c r="P408" s="57"/>
      <c r="Q408" s="57"/>
      <c r="R408" s="8"/>
      <c r="S408" s="8"/>
      <c r="T408" s="14"/>
      <c r="U408" s="8"/>
      <c r="V408" s="9"/>
      <c r="W408" s="1"/>
    </row>
    <row r="409" spans="1:23" ht="23.25">
      <c r="A409" s="1"/>
      <c r="B409" s="19" t="s">
        <v>26</v>
      </c>
      <c r="C409" s="16"/>
      <c r="D409" s="16"/>
      <c r="E409" s="16"/>
      <c r="F409" s="16"/>
      <c r="G409" s="16"/>
      <c r="H409" s="56"/>
      <c r="I409" s="1"/>
      <c r="J409" s="18"/>
      <c r="K409" s="58"/>
      <c r="L409" s="59"/>
      <c r="M409" s="12" t="s">
        <v>29</v>
      </c>
      <c r="N409" s="12"/>
      <c r="O409" s="12"/>
      <c r="P409" s="12"/>
      <c r="Q409" s="13"/>
      <c r="R409" s="8" t="s">
        <v>21</v>
      </c>
      <c r="S409" s="8"/>
      <c r="T409" s="19" t="s">
        <v>0</v>
      </c>
      <c r="U409" s="16"/>
      <c r="V409" s="17"/>
      <c r="W409" s="1"/>
    </row>
    <row r="410" spans="1:23" ht="23.25">
      <c r="A410" s="1"/>
      <c r="B410" s="23" t="s">
        <v>27</v>
      </c>
      <c r="C410" s="20"/>
      <c r="D410" s="20"/>
      <c r="E410" s="20"/>
      <c r="F410" s="20"/>
      <c r="G410" s="20"/>
      <c r="H410" s="56"/>
      <c r="I410" s="22" t="s">
        <v>1</v>
      </c>
      <c r="J410" s="18"/>
      <c r="K410" s="15" t="s">
        <v>18</v>
      </c>
      <c r="L410" s="15" t="s">
        <v>30</v>
      </c>
      <c r="M410" s="60"/>
      <c r="N410" s="61"/>
      <c r="O410" s="62"/>
      <c r="P410" s="15" t="s">
        <v>38</v>
      </c>
      <c r="Q410" s="17"/>
      <c r="R410" s="16" t="s">
        <v>16</v>
      </c>
      <c r="S410" s="16"/>
      <c r="T410" s="23" t="s">
        <v>23</v>
      </c>
      <c r="U410" s="20"/>
      <c r="V410" s="21"/>
      <c r="W410" s="1"/>
    </row>
    <row r="411" spans="1:23" ht="23.25">
      <c r="A411" s="1"/>
      <c r="B411" s="24"/>
      <c r="C411" s="24"/>
      <c r="D411" s="24"/>
      <c r="E411" s="24"/>
      <c r="F411" s="25"/>
      <c r="G411" s="24"/>
      <c r="H411" s="24"/>
      <c r="I411" s="22"/>
      <c r="J411" s="18"/>
      <c r="K411" s="22" t="s">
        <v>19</v>
      </c>
      <c r="L411" s="28" t="s">
        <v>19</v>
      </c>
      <c r="M411" s="29" t="s">
        <v>4</v>
      </c>
      <c r="N411" s="31" t="s">
        <v>5</v>
      </c>
      <c r="O411" s="29" t="s">
        <v>6</v>
      </c>
      <c r="P411" s="23" t="s">
        <v>39</v>
      </c>
      <c r="Q411" s="21"/>
      <c r="R411" s="26" t="s">
        <v>17</v>
      </c>
      <c r="S411" s="16"/>
      <c r="T411" s="24"/>
      <c r="U411" s="24"/>
      <c r="V411" s="27" t="s">
        <v>2</v>
      </c>
      <c r="W411" s="1"/>
    </row>
    <row r="412" spans="1:23" ht="23.25">
      <c r="A412" s="1"/>
      <c r="B412" s="28" t="s">
        <v>11</v>
      </c>
      <c r="C412" s="28" t="s">
        <v>12</v>
      </c>
      <c r="D412" s="28" t="s">
        <v>13</v>
      </c>
      <c r="E412" s="28" t="s">
        <v>14</v>
      </c>
      <c r="F412" s="29" t="s">
        <v>15</v>
      </c>
      <c r="G412" s="28" t="s">
        <v>3</v>
      </c>
      <c r="H412" s="24"/>
      <c r="I412" s="1"/>
      <c r="J412" s="18"/>
      <c r="K412" s="22" t="s">
        <v>20</v>
      </c>
      <c r="L412" s="29" t="s">
        <v>31</v>
      </c>
      <c r="M412" s="29"/>
      <c r="N412" s="29"/>
      <c r="O412" s="29"/>
      <c r="P412" s="22" t="s">
        <v>32</v>
      </c>
      <c r="Q412" s="30" t="s">
        <v>32</v>
      </c>
      <c r="R412" s="99" t="s">
        <v>33</v>
      </c>
      <c r="S412" s="101" t="s">
        <v>34</v>
      </c>
      <c r="T412" s="31" t="s">
        <v>4</v>
      </c>
      <c r="U412" s="28" t="s">
        <v>7</v>
      </c>
      <c r="V412" s="27" t="s">
        <v>8</v>
      </c>
      <c r="W412" s="1"/>
    </row>
    <row r="413" spans="1:23" ht="23.25">
      <c r="A413" s="1"/>
      <c r="B413" s="32"/>
      <c r="C413" s="32"/>
      <c r="D413" s="32"/>
      <c r="E413" s="32"/>
      <c r="F413" s="33"/>
      <c r="G413" s="32"/>
      <c r="H413" s="32"/>
      <c r="I413" s="34"/>
      <c r="J413" s="35"/>
      <c r="K413" s="36"/>
      <c r="L413" s="37"/>
      <c r="M413" s="37"/>
      <c r="N413" s="37"/>
      <c r="O413" s="37"/>
      <c r="P413" s="36" t="s">
        <v>35</v>
      </c>
      <c r="Q413" s="38" t="s">
        <v>36</v>
      </c>
      <c r="R413" s="100"/>
      <c r="S413" s="102"/>
      <c r="T413" s="34"/>
      <c r="U413" s="32"/>
      <c r="V413" s="37" t="s">
        <v>37</v>
      </c>
      <c r="W413" s="1"/>
    </row>
    <row r="414" spans="1:23" ht="23.25">
      <c r="A414" s="1"/>
      <c r="B414" s="39"/>
      <c r="C414" s="39"/>
      <c r="D414" s="39"/>
      <c r="E414" s="39"/>
      <c r="F414" s="40"/>
      <c r="G414" s="39"/>
      <c r="H414" s="41"/>
      <c r="I414" s="42"/>
      <c r="J414" s="43"/>
      <c r="K414" s="44"/>
      <c r="L414" s="64"/>
      <c r="M414" s="63"/>
      <c r="N414" s="63"/>
      <c r="O414" s="63"/>
      <c r="P414" s="69"/>
      <c r="Q414" s="70"/>
      <c r="R414" s="71"/>
      <c r="S414" s="71"/>
      <c r="T414" s="72"/>
      <c r="U414" s="73"/>
      <c r="V414" s="73"/>
      <c r="W414" s="1"/>
    </row>
    <row r="415" spans="1:23" ht="23.25">
      <c r="A415" s="1"/>
      <c r="B415" s="83" t="s">
        <v>42</v>
      </c>
      <c r="C415" s="83" t="s">
        <v>53</v>
      </c>
      <c r="D415" s="83" t="s">
        <v>48</v>
      </c>
      <c r="E415" s="40"/>
      <c r="F415" s="83" t="s">
        <v>74</v>
      </c>
      <c r="G415" s="83" t="s">
        <v>186</v>
      </c>
      <c r="H415" s="41"/>
      <c r="I415" s="42" t="s">
        <v>187</v>
      </c>
      <c r="J415" s="43"/>
      <c r="K415" s="44"/>
      <c r="L415" s="64"/>
      <c r="M415" s="63"/>
      <c r="N415" s="63"/>
      <c r="O415" s="63"/>
      <c r="P415" s="69"/>
      <c r="Q415" s="70"/>
      <c r="R415" s="71"/>
      <c r="S415" s="69"/>
      <c r="T415" s="73">
        <f>+T416</f>
        <v>24695</v>
      </c>
      <c r="U415" s="73">
        <f>+U416</f>
        <v>15184.2</v>
      </c>
      <c r="V415" s="73">
        <f>IF(T415&lt;&gt;0,ROUND(U415/T415*100,1),0)</f>
        <v>61.5</v>
      </c>
      <c r="W415" s="1"/>
    </row>
    <row r="416" spans="1:23" ht="23.25">
      <c r="A416" s="1"/>
      <c r="B416" s="40"/>
      <c r="C416" s="40"/>
      <c r="D416" s="40"/>
      <c r="E416" s="40"/>
      <c r="F416" s="40"/>
      <c r="G416" s="40"/>
      <c r="H416" s="41"/>
      <c r="I416" s="42" t="s">
        <v>44</v>
      </c>
      <c r="J416" s="43"/>
      <c r="K416" s="44"/>
      <c r="L416" s="64"/>
      <c r="M416" s="63"/>
      <c r="N416" s="63"/>
      <c r="O416" s="63"/>
      <c r="P416" s="69"/>
      <c r="Q416" s="70"/>
      <c r="R416" s="71"/>
      <c r="S416" s="69"/>
      <c r="T416" s="73">
        <v>24695</v>
      </c>
      <c r="U416" s="73">
        <v>15184.2</v>
      </c>
      <c r="V416" s="73">
        <f>IF(T416&lt;&gt;0,ROUND(U416/T416*100,1),0)</f>
        <v>61.5</v>
      </c>
      <c r="W416" s="1"/>
    </row>
    <row r="417" spans="1:23" ht="23.25">
      <c r="A417" s="1"/>
      <c r="B417" s="40"/>
      <c r="C417" s="46"/>
      <c r="D417" s="46"/>
      <c r="E417" s="46"/>
      <c r="F417" s="46"/>
      <c r="G417" s="46"/>
      <c r="H417" s="42"/>
      <c r="I417" s="42" t="s">
        <v>45</v>
      </c>
      <c r="J417" s="43"/>
      <c r="K417" s="44"/>
      <c r="L417" s="64"/>
      <c r="M417" s="64"/>
      <c r="N417" s="64"/>
      <c r="O417" s="64"/>
      <c r="P417" s="69"/>
      <c r="Q417" s="70"/>
      <c r="R417" s="71"/>
      <c r="S417" s="69"/>
      <c r="T417" s="81">
        <v>0</v>
      </c>
      <c r="U417" s="74">
        <v>0</v>
      </c>
      <c r="V417" s="74"/>
      <c r="W417" s="1"/>
    </row>
    <row r="418" spans="1:23" ht="23.25">
      <c r="A418" s="1"/>
      <c r="B418" s="40"/>
      <c r="C418" s="40"/>
      <c r="D418" s="40"/>
      <c r="E418" s="40"/>
      <c r="F418" s="40"/>
      <c r="G418" s="40"/>
      <c r="H418" s="41"/>
      <c r="I418" s="42"/>
      <c r="J418" s="43"/>
      <c r="K418" s="44"/>
      <c r="L418" s="64"/>
      <c r="M418" s="63"/>
      <c r="N418" s="63"/>
      <c r="O418" s="63"/>
      <c r="P418" s="69"/>
      <c r="Q418" s="70"/>
      <c r="R418" s="71"/>
      <c r="S418" s="69"/>
      <c r="T418" s="73"/>
      <c r="U418" s="73"/>
      <c r="V418" s="73"/>
      <c r="W418" s="1"/>
    </row>
    <row r="419" spans="1:23" ht="23.25">
      <c r="A419" s="1"/>
      <c r="B419" s="40"/>
      <c r="C419" s="40"/>
      <c r="D419" s="40"/>
      <c r="E419" s="40"/>
      <c r="F419" s="40"/>
      <c r="G419" s="83" t="s">
        <v>188</v>
      </c>
      <c r="H419" s="41"/>
      <c r="I419" s="42" t="s">
        <v>189</v>
      </c>
      <c r="J419" s="43"/>
      <c r="K419" s="44"/>
      <c r="L419" s="64"/>
      <c r="M419" s="64"/>
      <c r="N419" s="64"/>
      <c r="O419" s="64"/>
      <c r="P419" s="69"/>
      <c r="Q419" s="70"/>
      <c r="R419" s="71"/>
      <c r="S419" s="69"/>
      <c r="T419" s="81">
        <f>+T420</f>
        <v>8303</v>
      </c>
      <c r="U419" s="74">
        <f>+U420</f>
        <v>6115.1</v>
      </c>
      <c r="V419" s="74">
        <f>IF(T419&lt;&gt;0,ROUND(U419/T419*100,1),0)</f>
        <v>73.6</v>
      </c>
      <c r="W419" s="1"/>
    </row>
    <row r="420" spans="1:23" ht="23.25">
      <c r="A420" s="1"/>
      <c r="B420" s="40"/>
      <c r="C420" s="40"/>
      <c r="D420" s="40"/>
      <c r="E420" s="40"/>
      <c r="F420" s="40"/>
      <c r="G420" s="40"/>
      <c r="H420" s="41"/>
      <c r="I420" s="42" t="s">
        <v>44</v>
      </c>
      <c r="J420" s="43"/>
      <c r="K420" s="44"/>
      <c r="L420" s="64"/>
      <c r="M420" s="64"/>
      <c r="N420" s="64"/>
      <c r="O420" s="64"/>
      <c r="P420" s="69"/>
      <c r="Q420" s="70"/>
      <c r="R420" s="71"/>
      <c r="S420" s="69"/>
      <c r="T420" s="81">
        <v>8303</v>
      </c>
      <c r="U420" s="74">
        <v>6115.1</v>
      </c>
      <c r="V420" s="74">
        <f>IF(T420&lt;&gt;0,ROUND(U420/T420*100,1),0)</f>
        <v>73.6</v>
      </c>
      <c r="W420" s="1"/>
    </row>
    <row r="421" spans="1:23" ht="23.25">
      <c r="A421" s="1"/>
      <c r="B421" s="40"/>
      <c r="C421" s="40"/>
      <c r="D421" s="40"/>
      <c r="E421" s="40"/>
      <c r="F421" s="40"/>
      <c r="G421" s="40"/>
      <c r="H421" s="41"/>
      <c r="I421" s="42" t="s">
        <v>45</v>
      </c>
      <c r="J421" s="43"/>
      <c r="K421" s="44"/>
      <c r="L421" s="64"/>
      <c r="M421" s="64"/>
      <c r="N421" s="64"/>
      <c r="O421" s="64"/>
      <c r="P421" s="69"/>
      <c r="Q421" s="70"/>
      <c r="R421" s="71"/>
      <c r="S421" s="69"/>
      <c r="T421" s="81">
        <v>0</v>
      </c>
      <c r="U421" s="74">
        <v>0</v>
      </c>
      <c r="V421" s="74"/>
      <c r="W421" s="1"/>
    </row>
    <row r="422" spans="1:23" ht="23.25">
      <c r="A422" s="1"/>
      <c r="B422" s="40"/>
      <c r="C422" s="40"/>
      <c r="D422" s="40"/>
      <c r="E422" s="40"/>
      <c r="F422" s="40"/>
      <c r="G422" s="40"/>
      <c r="H422" s="41"/>
      <c r="I422" s="42"/>
      <c r="J422" s="43"/>
      <c r="K422" s="44"/>
      <c r="L422" s="64"/>
      <c r="M422" s="64"/>
      <c r="N422" s="64"/>
      <c r="O422" s="64"/>
      <c r="P422" s="69"/>
      <c r="Q422" s="70"/>
      <c r="R422" s="71"/>
      <c r="S422" s="69"/>
      <c r="T422" s="81"/>
      <c r="U422" s="74"/>
      <c r="V422" s="74"/>
      <c r="W422" s="1"/>
    </row>
    <row r="423" spans="1:23" ht="23.25">
      <c r="A423" s="1"/>
      <c r="B423" s="40"/>
      <c r="C423" s="40"/>
      <c r="D423" s="40"/>
      <c r="E423" s="40"/>
      <c r="F423" s="40"/>
      <c r="G423" s="83" t="s">
        <v>190</v>
      </c>
      <c r="H423" s="41"/>
      <c r="I423" s="82" t="s">
        <v>491</v>
      </c>
      <c r="J423" s="43"/>
      <c r="K423" s="44"/>
      <c r="L423" s="64"/>
      <c r="M423" s="64"/>
      <c r="N423" s="64"/>
      <c r="O423" s="64"/>
      <c r="P423" s="69"/>
      <c r="Q423" s="70"/>
      <c r="R423" s="71"/>
      <c r="S423" s="69"/>
      <c r="T423" s="81">
        <f>+T424</f>
        <v>200</v>
      </c>
      <c r="U423" s="74">
        <f>+U424</f>
        <v>0</v>
      </c>
      <c r="V423" s="74">
        <f>IF(T423&lt;&gt;0,ROUND(U423/T423*100,1),0)</f>
        <v>0</v>
      </c>
      <c r="W423" s="1"/>
    </row>
    <row r="424" spans="1:23" ht="23.25">
      <c r="A424" s="1"/>
      <c r="B424" s="40"/>
      <c r="C424" s="40"/>
      <c r="D424" s="40"/>
      <c r="E424" s="40"/>
      <c r="F424" s="40"/>
      <c r="G424" s="40"/>
      <c r="H424" s="41"/>
      <c r="I424" s="42" t="s">
        <v>44</v>
      </c>
      <c r="J424" s="43"/>
      <c r="K424" s="44"/>
      <c r="L424" s="64"/>
      <c r="M424" s="64"/>
      <c r="N424" s="64"/>
      <c r="O424" s="64"/>
      <c r="P424" s="69"/>
      <c r="Q424" s="70"/>
      <c r="R424" s="71"/>
      <c r="S424" s="69"/>
      <c r="T424" s="81">
        <v>200</v>
      </c>
      <c r="U424" s="74">
        <v>0</v>
      </c>
      <c r="V424" s="74">
        <f>IF(T424&lt;&gt;0,ROUND(U424/T424*100,1),0)</f>
        <v>0</v>
      </c>
      <c r="W424" s="1"/>
    </row>
    <row r="425" spans="1:23" ht="23.25">
      <c r="A425" s="1"/>
      <c r="B425" s="40"/>
      <c r="C425" s="40"/>
      <c r="D425" s="40"/>
      <c r="E425" s="40"/>
      <c r="F425" s="40"/>
      <c r="G425" s="40"/>
      <c r="H425" s="41"/>
      <c r="I425" s="42" t="s">
        <v>45</v>
      </c>
      <c r="J425" s="43"/>
      <c r="K425" s="44"/>
      <c r="L425" s="64"/>
      <c r="M425" s="64"/>
      <c r="N425" s="64"/>
      <c r="O425" s="64"/>
      <c r="P425" s="69"/>
      <c r="Q425" s="70"/>
      <c r="R425" s="71"/>
      <c r="S425" s="69"/>
      <c r="T425" s="81">
        <v>0</v>
      </c>
      <c r="U425" s="74">
        <v>0</v>
      </c>
      <c r="V425" s="74"/>
      <c r="W425" s="1"/>
    </row>
    <row r="426" spans="1:23" ht="23.25">
      <c r="A426" s="1"/>
      <c r="B426" s="40"/>
      <c r="C426" s="40"/>
      <c r="D426" s="40"/>
      <c r="E426" s="40"/>
      <c r="F426" s="40"/>
      <c r="G426" s="40"/>
      <c r="H426" s="41"/>
      <c r="I426" s="42"/>
      <c r="J426" s="43"/>
      <c r="K426" s="44"/>
      <c r="L426" s="64"/>
      <c r="M426" s="64"/>
      <c r="N426" s="64"/>
      <c r="O426" s="64"/>
      <c r="P426" s="69"/>
      <c r="Q426" s="70"/>
      <c r="R426" s="71"/>
      <c r="S426" s="69"/>
      <c r="T426" s="81"/>
      <c r="U426" s="74"/>
      <c r="V426" s="74"/>
      <c r="W426" s="1"/>
    </row>
    <row r="427" spans="1:23" ht="23.25">
      <c r="A427" s="1"/>
      <c r="B427" s="40"/>
      <c r="C427" s="40"/>
      <c r="D427" s="40"/>
      <c r="E427" s="40"/>
      <c r="F427" s="40"/>
      <c r="G427" s="83" t="s">
        <v>191</v>
      </c>
      <c r="H427" s="41"/>
      <c r="I427" s="42" t="s">
        <v>192</v>
      </c>
      <c r="J427" s="43"/>
      <c r="K427" s="44"/>
      <c r="L427" s="64"/>
      <c r="M427" s="63"/>
      <c r="N427" s="63"/>
      <c r="O427" s="63"/>
      <c r="P427" s="69"/>
      <c r="Q427" s="70"/>
      <c r="R427" s="71"/>
      <c r="S427" s="69"/>
      <c r="T427" s="73">
        <f>+T428</f>
        <v>3469</v>
      </c>
      <c r="U427" s="73">
        <f>+U428</f>
        <v>3833.5</v>
      </c>
      <c r="V427" s="73">
        <f>IF(T427&lt;&gt;0,ROUND(U427/T427*100,1),0)</f>
        <v>110.5</v>
      </c>
      <c r="W427" s="1"/>
    </row>
    <row r="428" spans="1:23" ht="23.25">
      <c r="A428" s="1"/>
      <c r="B428" s="40"/>
      <c r="C428" s="46"/>
      <c r="D428" s="46"/>
      <c r="E428" s="46"/>
      <c r="F428" s="46"/>
      <c r="G428" s="46"/>
      <c r="H428" s="42"/>
      <c r="I428" s="42" t="s">
        <v>44</v>
      </c>
      <c r="J428" s="43"/>
      <c r="K428" s="44"/>
      <c r="L428" s="64"/>
      <c r="M428" s="64"/>
      <c r="N428" s="64"/>
      <c r="O428" s="64"/>
      <c r="P428" s="69"/>
      <c r="Q428" s="70"/>
      <c r="R428" s="71"/>
      <c r="S428" s="69"/>
      <c r="T428" s="81">
        <v>3469</v>
      </c>
      <c r="U428" s="74">
        <v>3833.5</v>
      </c>
      <c r="V428" s="74">
        <f>IF(T428&lt;&gt;0,ROUND(U428/T428*100,1),0)</f>
        <v>110.5</v>
      </c>
      <c r="W428" s="1"/>
    </row>
    <row r="429" spans="1:23" ht="23.25">
      <c r="A429" s="1"/>
      <c r="B429" s="40"/>
      <c r="C429" s="40"/>
      <c r="D429" s="40"/>
      <c r="E429" s="40"/>
      <c r="F429" s="40"/>
      <c r="G429" s="40"/>
      <c r="H429" s="41"/>
      <c r="I429" s="42" t="s">
        <v>45</v>
      </c>
      <c r="J429" s="43"/>
      <c r="K429" s="44"/>
      <c r="L429" s="64"/>
      <c r="M429" s="63"/>
      <c r="N429" s="63"/>
      <c r="O429" s="63"/>
      <c r="P429" s="69"/>
      <c r="Q429" s="70"/>
      <c r="R429" s="71"/>
      <c r="S429" s="69"/>
      <c r="T429" s="81">
        <v>0</v>
      </c>
      <c r="U429" s="74">
        <v>0</v>
      </c>
      <c r="V429" s="74"/>
      <c r="W429" s="1"/>
    </row>
    <row r="430" spans="1:23" ht="23.25">
      <c r="A430" s="1"/>
      <c r="B430" s="40"/>
      <c r="C430" s="46"/>
      <c r="D430" s="46"/>
      <c r="E430" s="46"/>
      <c r="F430" s="46"/>
      <c r="G430" s="46"/>
      <c r="H430" s="42"/>
      <c r="I430" s="42"/>
      <c r="J430" s="43"/>
      <c r="K430" s="44"/>
      <c r="L430" s="64"/>
      <c r="M430" s="64"/>
      <c r="N430" s="64"/>
      <c r="O430" s="64"/>
      <c r="P430" s="69"/>
      <c r="Q430" s="70"/>
      <c r="R430" s="71"/>
      <c r="S430" s="69"/>
      <c r="T430" s="73"/>
      <c r="U430" s="73"/>
      <c r="V430" s="73"/>
      <c r="W430" s="1"/>
    </row>
    <row r="431" spans="1:23" ht="23.25">
      <c r="A431" s="1"/>
      <c r="B431" s="40"/>
      <c r="C431" s="40"/>
      <c r="D431" s="40"/>
      <c r="E431" s="40"/>
      <c r="F431" s="40"/>
      <c r="G431" s="84" t="s">
        <v>193</v>
      </c>
      <c r="H431" s="42"/>
      <c r="I431" s="42" t="s">
        <v>194</v>
      </c>
      <c r="J431" s="43"/>
      <c r="K431" s="44"/>
      <c r="L431" s="64"/>
      <c r="M431" s="64"/>
      <c r="N431" s="64"/>
      <c r="O431" s="64"/>
      <c r="P431" s="69"/>
      <c r="Q431" s="70"/>
      <c r="R431" s="71"/>
      <c r="S431" s="69"/>
      <c r="T431" s="81">
        <f>+T432</f>
        <v>12714</v>
      </c>
      <c r="U431" s="74">
        <f>+U432</f>
        <v>1318.8</v>
      </c>
      <c r="V431" s="74">
        <f>IF(T431&lt;&gt;0,ROUND(U431/T431*100,1),0)</f>
        <v>10.4</v>
      </c>
      <c r="W431" s="1"/>
    </row>
    <row r="432" spans="1:23" ht="23.25">
      <c r="A432" s="1"/>
      <c r="B432" s="40"/>
      <c r="C432" s="40"/>
      <c r="D432" s="40"/>
      <c r="E432" s="40"/>
      <c r="F432" s="40"/>
      <c r="G432" s="40"/>
      <c r="H432" s="41"/>
      <c r="I432" s="42" t="s">
        <v>44</v>
      </c>
      <c r="J432" s="43"/>
      <c r="K432" s="44"/>
      <c r="L432" s="64"/>
      <c r="M432" s="63"/>
      <c r="N432" s="63"/>
      <c r="O432" s="63"/>
      <c r="P432" s="69"/>
      <c r="Q432" s="70"/>
      <c r="R432" s="71"/>
      <c r="S432" s="69"/>
      <c r="T432" s="73">
        <v>12714</v>
      </c>
      <c r="U432" s="73">
        <v>1318.8</v>
      </c>
      <c r="V432" s="73">
        <f>IF(T432&lt;&gt;0,ROUND(U432/T432*100,1),0)</f>
        <v>10.4</v>
      </c>
      <c r="W432" s="1"/>
    </row>
    <row r="433" spans="1:23" ht="23.25">
      <c r="A433" s="1"/>
      <c r="B433" s="40"/>
      <c r="C433" s="40"/>
      <c r="D433" s="40"/>
      <c r="E433" s="40"/>
      <c r="F433" s="40"/>
      <c r="G433" s="40"/>
      <c r="H433" s="41"/>
      <c r="I433" s="42" t="s">
        <v>45</v>
      </c>
      <c r="J433" s="43"/>
      <c r="K433" s="44"/>
      <c r="L433" s="64"/>
      <c r="M433" s="63"/>
      <c r="N433" s="63"/>
      <c r="O433" s="63"/>
      <c r="P433" s="69"/>
      <c r="Q433" s="70"/>
      <c r="R433" s="71"/>
      <c r="S433" s="69"/>
      <c r="T433" s="73">
        <v>0</v>
      </c>
      <c r="U433" s="73">
        <v>0</v>
      </c>
      <c r="V433" s="73"/>
      <c r="W433" s="1"/>
    </row>
    <row r="434" spans="1:23" ht="23.25">
      <c r="A434" s="1"/>
      <c r="B434" s="40"/>
      <c r="C434" s="46"/>
      <c r="D434" s="46"/>
      <c r="E434" s="46"/>
      <c r="F434" s="46"/>
      <c r="G434" s="46"/>
      <c r="H434" s="42"/>
      <c r="I434" s="42"/>
      <c r="J434" s="43"/>
      <c r="K434" s="44"/>
      <c r="L434" s="64"/>
      <c r="M434" s="64"/>
      <c r="N434" s="64"/>
      <c r="O434" s="64"/>
      <c r="P434" s="69"/>
      <c r="Q434" s="70"/>
      <c r="R434" s="71"/>
      <c r="S434" s="69"/>
      <c r="T434" s="81"/>
      <c r="U434" s="74"/>
      <c r="V434" s="74"/>
      <c r="W434" s="1"/>
    </row>
    <row r="435" spans="1:23" ht="23.25">
      <c r="A435" s="1"/>
      <c r="B435" s="40"/>
      <c r="C435" s="40"/>
      <c r="D435" s="40"/>
      <c r="E435" s="40"/>
      <c r="F435" s="40"/>
      <c r="G435" s="83" t="s">
        <v>195</v>
      </c>
      <c r="H435" s="41"/>
      <c r="I435" s="42" t="s">
        <v>196</v>
      </c>
      <c r="J435" s="43"/>
      <c r="K435" s="44"/>
      <c r="L435" s="64"/>
      <c r="M435" s="63"/>
      <c r="N435" s="63"/>
      <c r="O435" s="63"/>
      <c r="P435" s="69"/>
      <c r="Q435" s="70"/>
      <c r="R435" s="71"/>
      <c r="S435" s="69"/>
      <c r="T435" s="73">
        <f>+T436</f>
        <v>11750</v>
      </c>
      <c r="U435" s="73">
        <f>+U436</f>
        <v>5292.6</v>
      </c>
      <c r="V435" s="73">
        <f>IF(T435&lt;&gt;0,ROUND(U435/T435*100,1),0)</f>
        <v>45</v>
      </c>
      <c r="W435" s="1"/>
    </row>
    <row r="436" spans="1:23" ht="23.25">
      <c r="A436" s="1"/>
      <c r="B436" s="40"/>
      <c r="C436" s="40"/>
      <c r="D436" s="40"/>
      <c r="E436" s="40"/>
      <c r="F436" s="40"/>
      <c r="G436" s="40"/>
      <c r="H436" s="42"/>
      <c r="I436" s="42" t="s">
        <v>44</v>
      </c>
      <c r="J436" s="43"/>
      <c r="K436" s="44"/>
      <c r="L436" s="64"/>
      <c r="M436" s="63"/>
      <c r="N436" s="63"/>
      <c r="O436" s="63"/>
      <c r="P436" s="69"/>
      <c r="Q436" s="70"/>
      <c r="R436" s="71"/>
      <c r="S436" s="69"/>
      <c r="T436" s="73">
        <v>11750</v>
      </c>
      <c r="U436" s="73">
        <v>5292.6</v>
      </c>
      <c r="V436" s="73">
        <f>IF(T436&lt;&gt;0,ROUND(U436/T436*100,1),0)</f>
        <v>45</v>
      </c>
      <c r="W436" s="1"/>
    </row>
    <row r="437" spans="1:23" ht="23.25">
      <c r="A437" s="1"/>
      <c r="B437" s="40"/>
      <c r="C437" s="40"/>
      <c r="D437" s="40"/>
      <c r="E437" s="40"/>
      <c r="F437" s="40"/>
      <c r="G437" s="40"/>
      <c r="H437" s="41"/>
      <c r="I437" s="42" t="s">
        <v>45</v>
      </c>
      <c r="J437" s="43"/>
      <c r="K437" s="44"/>
      <c r="L437" s="64"/>
      <c r="M437" s="63"/>
      <c r="N437" s="63"/>
      <c r="O437" s="63"/>
      <c r="P437" s="69"/>
      <c r="Q437" s="70"/>
      <c r="R437" s="71"/>
      <c r="S437" s="69"/>
      <c r="T437" s="73">
        <v>0</v>
      </c>
      <c r="U437" s="73">
        <v>0</v>
      </c>
      <c r="V437" s="73"/>
      <c r="W437" s="1"/>
    </row>
    <row r="438" spans="1:23" ht="23.25">
      <c r="A438" s="1"/>
      <c r="B438" s="40"/>
      <c r="C438" s="46"/>
      <c r="D438" s="46"/>
      <c r="E438" s="46"/>
      <c r="F438" s="46"/>
      <c r="G438" s="46"/>
      <c r="H438" s="42"/>
      <c r="I438" s="42"/>
      <c r="J438" s="43"/>
      <c r="K438" s="44"/>
      <c r="L438" s="64"/>
      <c r="M438" s="64"/>
      <c r="N438" s="64"/>
      <c r="O438" s="64"/>
      <c r="P438" s="69"/>
      <c r="Q438" s="70"/>
      <c r="R438" s="71"/>
      <c r="S438" s="69"/>
      <c r="T438" s="81"/>
      <c r="U438" s="74"/>
      <c r="V438" s="74"/>
      <c r="W438" s="1"/>
    </row>
    <row r="439" spans="1:23" ht="23.25">
      <c r="A439" s="1"/>
      <c r="B439" s="40"/>
      <c r="C439" s="40"/>
      <c r="D439" s="40"/>
      <c r="E439" s="40"/>
      <c r="F439" s="40"/>
      <c r="G439" s="83" t="s">
        <v>197</v>
      </c>
      <c r="H439" s="41"/>
      <c r="I439" s="42" t="s">
        <v>198</v>
      </c>
      <c r="J439" s="43"/>
      <c r="K439" s="44"/>
      <c r="L439" s="64"/>
      <c r="M439" s="63"/>
      <c r="N439" s="63"/>
      <c r="O439" s="63"/>
      <c r="P439" s="69"/>
      <c r="Q439" s="70"/>
      <c r="R439" s="71"/>
      <c r="S439" s="69"/>
      <c r="T439" s="73">
        <f>+T440</f>
        <v>7595</v>
      </c>
      <c r="U439" s="73">
        <f>+U440</f>
        <v>3619.5</v>
      </c>
      <c r="V439" s="73">
        <f>IF(T439&lt;&gt;0,ROUND(U439/T439*100,1),0)</f>
        <v>47.7</v>
      </c>
      <c r="W439" s="1"/>
    </row>
    <row r="440" spans="1:23" ht="23.25">
      <c r="A440" s="1"/>
      <c r="B440" s="40"/>
      <c r="C440" s="40"/>
      <c r="D440" s="40"/>
      <c r="E440" s="40"/>
      <c r="F440" s="40"/>
      <c r="G440" s="40"/>
      <c r="H440" s="41"/>
      <c r="I440" s="42" t="s">
        <v>44</v>
      </c>
      <c r="J440" s="43"/>
      <c r="K440" s="44"/>
      <c r="L440" s="64"/>
      <c r="M440" s="64"/>
      <c r="N440" s="64"/>
      <c r="O440" s="64"/>
      <c r="P440" s="69"/>
      <c r="Q440" s="70"/>
      <c r="R440" s="71"/>
      <c r="S440" s="69"/>
      <c r="T440" s="81">
        <v>7595</v>
      </c>
      <c r="U440" s="74">
        <v>3619.5</v>
      </c>
      <c r="V440" s="74">
        <f>IF(T440&lt;&gt;0,ROUND(U440/T440*100,1),0)</f>
        <v>47.7</v>
      </c>
      <c r="W440" s="1"/>
    </row>
    <row r="441" spans="1:23" ht="23.25">
      <c r="A441" s="1"/>
      <c r="B441" s="40"/>
      <c r="C441" s="46"/>
      <c r="D441" s="46"/>
      <c r="E441" s="46"/>
      <c r="F441" s="46"/>
      <c r="G441" s="46"/>
      <c r="H441" s="42"/>
      <c r="I441" s="42" t="s">
        <v>45</v>
      </c>
      <c r="J441" s="43"/>
      <c r="K441" s="44"/>
      <c r="L441" s="64"/>
      <c r="M441" s="63"/>
      <c r="N441" s="63"/>
      <c r="O441" s="63"/>
      <c r="P441" s="69"/>
      <c r="Q441" s="70"/>
      <c r="R441" s="71"/>
      <c r="S441" s="69"/>
      <c r="T441" s="73">
        <v>0</v>
      </c>
      <c r="U441" s="73">
        <v>0</v>
      </c>
      <c r="V441" s="73"/>
      <c r="W441" s="1"/>
    </row>
    <row r="442" spans="1:23" ht="23.25">
      <c r="A442" s="1"/>
      <c r="B442" s="40"/>
      <c r="C442" s="46"/>
      <c r="D442" s="46"/>
      <c r="E442" s="46"/>
      <c r="F442" s="46"/>
      <c r="G442" s="46"/>
      <c r="H442" s="42"/>
      <c r="I442" s="42"/>
      <c r="J442" s="43"/>
      <c r="K442" s="44"/>
      <c r="L442" s="64"/>
      <c r="M442" s="64"/>
      <c r="N442" s="64"/>
      <c r="O442" s="64"/>
      <c r="P442" s="69"/>
      <c r="Q442" s="70"/>
      <c r="R442" s="71"/>
      <c r="S442" s="69"/>
      <c r="T442" s="81"/>
      <c r="U442" s="74"/>
      <c r="V442" s="74"/>
      <c r="W442" s="1"/>
    </row>
    <row r="443" spans="1:23" ht="23.25">
      <c r="A443" s="1"/>
      <c r="B443" s="40"/>
      <c r="C443" s="40"/>
      <c r="D443" s="40"/>
      <c r="E443" s="40"/>
      <c r="F443" s="40"/>
      <c r="G443" s="83" t="s">
        <v>199</v>
      </c>
      <c r="H443" s="41"/>
      <c r="I443" s="42" t="s">
        <v>200</v>
      </c>
      <c r="J443" s="43"/>
      <c r="K443" s="44"/>
      <c r="L443" s="64"/>
      <c r="M443" s="63"/>
      <c r="N443" s="63"/>
      <c r="O443" s="63"/>
      <c r="P443" s="69"/>
      <c r="Q443" s="70"/>
      <c r="R443" s="71"/>
      <c r="S443" s="69"/>
      <c r="T443" s="73">
        <f>+T444</f>
        <v>6300</v>
      </c>
      <c r="U443" s="73">
        <f>+U444</f>
        <v>6862.3</v>
      </c>
      <c r="V443" s="73">
        <f>IF(T443&lt;&gt;0,ROUND(U443/T443*100,1),0)</f>
        <v>108.9</v>
      </c>
      <c r="W443" s="1"/>
    </row>
    <row r="444" spans="1:23" ht="23.25">
      <c r="A444" s="1"/>
      <c r="B444" s="40"/>
      <c r="C444" s="40"/>
      <c r="D444" s="40"/>
      <c r="E444" s="40"/>
      <c r="F444" s="40"/>
      <c r="G444" s="40"/>
      <c r="H444" s="41"/>
      <c r="I444" s="42" t="s">
        <v>44</v>
      </c>
      <c r="J444" s="43"/>
      <c r="K444" s="44"/>
      <c r="L444" s="64"/>
      <c r="M444" s="63"/>
      <c r="N444" s="63"/>
      <c r="O444" s="63"/>
      <c r="P444" s="69"/>
      <c r="Q444" s="70"/>
      <c r="R444" s="71"/>
      <c r="S444" s="69"/>
      <c r="T444" s="73">
        <v>6300</v>
      </c>
      <c r="U444" s="73">
        <v>6862.3</v>
      </c>
      <c r="V444" s="73">
        <f>IF(T444&lt;&gt;0,ROUND(U444/T444*100,1),0)</f>
        <v>108.9</v>
      </c>
      <c r="W444" s="1"/>
    </row>
    <row r="445" spans="1:23" ht="23.25">
      <c r="A445" s="1"/>
      <c r="B445" s="40"/>
      <c r="C445" s="40"/>
      <c r="D445" s="40"/>
      <c r="E445" s="40"/>
      <c r="F445" s="40"/>
      <c r="G445" s="40"/>
      <c r="H445" s="41"/>
      <c r="I445" s="42" t="s">
        <v>45</v>
      </c>
      <c r="J445" s="43"/>
      <c r="K445" s="44"/>
      <c r="L445" s="64"/>
      <c r="M445" s="63"/>
      <c r="N445" s="63"/>
      <c r="O445" s="63"/>
      <c r="P445" s="69"/>
      <c r="Q445" s="70"/>
      <c r="R445" s="71"/>
      <c r="S445" s="69"/>
      <c r="T445" s="73">
        <v>0</v>
      </c>
      <c r="U445" s="73">
        <v>0</v>
      </c>
      <c r="V445" s="73"/>
      <c r="W445" s="1"/>
    </row>
    <row r="446" spans="1:23" ht="23.25">
      <c r="A446" s="1"/>
      <c r="B446" s="40"/>
      <c r="C446" s="40"/>
      <c r="D446" s="40"/>
      <c r="E446" s="40"/>
      <c r="F446" s="40"/>
      <c r="G446" s="40"/>
      <c r="H446" s="41"/>
      <c r="I446" s="42"/>
      <c r="J446" s="43"/>
      <c r="K446" s="44"/>
      <c r="L446" s="64"/>
      <c r="M446" s="63"/>
      <c r="N446" s="63"/>
      <c r="O446" s="63"/>
      <c r="P446" s="69"/>
      <c r="Q446" s="70"/>
      <c r="R446" s="71"/>
      <c r="S446" s="69"/>
      <c r="T446" s="73"/>
      <c r="U446" s="73"/>
      <c r="V446" s="73"/>
      <c r="W446" s="1"/>
    </row>
    <row r="447" spans="1:23" ht="23.25">
      <c r="A447" s="1"/>
      <c r="B447" s="40"/>
      <c r="C447" s="40"/>
      <c r="D447" s="40"/>
      <c r="E447" s="40"/>
      <c r="F447" s="40"/>
      <c r="G447" s="83" t="s">
        <v>201</v>
      </c>
      <c r="H447" s="41"/>
      <c r="I447" s="42" t="s">
        <v>202</v>
      </c>
      <c r="J447" s="43"/>
      <c r="K447" s="44"/>
      <c r="L447" s="64"/>
      <c r="M447" s="63"/>
      <c r="N447" s="63"/>
      <c r="O447" s="63"/>
      <c r="P447" s="69"/>
      <c r="Q447" s="70"/>
      <c r="R447" s="71"/>
      <c r="S447" s="69"/>
      <c r="T447" s="73">
        <f>+T448</f>
        <v>3729</v>
      </c>
      <c r="U447" s="73">
        <f>+U448</f>
        <v>1861.5</v>
      </c>
      <c r="V447" s="73">
        <f>IF(T447&lt;&gt;0,ROUND(U447/T447*100,1),0)</f>
        <v>49.9</v>
      </c>
      <c r="W447" s="1"/>
    </row>
    <row r="448" spans="1:23" ht="23.25">
      <c r="A448" s="1"/>
      <c r="B448" s="40"/>
      <c r="C448" s="40"/>
      <c r="D448" s="40"/>
      <c r="E448" s="40"/>
      <c r="F448" s="40"/>
      <c r="G448" s="40"/>
      <c r="H448" s="41"/>
      <c r="I448" s="42" t="s">
        <v>44</v>
      </c>
      <c r="J448" s="43"/>
      <c r="K448" s="44"/>
      <c r="L448" s="64"/>
      <c r="M448" s="63"/>
      <c r="N448" s="63"/>
      <c r="O448" s="63"/>
      <c r="P448" s="69"/>
      <c r="Q448" s="70"/>
      <c r="R448" s="71"/>
      <c r="S448" s="69"/>
      <c r="T448" s="73">
        <v>3729</v>
      </c>
      <c r="U448" s="73">
        <v>1861.5</v>
      </c>
      <c r="V448" s="73">
        <f>IF(T448&lt;&gt;0,ROUND(U448/T448*100,1),0)</f>
        <v>49.9</v>
      </c>
      <c r="W448" s="1"/>
    </row>
    <row r="449" spans="1:23" ht="23.25">
      <c r="A449" s="1"/>
      <c r="B449" s="40"/>
      <c r="C449" s="40"/>
      <c r="D449" s="40"/>
      <c r="E449" s="40"/>
      <c r="F449" s="40"/>
      <c r="G449" s="40"/>
      <c r="H449" s="41"/>
      <c r="I449" s="42" t="s">
        <v>45</v>
      </c>
      <c r="J449" s="43"/>
      <c r="K449" s="44"/>
      <c r="L449" s="64"/>
      <c r="M449" s="63"/>
      <c r="N449" s="63"/>
      <c r="O449" s="63"/>
      <c r="P449" s="69"/>
      <c r="Q449" s="70"/>
      <c r="R449" s="71"/>
      <c r="S449" s="69"/>
      <c r="T449" s="73">
        <v>0</v>
      </c>
      <c r="U449" s="73">
        <v>0</v>
      </c>
      <c r="V449" s="73"/>
      <c r="W449" s="1"/>
    </row>
    <row r="450" spans="1:23" ht="23.25">
      <c r="A450" s="1"/>
      <c r="B450" s="47"/>
      <c r="C450" s="47"/>
      <c r="D450" s="47"/>
      <c r="E450" s="47"/>
      <c r="F450" s="47"/>
      <c r="G450" s="47"/>
      <c r="H450" s="48"/>
      <c r="I450" s="49"/>
      <c r="J450" s="50"/>
      <c r="K450" s="51"/>
      <c r="L450" s="66"/>
      <c r="M450" s="65"/>
      <c r="N450" s="65"/>
      <c r="O450" s="65"/>
      <c r="P450" s="75"/>
      <c r="Q450" s="76"/>
      <c r="R450" s="77"/>
      <c r="S450" s="75"/>
      <c r="T450" s="79"/>
      <c r="U450" s="79"/>
      <c r="V450" s="79"/>
      <c r="W450" s="1"/>
    </row>
    <row r="451" spans="1:23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2"/>
      <c r="R451" s="52"/>
      <c r="S451" s="52"/>
      <c r="T451" s="52"/>
      <c r="U451" s="52"/>
      <c r="V451" s="52"/>
      <c r="W451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2"/>
      <c r="R452" s="52"/>
      <c r="S452" s="52"/>
      <c r="T452" s="52"/>
      <c r="U452" s="52"/>
      <c r="V452" s="90" t="s">
        <v>515</v>
      </c>
      <c r="W452" s="1"/>
    </row>
    <row r="453" spans="1:23" ht="23.25">
      <c r="A453" s="1"/>
      <c r="B453" s="54"/>
      <c r="C453" s="8"/>
      <c r="D453" s="8"/>
      <c r="E453" s="8"/>
      <c r="F453" s="8"/>
      <c r="G453" s="8"/>
      <c r="H453" s="55"/>
      <c r="I453" s="10"/>
      <c r="J453" s="11"/>
      <c r="K453" s="54" t="s">
        <v>28</v>
      </c>
      <c r="L453" s="57"/>
      <c r="M453" s="57"/>
      <c r="N453" s="57"/>
      <c r="O453" s="57"/>
      <c r="P453" s="57"/>
      <c r="Q453" s="57"/>
      <c r="R453" s="8"/>
      <c r="S453" s="8"/>
      <c r="T453" s="14"/>
      <c r="U453" s="8"/>
      <c r="V453" s="9"/>
      <c r="W453" s="1"/>
    </row>
    <row r="454" spans="1:23" ht="23.25">
      <c r="A454" s="1"/>
      <c r="B454" s="19" t="s">
        <v>26</v>
      </c>
      <c r="C454" s="16"/>
      <c r="D454" s="16"/>
      <c r="E454" s="16"/>
      <c r="F454" s="16"/>
      <c r="G454" s="16"/>
      <c r="H454" s="56"/>
      <c r="I454" s="1"/>
      <c r="J454" s="18"/>
      <c r="K454" s="58"/>
      <c r="L454" s="59"/>
      <c r="M454" s="12" t="s">
        <v>29</v>
      </c>
      <c r="N454" s="12"/>
      <c r="O454" s="12"/>
      <c r="P454" s="12"/>
      <c r="Q454" s="13"/>
      <c r="R454" s="8" t="s">
        <v>21</v>
      </c>
      <c r="S454" s="8"/>
      <c r="T454" s="19" t="s">
        <v>0</v>
      </c>
      <c r="U454" s="16"/>
      <c r="V454" s="17"/>
      <c r="W454" s="1"/>
    </row>
    <row r="455" spans="1:23" ht="23.25">
      <c r="A455" s="1"/>
      <c r="B455" s="23" t="s">
        <v>27</v>
      </c>
      <c r="C455" s="20"/>
      <c r="D455" s="20"/>
      <c r="E455" s="20"/>
      <c r="F455" s="20"/>
      <c r="G455" s="20"/>
      <c r="H455" s="56"/>
      <c r="I455" s="22" t="s">
        <v>1</v>
      </c>
      <c r="J455" s="18"/>
      <c r="K455" s="15" t="s">
        <v>18</v>
      </c>
      <c r="L455" s="15" t="s">
        <v>30</v>
      </c>
      <c r="M455" s="60"/>
      <c r="N455" s="61"/>
      <c r="O455" s="62"/>
      <c r="P455" s="15" t="s">
        <v>38</v>
      </c>
      <c r="Q455" s="17"/>
      <c r="R455" s="16" t="s">
        <v>16</v>
      </c>
      <c r="S455" s="16"/>
      <c r="T455" s="23" t="s">
        <v>23</v>
      </c>
      <c r="U455" s="20"/>
      <c r="V455" s="21"/>
      <c r="W455" s="1"/>
    </row>
    <row r="456" spans="1:23" ht="23.25">
      <c r="A456" s="1"/>
      <c r="B456" s="24"/>
      <c r="C456" s="24"/>
      <c r="D456" s="24"/>
      <c r="E456" s="24"/>
      <c r="F456" s="25"/>
      <c r="G456" s="24"/>
      <c r="H456" s="24"/>
      <c r="I456" s="22"/>
      <c r="J456" s="18"/>
      <c r="K456" s="22" t="s">
        <v>19</v>
      </c>
      <c r="L456" s="28" t="s">
        <v>19</v>
      </c>
      <c r="M456" s="29" t="s">
        <v>4</v>
      </c>
      <c r="N456" s="31" t="s">
        <v>5</v>
      </c>
      <c r="O456" s="29" t="s">
        <v>6</v>
      </c>
      <c r="P456" s="23" t="s">
        <v>39</v>
      </c>
      <c r="Q456" s="21"/>
      <c r="R456" s="26" t="s">
        <v>17</v>
      </c>
      <c r="S456" s="16"/>
      <c r="T456" s="24"/>
      <c r="U456" s="24"/>
      <c r="V456" s="27" t="s">
        <v>2</v>
      </c>
      <c r="W456" s="1"/>
    </row>
    <row r="457" spans="1:23" ht="23.25">
      <c r="A457" s="1"/>
      <c r="B457" s="28" t="s">
        <v>11</v>
      </c>
      <c r="C457" s="28" t="s">
        <v>12</v>
      </c>
      <c r="D457" s="28" t="s">
        <v>13</v>
      </c>
      <c r="E457" s="28" t="s">
        <v>14</v>
      </c>
      <c r="F457" s="29" t="s">
        <v>15</v>
      </c>
      <c r="G457" s="28" t="s">
        <v>3</v>
      </c>
      <c r="H457" s="24"/>
      <c r="I457" s="1"/>
      <c r="J457" s="18"/>
      <c r="K457" s="22" t="s">
        <v>20</v>
      </c>
      <c r="L457" s="29" t="s">
        <v>31</v>
      </c>
      <c r="M457" s="29"/>
      <c r="N457" s="29"/>
      <c r="O457" s="29"/>
      <c r="P457" s="22" t="s">
        <v>32</v>
      </c>
      <c r="Q457" s="30" t="s">
        <v>32</v>
      </c>
      <c r="R457" s="99" t="s">
        <v>33</v>
      </c>
      <c r="S457" s="101" t="s">
        <v>34</v>
      </c>
      <c r="T457" s="31" t="s">
        <v>4</v>
      </c>
      <c r="U457" s="28" t="s">
        <v>7</v>
      </c>
      <c r="V457" s="27" t="s">
        <v>8</v>
      </c>
      <c r="W457" s="1"/>
    </row>
    <row r="458" spans="1:23" ht="23.25">
      <c r="A458" s="1"/>
      <c r="B458" s="32"/>
      <c r="C458" s="32"/>
      <c r="D458" s="32"/>
      <c r="E458" s="32"/>
      <c r="F458" s="33"/>
      <c r="G458" s="32"/>
      <c r="H458" s="32"/>
      <c r="I458" s="34"/>
      <c r="J458" s="35"/>
      <c r="K458" s="36"/>
      <c r="L458" s="37"/>
      <c r="M458" s="37"/>
      <c r="N458" s="37"/>
      <c r="O458" s="37"/>
      <c r="P458" s="36" t="s">
        <v>35</v>
      </c>
      <c r="Q458" s="38" t="s">
        <v>36</v>
      </c>
      <c r="R458" s="100"/>
      <c r="S458" s="102"/>
      <c r="T458" s="34"/>
      <c r="U458" s="32"/>
      <c r="V458" s="37" t="s">
        <v>37</v>
      </c>
      <c r="W458" s="1"/>
    </row>
    <row r="459" spans="1:23" ht="23.25">
      <c r="A459" s="1"/>
      <c r="B459" s="39"/>
      <c r="C459" s="39"/>
      <c r="D459" s="39"/>
      <c r="E459" s="39"/>
      <c r="F459" s="40"/>
      <c r="G459" s="39"/>
      <c r="H459" s="41"/>
      <c r="I459" s="42"/>
      <c r="J459" s="43"/>
      <c r="K459" s="44"/>
      <c r="L459" s="64"/>
      <c r="M459" s="63"/>
      <c r="N459" s="63"/>
      <c r="O459" s="63"/>
      <c r="P459" s="69"/>
      <c r="Q459" s="70"/>
      <c r="R459" s="71"/>
      <c r="S459" s="71"/>
      <c r="T459" s="72"/>
      <c r="U459" s="73"/>
      <c r="V459" s="73"/>
      <c r="W459" s="1"/>
    </row>
    <row r="460" spans="1:23" ht="23.25">
      <c r="A460" s="1"/>
      <c r="B460" s="83" t="s">
        <v>42</v>
      </c>
      <c r="C460" s="83" t="s">
        <v>53</v>
      </c>
      <c r="D460" s="83" t="s">
        <v>48</v>
      </c>
      <c r="E460" s="40"/>
      <c r="F460" s="83" t="s">
        <v>74</v>
      </c>
      <c r="G460" s="83" t="s">
        <v>203</v>
      </c>
      <c r="H460" s="41"/>
      <c r="I460" s="42" t="s">
        <v>204</v>
      </c>
      <c r="J460" s="43"/>
      <c r="K460" s="44"/>
      <c r="L460" s="64"/>
      <c r="M460" s="63"/>
      <c r="N460" s="63"/>
      <c r="O460" s="63"/>
      <c r="P460" s="69"/>
      <c r="Q460" s="70"/>
      <c r="R460" s="71"/>
      <c r="S460" s="69"/>
      <c r="T460" s="73">
        <f>+T461</f>
        <v>700</v>
      </c>
      <c r="U460" s="73">
        <f>+U461</f>
        <v>2502.5</v>
      </c>
      <c r="V460" s="73">
        <f>IF(T460&lt;&gt;0,ROUND(U460/T460*100,1),0)</f>
        <v>357.5</v>
      </c>
      <c r="W460" s="1"/>
    </row>
    <row r="461" spans="1:23" ht="23.25">
      <c r="A461" s="1"/>
      <c r="B461" s="40"/>
      <c r="C461" s="40"/>
      <c r="D461" s="40"/>
      <c r="E461" s="40"/>
      <c r="F461" s="40"/>
      <c r="G461" s="40"/>
      <c r="H461" s="41"/>
      <c r="I461" s="42" t="s">
        <v>44</v>
      </c>
      <c r="J461" s="43"/>
      <c r="K461" s="44"/>
      <c r="L461" s="64"/>
      <c r="M461" s="63"/>
      <c r="N461" s="63"/>
      <c r="O461" s="63"/>
      <c r="P461" s="69"/>
      <c r="Q461" s="70"/>
      <c r="R461" s="71"/>
      <c r="S461" s="69"/>
      <c r="T461" s="73">
        <v>700</v>
      </c>
      <c r="U461" s="73">
        <v>2502.5</v>
      </c>
      <c r="V461" s="73">
        <f>IF(T461&lt;&gt;0,ROUND(U461/T461*100,1),0)</f>
        <v>357.5</v>
      </c>
      <c r="W461" s="1"/>
    </row>
    <row r="462" spans="1:23" ht="23.25">
      <c r="A462" s="1"/>
      <c r="B462" s="40"/>
      <c r="C462" s="46"/>
      <c r="D462" s="46"/>
      <c r="E462" s="46"/>
      <c r="F462" s="46"/>
      <c r="G462" s="46"/>
      <c r="H462" s="42"/>
      <c r="I462" s="42" t="s">
        <v>45</v>
      </c>
      <c r="J462" s="43"/>
      <c r="K462" s="44"/>
      <c r="L462" s="64"/>
      <c r="M462" s="64"/>
      <c r="N462" s="64"/>
      <c r="O462" s="64"/>
      <c r="P462" s="69"/>
      <c r="Q462" s="70"/>
      <c r="R462" s="71"/>
      <c r="S462" s="69"/>
      <c r="T462" s="81">
        <v>0</v>
      </c>
      <c r="U462" s="74">
        <v>0</v>
      </c>
      <c r="V462" s="74"/>
      <c r="W462" s="1"/>
    </row>
    <row r="463" spans="1:23" ht="23.25">
      <c r="A463" s="1"/>
      <c r="B463" s="40"/>
      <c r="C463" s="40"/>
      <c r="D463" s="40"/>
      <c r="E463" s="40"/>
      <c r="F463" s="40"/>
      <c r="G463" s="40"/>
      <c r="H463" s="41"/>
      <c r="I463" s="42"/>
      <c r="J463" s="43"/>
      <c r="K463" s="44"/>
      <c r="L463" s="64"/>
      <c r="M463" s="63"/>
      <c r="N463" s="63"/>
      <c r="O463" s="63"/>
      <c r="P463" s="69"/>
      <c r="Q463" s="70"/>
      <c r="R463" s="71"/>
      <c r="S463" s="69"/>
      <c r="T463" s="73"/>
      <c r="U463" s="73"/>
      <c r="V463" s="73"/>
      <c r="W463" s="1"/>
    </row>
    <row r="464" spans="1:23" ht="23.25">
      <c r="A464" s="1"/>
      <c r="B464" s="40"/>
      <c r="C464" s="40"/>
      <c r="D464" s="40"/>
      <c r="E464" s="40"/>
      <c r="F464" s="40"/>
      <c r="G464" s="83" t="s">
        <v>205</v>
      </c>
      <c r="H464" s="41"/>
      <c r="I464" s="42" t="s">
        <v>206</v>
      </c>
      <c r="J464" s="43"/>
      <c r="K464" s="44"/>
      <c r="L464" s="64"/>
      <c r="M464" s="64"/>
      <c r="N464" s="64"/>
      <c r="O464" s="64"/>
      <c r="P464" s="69"/>
      <c r="Q464" s="70"/>
      <c r="R464" s="71"/>
      <c r="S464" s="69"/>
      <c r="T464" s="81">
        <f>+T465</f>
        <v>19100</v>
      </c>
      <c r="U464" s="74">
        <f>+U465</f>
        <v>9890.1</v>
      </c>
      <c r="V464" s="74">
        <f>IF(T464&lt;&gt;0,ROUND(U464/T464*100,1),0)</f>
        <v>51.8</v>
      </c>
      <c r="W464" s="1"/>
    </row>
    <row r="465" spans="1:23" ht="23.25">
      <c r="A465" s="1"/>
      <c r="B465" s="40"/>
      <c r="C465" s="40"/>
      <c r="D465" s="40"/>
      <c r="E465" s="40"/>
      <c r="F465" s="40"/>
      <c r="G465" s="40"/>
      <c r="H465" s="41"/>
      <c r="I465" s="42" t="s">
        <v>44</v>
      </c>
      <c r="J465" s="43"/>
      <c r="K465" s="44"/>
      <c r="L465" s="64"/>
      <c r="M465" s="64"/>
      <c r="N465" s="64"/>
      <c r="O465" s="64"/>
      <c r="P465" s="69"/>
      <c r="Q465" s="70"/>
      <c r="R465" s="71"/>
      <c r="S465" s="69"/>
      <c r="T465" s="81">
        <v>19100</v>
      </c>
      <c r="U465" s="74">
        <v>9890.1</v>
      </c>
      <c r="V465" s="74">
        <f>IF(T465&lt;&gt;0,ROUND(U465/T465*100,1),0)</f>
        <v>51.8</v>
      </c>
      <c r="W465" s="1"/>
    </row>
    <row r="466" spans="1:23" ht="23.25">
      <c r="A466" s="1"/>
      <c r="B466" s="40"/>
      <c r="C466" s="40"/>
      <c r="D466" s="40"/>
      <c r="E466" s="40"/>
      <c r="F466" s="40"/>
      <c r="G466" s="40"/>
      <c r="H466" s="41"/>
      <c r="I466" s="42" t="s">
        <v>45</v>
      </c>
      <c r="J466" s="43"/>
      <c r="K466" s="44"/>
      <c r="L466" s="64"/>
      <c r="M466" s="64"/>
      <c r="N466" s="64"/>
      <c r="O466" s="64"/>
      <c r="P466" s="69"/>
      <c r="Q466" s="70"/>
      <c r="R466" s="71"/>
      <c r="S466" s="69"/>
      <c r="T466" s="81">
        <v>0</v>
      </c>
      <c r="U466" s="74">
        <v>0</v>
      </c>
      <c r="V466" s="74"/>
      <c r="W466" s="1"/>
    </row>
    <row r="467" spans="1:23" ht="23.25">
      <c r="A467" s="1"/>
      <c r="B467" s="40"/>
      <c r="C467" s="40"/>
      <c r="D467" s="40"/>
      <c r="E467" s="40"/>
      <c r="F467" s="40"/>
      <c r="G467" s="40"/>
      <c r="H467" s="41"/>
      <c r="I467" s="42"/>
      <c r="J467" s="43"/>
      <c r="K467" s="44"/>
      <c r="L467" s="64"/>
      <c r="M467" s="64"/>
      <c r="N467" s="64"/>
      <c r="O467" s="64"/>
      <c r="P467" s="69"/>
      <c r="Q467" s="70"/>
      <c r="R467" s="71"/>
      <c r="S467" s="69"/>
      <c r="T467" s="81"/>
      <c r="U467" s="74"/>
      <c r="V467" s="74"/>
      <c r="W467" s="1"/>
    </row>
    <row r="468" spans="1:23" ht="23.25">
      <c r="A468" s="1"/>
      <c r="B468" s="40"/>
      <c r="C468" s="40"/>
      <c r="D468" s="40"/>
      <c r="E468" s="40"/>
      <c r="F468" s="40"/>
      <c r="G468" s="83" t="s">
        <v>207</v>
      </c>
      <c r="H468" s="41"/>
      <c r="I468" s="42" t="s">
        <v>208</v>
      </c>
      <c r="J468" s="43"/>
      <c r="K468" s="44"/>
      <c r="L468" s="64"/>
      <c r="M468" s="64"/>
      <c r="N468" s="64"/>
      <c r="O468" s="64"/>
      <c r="P468" s="69"/>
      <c r="Q468" s="70"/>
      <c r="R468" s="71"/>
      <c r="S468" s="69"/>
      <c r="T468" s="81">
        <f>+T469</f>
        <v>3000</v>
      </c>
      <c r="U468" s="74">
        <f>+U469</f>
        <v>5082.8</v>
      </c>
      <c r="V468" s="74">
        <f>IF(T468&lt;&gt;0,ROUND(U468/T468*100,1),0)</f>
        <v>169.4</v>
      </c>
      <c r="W468" s="1"/>
    </row>
    <row r="469" spans="1:23" ht="23.25">
      <c r="A469" s="1"/>
      <c r="B469" s="40"/>
      <c r="C469" s="40"/>
      <c r="D469" s="40"/>
      <c r="E469" s="40"/>
      <c r="F469" s="40"/>
      <c r="G469" s="40"/>
      <c r="H469" s="41"/>
      <c r="I469" s="42" t="s">
        <v>44</v>
      </c>
      <c r="J469" s="43"/>
      <c r="K469" s="44"/>
      <c r="L469" s="64"/>
      <c r="M469" s="64"/>
      <c r="N469" s="64"/>
      <c r="O469" s="64"/>
      <c r="P469" s="69"/>
      <c r="Q469" s="70"/>
      <c r="R469" s="71"/>
      <c r="S469" s="69"/>
      <c r="T469" s="81">
        <v>3000</v>
      </c>
      <c r="U469" s="74">
        <v>5082.8</v>
      </c>
      <c r="V469" s="74">
        <f>IF(T469&lt;&gt;0,ROUND(U469/T469*100,1),0)</f>
        <v>169.4</v>
      </c>
      <c r="W469" s="1"/>
    </row>
    <row r="470" spans="1:23" ht="23.25">
      <c r="A470" s="1"/>
      <c r="B470" s="40"/>
      <c r="C470" s="40"/>
      <c r="D470" s="40"/>
      <c r="E470" s="40"/>
      <c r="F470" s="40"/>
      <c r="G470" s="40"/>
      <c r="H470" s="41"/>
      <c r="I470" s="42" t="s">
        <v>45</v>
      </c>
      <c r="J470" s="43"/>
      <c r="K470" s="44"/>
      <c r="L470" s="64"/>
      <c r="M470" s="64"/>
      <c r="N470" s="64"/>
      <c r="O470" s="64"/>
      <c r="P470" s="69"/>
      <c r="Q470" s="70"/>
      <c r="R470" s="71"/>
      <c r="S470" s="69"/>
      <c r="T470" s="81">
        <v>0</v>
      </c>
      <c r="U470" s="74">
        <v>0</v>
      </c>
      <c r="V470" s="74"/>
      <c r="W470" s="1"/>
    </row>
    <row r="471" spans="1:23" ht="23.25">
      <c r="A471" s="1"/>
      <c r="B471" s="40"/>
      <c r="C471" s="40"/>
      <c r="D471" s="40"/>
      <c r="E471" s="40"/>
      <c r="F471" s="40"/>
      <c r="G471" s="40"/>
      <c r="H471" s="41"/>
      <c r="I471" s="42"/>
      <c r="J471" s="43"/>
      <c r="K471" s="44"/>
      <c r="L471" s="64"/>
      <c r="M471" s="64"/>
      <c r="N471" s="64"/>
      <c r="O471" s="64"/>
      <c r="P471" s="69"/>
      <c r="Q471" s="70"/>
      <c r="R471" s="71"/>
      <c r="S471" s="69"/>
      <c r="T471" s="81"/>
      <c r="U471" s="74"/>
      <c r="V471" s="74"/>
      <c r="W471" s="1"/>
    </row>
    <row r="472" spans="1:23" ht="23.25">
      <c r="A472" s="1"/>
      <c r="B472" s="40"/>
      <c r="C472" s="40"/>
      <c r="D472" s="40"/>
      <c r="E472" s="40"/>
      <c r="F472" s="40"/>
      <c r="G472" s="83" t="s">
        <v>209</v>
      </c>
      <c r="H472" s="41"/>
      <c r="I472" s="42" t="s">
        <v>210</v>
      </c>
      <c r="J472" s="43"/>
      <c r="K472" s="44"/>
      <c r="L472" s="64"/>
      <c r="M472" s="63"/>
      <c r="N472" s="63"/>
      <c r="O472" s="63"/>
      <c r="P472" s="69"/>
      <c r="Q472" s="70"/>
      <c r="R472" s="71"/>
      <c r="S472" s="69"/>
      <c r="T472" s="73">
        <f>+T473</f>
        <v>226.5</v>
      </c>
      <c r="U472" s="73">
        <f>+U473</f>
        <v>206.4</v>
      </c>
      <c r="V472" s="73">
        <f>IF(T472&lt;&gt;0,ROUND(U472/T472*100,1),0)</f>
        <v>91.1</v>
      </c>
      <c r="W472" s="1"/>
    </row>
    <row r="473" spans="1:23" ht="23.25">
      <c r="A473" s="1"/>
      <c r="B473" s="40"/>
      <c r="C473" s="46"/>
      <c r="D473" s="46"/>
      <c r="E473" s="46"/>
      <c r="F473" s="46"/>
      <c r="G473" s="46"/>
      <c r="H473" s="42"/>
      <c r="I473" s="42" t="s">
        <v>44</v>
      </c>
      <c r="J473" s="43"/>
      <c r="K473" s="44"/>
      <c r="L473" s="64"/>
      <c r="M473" s="64"/>
      <c r="N473" s="64"/>
      <c r="O473" s="64"/>
      <c r="P473" s="69"/>
      <c r="Q473" s="70"/>
      <c r="R473" s="71"/>
      <c r="S473" s="69"/>
      <c r="T473" s="81">
        <v>226.5</v>
      </c>
      <c r="U473" s="74">
        <v>206.4</v>
      </c>
      <c r="V473" s="74">
        <f>IF(T473&lt;&gt;0,ROUND(U473/T473*100,1),0)</f>
        <v>91.1</v>
      </c>
      <c r="W473" s="1"/>
    </row>
    <row r="474" spans="1:23" ht="23.25">
      <c r="A474" s="1"/>
      <c r="B474" s="40"/>
      <c r="C474" s="40"/>
      <c r="D474" s="40"/>
      <c r="E474" s="40"/>
      <c r="F474" s="40"/>
      <c r="G474" s="40"/>
      <c r="H474" s="41"/>
      <c r="I474" s="42" t="s">
        <v>45</v>
      </c>
      <c r="J474" s="43"/>
      <c r="K474" s="44"/>
      <c r="L474" s="64"/>
      <c r="M474" s="63"/>
      <c r="N474" s="63"/>
      <c r="O474" s="63"/>
      <c r="P474" s="69"/>
      <c r="Q474" s="70"/>
      <c r="R474" s="71"/>
      <c r="S474" s="69"/>
      <c r="T474" s="81">
        <v>0</v>
      </c>
      <c r="U474" s="74">
        <v>0</v>
      </c>
      <c r="V474" s="74"/>
      <c r="W474" s="1"/>
    </row>
    <row r="475" spans="1:23" ht="23.25">
      <c r="A475" s="1"/>
      <c r="B475" s="40"/>
      <c r="C475" s="46"/>
      <c r="D475" s="46"/>
      <c r="E475" s="46"/>
      <c r="F475" s="46"/>
      <c r="G475" s="46"/>
      <c r="H475" s="42"/>
      <c r="I475" s="42"/>
      <c r="J475" s="43"/>
      <c r="K475" s="44"/>
      <c r="L475" s="64"/>
      <c r="M475" s="64"/>
      <c r="N475" s="64"/>
      <c r="O475" s="64"/>
      <c r="P475" s="69"/>
      <c r="Q475" s="70"/>
      <c r="R475" s="71"/>
      <c r="S475" s="69"/>
      <c r="T475" s="73"/>
      <c r="U475" s="73"/>
      <c r="V475" s="73"/>
      <c r="W475" s="1"/>
    </row>
    <row r="476" spans="1:23" ht="23.25">
      <c r="A476" s="1"/>
      <c r="B476" s="40"/>
      <c r="C476" s="40"/>
      <c r="D476" s="40"/>
      <c r="E476" s="40"/>
      <c r="F476" s="40"/>
      <c r="G476" s="84" t="s">
        <v>211</v>
      </c>
      <c r="H476" s="42"/>
      <c r="I476" s="82" t="s">
        <v>465</v>
      </c>
      <c r="J476" s="43"/>
      <c r="K476" s="44"/>
      <c r="L476" s="64"/>
      <c r="M476" s="64"/>
      <c r="N476" s="64"/>
      <c r="O476" s="64"/>
      <c r="P476" s="69"/>
      <c r="Q476" s="70"/>
      <c r="R476" s="71"/>
      <c r="S476" s="69"/>
      <c r="T476" s="81">
        <f>+T477</f>
        <v>205</v>
      </c>
      <c r="U476" s="74">
        <f>+U477</f>
        <v>199.5</v>
      </c>
      <c r="V476" s="74">
        <f>IF(T476&lt;&gt;0,ROUND(U476/T476*100,1),0)</f>
        <v>97.3</v>
      </c>
      <c r="W476" s="1"/>
    </row>
    <row r="477" spans="1:23" ht="23.25">
      <c r="A477" s="1"/>
      <c r="B477" s="40"/>
      <c r="C477" s="40"/>
      <c r="D477" s="40"/>
      <c r="E477" s="40"/>
      <c r="F477" s="40"/>
      <c r="G477" s="40"/>
      <c r="H477" s="41"/>
      <c r="I477" s="42" t="s">
        <v>44</v>
      </c>
      <c r="J477" s="43"/>
      <c r="K477" s="44"/>
      <c r="L477" s="64"/>
      <c r="M477" s="63"/>
      <c r="N477" s="63"/>
      <c r="O477" s="63"/>
      <c r="P477" s="69"/>
      <c r="Q477" s="70"/>
      <c r="R477" s="71"/>
      <c r="S477" s="69"/>
      <c r="T477" s="73">
        <v>205</v>
      </c>
      <c r="U477" s="73">
        <v>199.5</v>
      </c>
      <c r="V477" s="73">
        <f>IF(T477&lt;&gt;0,ROUND(U477/T477*100,1),0)</f>
        <v>97.3</v>
      </c>
      <c r="W477" s="1"/>
    </row>
    <row r="478" spans="1:23" ht="23.25">
      <c r="A478" s="1"/>
      <c r="B478" s="40"/>
      <c r="C478" s="40"/>
      <c r="D478" s="40"/>
      <c r="E478" s="40"/>
      <c r="F478" s="40"/>
      <c r="G478" s="40"/>
      <c r="H478" s="41"/>
      <c r="I478" s="42" t="s">
        <v>45</v>
      </c>
      <c r="J478" s="43"/>
      <c r="K478" s="44"/>
      <c r="L478" s="64"/>
      <c r="M478" s="63"/>
      <c r="N478" s="63"/>
      <c r="O478" s="63"/>
      <c r="P478" s="69"/>
      <c r="Q478" s="70"/>
      <c r="R478" s="71"/>
      <c r="S478" s="69"/>
      <c r="T478" s="73">
        <v>0</v>
      </c>
      <c r="U478" s="73">
        <v>0</v>
      </c>
      <c r="V478" s="73"/>
      <c r="W478" s="1"/>
    </row>
    <row r="479" spans="1:23" ht="23.25">
      <c r="A479" s="1"/>
      <c r="B479" s="40"/>
      <c r="C479" s="46"/>
      <c r="D479" s="46"/>
      <c r="E479" s="46"/>
      <c r="F479" s="46"/>
      <c r="G479" s="46"/>
      <c r="H479" s="42"/>
      <c r="I479" s="42"/>
      <c r="J479" s="43"/>
      <c r="K479" s="44"/>
      <c r="L479" s="64"/>
      <c r="M479" s="64"/>
      <c r="N479" s="64"/>
      <c r="O479" s="64"/>
      <c r="P479" s="69"/>
      <c r="Q479" s="70"/>
      <c r="R479" s="71"/>
      <c r="S479" s="69"/>
      <c r="T479" s="81"/>
      <c r="U479" s="74"/>
      <c r="V479" s="74"/>
      <c r="W479" s="1"/>
    </row>
    <row r="480" spans="1:23" ht="23.25">
      <c r="A480" s="1"/>
      <c r="B480" s="40"/>
      <c r="C480" s="40"/>
      <c r="D480" s="40"/>
      <c r="E480" s="40"/>
      <c r="F480" s="40"/>
      <c r="G480" s="83" t="s">
        <v>212</v>
      </c>
      <c r="H480" s="41"/>
      <c r="I480" s="82" t="s">
        <v>493</v>
      </c>
      <c r="J480" s="43"/>
      <c r="K480" s="44"/>
      <c r="L480" s="64"/>
      <c r="M480" s="63"/>
      <c r="N480" s="63"/>
      <c r="O480" s="63"/>
      <c r="P480" s="69"/>
      <c r="Q480" s="70"/>
      <c r="R480" s="71"/>
      <c r="S480" s="69"/>
      <c r="T480" s="73"/>
      <c r="U480" s="73">
        <f>+U482</f>
        <v>0</v>
      </c>
      <c r="V480" s="73">
        <f>IF(T480&lt;&gt;0,ROUND(U480/T480*100,1),0)</f>
        <v>0</v>
      </c>
      <c r="W480" s="1"/>
    </row>
    <row r="481" spans="1:23" ht="23.25">
      <c r="A481" s="1"/>
      <c r="B481" s="40"/>
      <c r="C481" s="40"/>
      <c r="D481" s="40"/>
      <c r="E481" s="40"/>
      <c r="F481" s="40"/>
      <c r="G481" s="40"/>
      <c r="H481" s="42"/>
      <c r="I481" s="82" t="s">
        <v>492</v>
      </c>
      <c r="J481" s="43"/>
      <c r="K481" s="44"/>
      <c r="L481" s="64"/>
      <c r="M481" s="63"/>
      <c r="N481" s="63"/>
      <c r="O481" s="63"/>
      <c r="P481" s="69"/>
      <c r="Q481" s="70"/>
      <c r="R481" s="71"/>
      <c r="S481" s="69"/>
      <c r="T481" s="73">
        <f>SUM(T482)</f>
        <v>125</v>
      </c>
      <c r="U481" s="73"/>
      <c r="V481" s="73"/>
      <c r="W481" s="1"/>
    </row>
    <row r="482" spans="1:23" ht="23.25">
      <c r="A482" s="1"/>
      <c r="B482" s="40"/>
      <c r="C482" s="40"/>
      <c r="D482" s="40"/>
      <c r="E482" s="40"/>
      <c r="F482" s="40"/>
      <c r="G482" s="40"/>
      <c r="H482" s="41"/>
      <c r="I482" s="42" t="s">
        <v>44</v>
      </c>
      <c r="J482" s="43"/>
      <c r="K482" s="44"/>
      <c r="L482" s="64"/>
      <c r="M482" s="63"/>
      <c r="N482" s="63"/>
      <c r="O482" s="63"/>
      <c r="P482" s="69"/>
      <c r="Q482" s="70"/>
      <c r="R482" s="71"/>
      <c r="S482" s="69"/>
      <c r="T482" s="73">
        <v>125</v>
      </c>
      <c r="U482" s="73">
        <v>0</v>
      </c>
      <c r="V482" s="73">
        <f>IF(T482&lt;&gt;0,ROUND(U482/T482*100,1),0)</f>
        <v>0</v>
      </c>
      <c r="W482" s="1"/>
    </row>
    <row r="483" spans="1:23" ht="23.25">
      <c r="A483" s="1"/>
      <c r="B483" s="40"/>
      <c r="C483" s="46"/>
      <c r="D483" s="46"/>
      <c r="E483" s="46"/>
      <c r="F483" s="46"/>
      <c r="G483" s="46"/>
      <c r="H483" s="42"/>
      <c r="I483" s="42" t="s">
        <v>45</v>
      </c>
      <c r="J483" s="43"/>
      <c r="K483" s="44"/>
      <c r="L483" s="64"/>
      <c r="M483" s="64"/>
      <c r="N483" s="64"/>
      <c r="O483" s="64"/>
      <c r="P483" s="69"/>
      <c r="Q483" s="70"/>
      <c r="R483" s="71"/>
      <c r="S483" s="69"/>
      <c r="T483" s="81">
        <v>0</v>
      </c>
      <c r="U483" s="74">
        <v>0</v>
      </c>
      <c r="V483" s="74"/>
      <c r="W483" s="1"/>
    </row>
    <row r="484" spans="1:23" ht="23.25">
      <c r="A484" s="1"/>
      <c r="B484" s="40"/>
      <c r="C484" s="40"/>
      <c r="D484" s="40"/>
      <c r="E484" s="40"/>
      <c r="F484" s="40"/>
      <c r="G484" s="40"/>
      <c r="H484" s="41"/>
      <c r="I484" s="42"/>
      <c r="J484" s="43"/>
      <c r="K484" s="44"/>
      <c r="L484" s="64"/>
      <c r="M484" s="63"/>
      <c r="N484" s="63"/>
      <c r="O484" s="63"/>
      <c r="P484" s="69"/>
      <c r="Q484" s="70"/>
      <c r="R484" s="71"/>
      <c r="S484" s="69"/>
      <c r="T484" s="73"/>
      <c r="U484" s="73"/>
      <c r="V484" s="73"/>
      <c r="W484" s="1"/>
    </row>
    <row r="485" spans="1:23" ht="23.25">
      <c r="A485" s="1"/>
      <c r="B485" s="40"/>
      <c r="C485" s="40"/>
      <c r="D485" s="40"/>
      <c r="E485" s="40"/>
      <c r="F485" s="40"/>
      <c r="G485" s="83" t="s">
        <v>213</v>
      </c>
      <c r="H485" s="41"/>
      <c r="I485" s="42" t="s">
        <v>214</v>
      </c>
      <c r="J485" s="43"/>
      <c r="K485" s="44"/>
      <c r="L485" s="64"/>
      <c r="M485" s="64"/>
      <c r="N485" s="64"/>
      <c r="O485" s="64"/>
      <c r="P485" s="69"/>
      <c r="Q485" s="70"/>
      <c r="R485" s="71"/>
      <c r="S485" s="69"/>
      <c r="T485" s="81">
        <f>+T486</f>
        <v>120</v>
      </c>
      <c r="U485" s="74">
        <f>+U486</f>
        <v>119.1</v>
      </c>
      <c r="V485" s="74">
        <f>IF(T485&lt;&gt;0,ROUND(U485/T485*100,1),0)</f>
        <v>99.3</v>
      </c>
      <c r="W485" s="1"/>
    </row>
    <row r="486" spans="1:23" ht="23.25">
      <c r="A486" s="1"/>
      <c r="B486" s="40"/>
      <c r="C486" s="46"/>
      <c r="D486" s="46"/>
      <c r="E486" s="46"/>
      <c r="F486" s="46"/>
      <c r="G486" s="46"/>
      <c r="H486" s="42"/>
      <c r="I486" s="42" t="s">
        <v>44</v>
      </c>
      <c r="J486" s="43"/>
      <c r="K486" s="44"/>
      <c r="L486" s="64"/>
      <c r="M486" s="63"/>
      <c r="N486" s="63"/>
      <c r="O486" s="63"/>
      <c r="P486" s="69"/>
      <c r="Q486" s="70"/>
      <c r="R486" s="71"/>
      <c r="S486" s="69"/>
      <c r="T486" s="73">
        <v>120</v>
      </c>
      <c r="U486" s="73">
        <v>119.1</v>
      </c>
      <c r="V486" s="73">
        <f>IF(T486&lt;&gt;0,ROUND(U486/T486*100,1),0)</f>
        <v>99.3</v>
      </c>
      <c r="W486" s="1"/>
    </row>
    <row r="487" spans="1:23" ht="23.25">
      <c r="A487" s="1"/>
      <c r="B487" s="40"/>
      <c r="C487" s="46"/>
      <c r="D487" s="46"/>
      <c r="E487" s="46"/>
      <c r="F487" s="46"/>
      <c r="G487" s="46"/>
      <c r="H487" s="42"/>
      <c r="I487" s="42" t="s">
        <v>45</v>
      </c>
      <c r="J487" s="43"/>
      <c r="K487" s="44"/>
      <c r="L487" s="64"/>
      <c r="M487" s="64"/>
      <c r="N487" s="64"/>
      <c r="O487" s="64"/>
      <c r="P487" s="69"/>
      <c r="Q487" s="70"/>
      <c r="R487" s="71"/>
      <c r="S487" s="69"/>
      <c r="T487" s="81">
        <v>0</v>
      </c>
      <c r="U487" s="74">
        <v>0</v>
      </c>
      <c r="V487" s="74"/>
      <c r="W487" s="1"/>
    </row>
    <row r="488" spans="1:23" ht="23.25">
      <c r="A488" s="1"/>
      <c r="B488" s="40"/>
      <c r="C488" s="40"/>
      <c r="D488" s="40"/>
      <c r="E488" s="40"/>
      <c r="F488" s="40"/>
      <c r="G488" s="40"/>
      <c r="H488" s="41"/>
      <c r="I488" s="42"/>
      <c r="J488" s="43"/>
      <c r="K488" s="44"/>
      <c r="L488" s="64"/>
      <c r="M488" s="63"/>
      <c r="N488" s="63"/>
      <c r="O488" s="63"/>
      <c r="P488" s="69"/>
      <c r="Q488" s="70"/>
      <c r="R488" s="71"/>
      <c r="S488" s="69"/>
      <c r="T488" s="73"/>
      <c r="U488" s="73"/>
      <c r="V488" s="73"/>
      <c r="W488" s="1"/>
    </row>
    <row r="489" spans="1:23" ht="23.25">
      <c r="A489" s="1"/>
      <c r="B489" s="40"/>
      <c r="C489" s="40"/>
      <c r="D489" s="40"/>
      <c r="E489" s="40"/>
      <c r="F489" s="40"/>
      <c r="G489" s="83" t="s">
        <v>215</v>
      </c>
      <c r="H489" s="41"/>
      <c r="I489" s="42" t="s">
        <v>216</v>
      </c>
      <c r="J489" s="43"/>
      <c r="K489" s="44"/>
      <c r="L489" s="64"/>
      <c r="M489" s="63"/>
      <c r="N489" s="63"/>
      <c r="O489" s="63"/>
      <c r="P489" s="69"/>
      <c r="Q489" s="70"/>
      <c r="R489" s="71"/>
      <c r="S489" s="69"/>
      <c r="T489" s="73">
        <f>+T490</f>
        <v>114</v>
      </c>
      <c r="U489" s="73">
        <f>+U490</f>
        <v>113</v>
      </c>
      <c r="V489" s="73">
        <f>IF(T489&lt;&gt;0,ROUND(U489/T489*100,1),0)</f>
        <v>99.1</v>
      </c>
      <c r="W489" s="1"/>
    </row>
    <row r="490" spans="1:23" ht="23.25">
      <c r="A490" s="1"/>
      <c r="B490" s="40"/>
      <c r="C490" s="40"/>
      <c r="D490" s="40"/>
      <c r="E490" s="40"/>
      <c r="F490" s="40"/>
      <c r="G490" s="40"/>
      <c r="H490" s="41"/>
      <c r="I490" s="42" t="s">
        <v>44</v>
      </c>
      <c r="J490" s="43"/>
      <c r="K490" s="44"/>
      <c r="L490" s="64"/>
      <c r="M490" s="63"/>
      <c r="N490" s="63"/>
      <c r="O490" s="63"/>
      <c r="P490" s="69"/>
      <c r="Q490" s="70"/>
      <c r="R490" s="71"/>
      <c r="S490" s="69"/>
      <c r="T490" s="73">
        <v>114</v>
      </c>
      <c r="U490" s="73">
        <v>113</v>
      </c>
      <c r="V490" s="73">
        <f>IF(T490&lt;&gt;0,ROUND(U490/T490*100,1),0)</f>
        <v>99.1</v>
      </c>
      <c r="W490" s="1"/>
    </row>
    <row r="491" spans="1:23" ht="23.25">
      <c r="A491" s="1"/>
      <c r="B491" s="40"/>
      <c r="C491" s="40"/>
      <c r="D491" s="40"/>
      <c r="E491" s="40"/>
      <c r="F491" s="40"/>
      <c r="G491" s="40"/>
      <c r="H491" s="41"/>
      <c r="I491" s="42" t="s">
        <v>45</v>
      </c>
      <c r="J491" s="43"/>
      <c r="K491" s="44"/>
      <c r="L491" s="64"/>
      <c r="M491" s="63"/>
      <c r="N491" s="63"/>
      <c r="O491" s="63"/>
      <c r="P491" s="69"/>
      <c r="Q491" s="70"/>
      <c r="R491" s="71"/>
      <c r="S491" s="69"/>
      <c r="T491" s="73">
        <v>0</v>
      </c>
      <c r="U491" s="73">
        <v>0</v>
      </c>
      <c r="V491" s="73"/>
      <c r="W491" s="1"/>
    </row>
    <row r="492" spans="1:23" ht="23.25">
      <c r="A492" s="1"/>
      <c r="B492" s="40"/>
      <c r="C492" s="40"/>
      <c r="D492" s="40"/>
      <c r="E492" s="40"/>
      <c r="F492" s="40"/>
      <c r="G492" s="40"/>
      <c r="H492" s="41"/>
      <c r="I492" s="42"/>
      <c r="J492" s="43"/>
      <c r="K492" s="44"/>
      <c r="L492" s="64"/>
      <c r="M492" s="63"/>
      <c r="N492" s="63"/>
      <c r="O492" s="63"/>
      <c r="P492" s="69"/>
      <c r="Q492" s="70"/>
      <c r="R492" s="71"/>
      <c r="S492" s="69"/>
      <c r="T492" s="73"/>
      <c r="U492" s="73"/>
      <c r="V492" s="73"/>
      <c r="W492" s="1"/>
    </row>
    <row r="493" spans="1:23" ht="23.25">
      <c r="A493" s="1"/>
      <c r="B493" s="40"/>
      <c r="C493" s="40"/>
      <c r="D493" s="40"/>
      <c r="E493" s="40"/>
      <c r="F493" s="40"/>
      <c r="G493" s="83" t="s">
        <v>217</v>
      </c>
      <c r="H493" s="41"/>
      <c r="I493" s="42" t="s">
        <v>218</v>
      </c>
      <c r="J493" s="43"/>
      <c r="K493" s="44"/>
      <c r="L493" s="64"/>
      <c r="M493" s="63"/>
      <c r="N493" s="63"/>
      <c r="O493" s="63"/>
      <c r="P493" s="69"/>
      <c r="Q493" s="70"/>
      <c r="R493" s="71"/>
      <c r="S493" s="69"/>
      <c r="T493" s="73">
        <f>+T494</f>
        <v>161</v>
      </c>
      <c r="U493" s="73">
        <f>+U494</f>
        <v>139.3</v>
      </c>
      <c r="V493" s="73">
        <f>IF(T493&lt;&gt;0,ROUND(U493/T493*100,1),0)</f>
        <v>86.5</v>
      </c>
      <c r="W493" s="1"/>
    </row>
    <row r="494" spans="1:23" ht="23.25">
      <c r="A494" s="1"/>
      <c r="B494" s="40"/>
      <c r="C494" s="40"/>
      <c r="D494" s="40"/>
      <c r="E494" s="40"/>
      <c r="F494" s="40"/>
      <c r="G494" s="40"/>
      <c r="H494" s="41"/>
      <c r="I494" s="42" t="s">
        <v>44</v>
      </c>
      <c r="J494" s="43"/>
      <c r="K494" s="44"/>
      <c r="L494" s="64"/>
      <c r="M494" s="63"/>
      <c r="N494" s="63"/>
      <c r="O494" s="63"/>
      <c r="P494" s="69"/>
      <c r="Q494" s="70"/>
      <c r="R494" s="71"/>
      <c r="S494" s="69"/>
      <c r="T494" s="73">
        <v>161</v>
      </c>
      <c r="U494" s="73">
        <v>139.3</v>
      </c>
      <c r="V494" s="73">
        <f>IF(T494&lt;&gt;0,ROUND(U494/T494*100,1),0)</f>
        <v>86.5</v>
      </c>
      <c r="W494" s="1"/>
    </row>
    <row r="495" spans="1:23" ht="23.25">
      <c r="A495" s="1"/>
      <c r="B495" s="47"/>
      <c r="C495" s="47"/>
      <c r="D495" s="47"/>
      <c r="E495" s="47"/>
      <c r="F495" s="47"/>
      <c r="G495" s="47"/>
      <c r="H495" s="48"/>
      <c r="I495" s="49" t="s">
        <v>45</v>
      </c>
      <c r="J495" s="50"/>
      <c r="K495" s="51"/>
      <c r="L495" s="66"/>
      <c r="M495" s="65"/>
      <c r="N495" s="65"/>
      <c r="O495" s="65"/>
      <c r="P495" s="75"/>
      <c r="Q495" s="76"/>
      <c r="R495" s="77"/>
      <c r="S495" s="75"/>
      <c r="T495" s="79">
        <v>0</v>
      </c>
      <c r="U495" s="79">
        <v>0</v>
      </c>
      <c r="V495" s="79"/>
      <c r="W495" s="1"/>
    </row>
    <row r="496" spans="1:23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2"/>
      <c r="R496" s="52"/>
      <c r="S496" s="52"/>
      <c r="T496" s="52"/>
      <c r="U496" s="52"/>
      <c r="V496" s="52"/>
      <c r="W496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2"/>
      <c r="R497" s="52"/>
      <c r="S497" s="52"/>
      <c r="T497" s="52"/>
      <c r="U497" s="52"/>
      <c r="V497" s="90" t="s">
        <v>516</v>
      </c>
      <c r="W497" s="1"/>
    </row>
    <row r="498" spans="1:23" ht="23.25">
      <c r="A498" s="1"/>
      <c r="B498" s="54"/>
      <c r="C498" s="8"/>
      <c r="D498" s="8"/>
      <c r="E498" s="8"/>
      <c r="F498" s="8"/>
      <c r="G498" s="8"/>
      <c r="H498" s="55"/>
      <c r="I498" s="10"/>
      <c r="J498" s="11"/>
      <c r="K498" s="54" t="s">
        <v>28</v>
      </c>
      <c r="L498" s="57"/>
      <c r="M498" s="57"/>
      <c r="N498" s="57"/>
      <c r="O498" s="57"/>
      <c r="P498" s="57"/>
      <c r="Q498" s="57"/>
      <c r="R498" s="8"/>
      <c r="S498" s="8"/>
      <c r="T498" s="14"/>
      <c r="U498" s="8"/>
      <c r="V498" s="9"/>
      <c r="W498" s="1"/>
    </row>
    <row r="499" spans="1:23" ht="23.25">
      <c r="A499" s="1"/>
      <c r="B499" s="19" t="s">
        <v>26</v>
      </c>
      <c r="C499" s="16"/>
      <c r="D499" s="16"/>
      <c r="E499" s="16"/>
      <c r="F499" s="16"/>
      <c r="G499" s="16"/>
      <c r="H499" s="56"/>
      <c r="I499" s="1"/>
      <c r="J499" s="18"/>
      <c r="K499" s="58"/>
      <c r="L499" s="59"/>
      <c r="M499" s="12" t="s">
        <v>29</v>
      </c>
      <c r="N499" s="12"/>
      <c r="O499" s="12"/>
      <c r="P499" s="12"/>
      <c r="Q499" s="13"/>
      <c r="R499" s="8" t="s">
        <v>21</v>
      </c>
      <c r="S499" s="8"/>
      <c r="T499" s="19" t="s">
        <v>0</v>
      </c>
      <c r="U499" s="16"/>
      <c r="V499" s="17"/>
      <c r="W499" s="1"/>
    </row>
    <row r="500" spans="1:23" ht="23.25">
      <c r="A500" s="1"/>
      <c r="B500" s="23" t="s">
        <v>27</v>
      </c>
      <c r="C500" s="20"/>
      <c r="D500" s="20"/>
      <c r="E500" s="20"/>
      <c r="F500" s="20"/>
      <c r="G500" s="20"/>
      <c r="H500" s="56"/>
      <c r="I500" s="22" t="s">
        <v>1</v>
      </c>
      <c r="J500" s="18"/>
      <c r="K500" s="15" t="s">
        <v>18</v>
      </c>
      <c r="L500" s="15" t="s">
        <v>30</v>
      </c>
      <c r="M500" s="60"/>
      <c r="N500" s="61"/>
      <c r="O500" s="62"/>
      <c r="P500" s="15" t="s">
        <v>38</v>
      </c>
      <c r="Q500" s="17"/>
      <c r="R500" s="16" t="s">
        <v>16</v>
      </c>
      <c r="S500" s="16"/>
      <c r="T500" s="23" t="s">
        <v>23</v>
      </c>
      <c r="U500" s="20"/>
      <c r="V500" s="21"/>
      <c r="W500" s="1"/>
    </row>
    <row r="501" spans="1:23" ht="23.25">
      <c r="A501" s="1"/>
      <c r="B501" s="24"/>
      <c r="C501" s="24"/>
      <c r="D501" s="24"/>
      <c r="E501" s="24"/>
      <c r="F501" s="25"/>
      <c r="G501" s="24"/>
      <c r="H501" s="24"/>
      <c r="I501" s="22"/>
      <c r="J501" s="18"/>
      <c r="K501" s="22" t="s">
        <v>19</v>
      </c>
      <c r="L501" s="28" t="s">
        <v>19</v>
      </c>
      <c r="M501" s="29" t="s">
        <v>4</v>
      </c>
      <c r="N501" s="31" t="s">
        <v>5</v>
      </c>
      <c r="O501" s="29" t="s">
        <v>6</v>
      </c>
      <c r="P501" s="23" t="s">
        <v>39</v>
      </c>
      <c r="Q501" s="21"/>
      <c r="R501" s="26" t="s">
        <v>17</v>
      </c>
      <c r="S501" s="16"/>
      <c r="T501" s="24"/>
      <c r="U501" s="24"/>
      <c r="V501" s="27" t="s">
        <v>2</v>
      </c>
      <c r="W501" s="1"/>
    </row>
    <row r="502" spans="1:23" ht="23.25">
      <c r="A502" s="1"/>
      <c r="B502" s="28" t="s">
        <v>11</v>
      </c>
      <c r="C502" s="28" t="s">
        <v>12</v>
      </c>
      <c r="D502" s="28" t="s">
        <v>13</v>
      </c>
      <c r="E502" s="28" t="s">
        <v>14</v>
      </c>
      <c r="F502" s="29" t="s">
        <v>15</v>
      </c>
      <c r="G502" s="28" t="s">
        <v>3</v>
      </c>
      <c r="H502" s="24"/>
      <c r="I502" s="1"/>
      <c r="J502" s="18"/>
      <c r="K502" s="22" t="s">
        <v>20</v>
      </c>
      <c r="L502" s="29" t="s">
        <v>31</v>
      </c>
      <c r="M502" s="29"/>
      <c r="N502" s="29"/>
      <c r="O502" s="29"/>
      <c r="P502" s="22" t="s">
        <v>32</v>
      </c>
      <c r="Q502" s="30" t="s">
        <v>32</v>
      </c>
      <c r="R502" s="99" t="s">
        <v>33</v>
      </c>
      <c r="S502" s="101" t="s">
        <v>34</v>
      </c>
      <c r="T502" s="31" t="s">
        <v>4</v>
      </c>
      <c r="U502" s="28" t="s">
        <v>7</v>
      </c>
      <c r="V502" s="27" t="s">
        <v>8</v>
      </c>
      <c r="W502" s="1"/>
    </row>
    <row r="503" spans="1:23" ht="23.25">
      <c r="A503" s="1"/>
      <c r="B503" s="32"/>
      <c r="C503" s="32"/>
      <c r="D503" s="32"/>
      <c r="E503" s="32"/>
      <c r="F503" s="33"/>
      <c r="G503" s="32"/>
      <c r="H503" s="32"/>
      <c r="I503" s="34"/>
      <c r="J503" s="35"/>
      <c r="K503" s="36"/>
      <c r="L503" s="37"/>
      <c r="M503" s="37"/>
      <c r="N503" s="37"/>
      <c r="O503" s="37"/>
      <c r="P503" s="36" t="s">
        <v>35</v>
      </c>
      <c r="Q503" s="38" t="s">
        <v>36</v>
      </c>
      <c r="R503" s="100"/>
      <c r="S503" s="102"/>
      <c r="T503" s="34"/>
      <c r="U503" s="32"/>
      <c r="V503" s="37" t="s">
        <v>37</v>
      </c>
      <c r="W503" s="1"/>
    </row>
    <row r="504" spans="1:23" ht="23.25">
      <c r="A504" s="1"/>
      <c r="B504" s="39"/>
      <c r="C504" s="39"/>
      <c r="D504" s="39"/>
      <c r="E504" s="39"/>
      <c r="F504" s="40"/>
      <c r="G504" s="39"/>
      <c r="H504" s="41"/>
      <c r="I504" s="42"/>
      <c r="J504" s="43"/>
      <c r="K504" s="44"/>
      <c r="L504" s="64"/>
      <c r="M504" s="63"/>
      <c r="N504" s="63"/>
      <c r="O504" s="63"/>
      <c r="P504" s="69"/>
      <c r="Q504" s="70"/>
      <c r="R504" s="71"/>
      <c r="S504" s="71"/>
      <c r="T504" s="72"/>
      <c r="U504" s="73"/>
      <c r="V504" s="73"/>
      <c r="W504" s="1"/>
    </row>
    <row r="505" spans="1:23" ht="23.25">
      <c r="A505" s="1"/>
      <c r="B505" s="83" t="s">
        <v>42</v>
      </c>
      <c r="C505" s="83" t="s">
        <v>53</v>
      </c>
      <c r="D505" s="83" t="s">
        <v>48</v>
      </c>
      <c r="E505" s="40"/>
      <c r="F505" s="83" t="s">
        <v>74</v>
      </c>
      <c r="G505" s="83" t="s">
        <v>219</v>
      </c>
      <c r="H505" s="41"/>
      <c r="I505" s="42" t="s">
        <v>220</v>
      </c>
      <c r="J505" s="43"/>
      <c r="K505" s="44"/>
      <c r="L505" s="64"/>
      <c r="M505" s="63"/>
      <c r="N505" s="63"/>
      <c r="O505" s="63"/>
      <c r="P505" s="69"/>
      <c r="Q505" s="70"/>
      <c r="R505" s="71"/>
      <c r="S505" s="69"/>
      <c r="T505" s="73">
        <f>+T506</f>
        <v>92</v>
      </c>
      <c r="U505" s="73">
        <f>+U506</f>
        <v>91</v>
      </c>
      <c r="V505" s="73">
        <f>IF(T505&lt;&gt;0,ROUND(U505/T505*100,1),0)</f>
        <v>98.9</v>
      </c>
      <c r="W505" s="1"/>
    </row>
    <row r="506" spans="1:23" ht="23.25">
      <c r="A506" s="1"/>
      <c r="B506" s="40"/>
      <c r="C506" s="40"/>
      <c r="D506" s="40"/>
      <c r="E506" s="40"/>
      <c r="F506" s="40"/>
      <c r="G506" s="40"/>
      <c r="H506" s="41"/>
      <c r="I506" s="42" t="s">
        <v>44</v>
      </c>
      <c r="J506" s="43"/>
      <c r="K506" s="44"/>
      <c r="L506" s="64"/>
      <c r="M506" s="63"/>
      <c r="N506" s="63"/>
      <c r="O506" s="63"/>
      <c r="P506" s="69"/>
      <c r="Q506" s="70"/>
      <c r="R506" s="71"/>
      <c r="S506" s="69"/>
      <c r="T506" s="73">
        <v>92</v>
      </c>
      <c r="U506" s="73">
        <v>91</v>
      </c>
      <c r="V506" s="73">
        <f>IF(T506&lt;&gt;0,ROUND(U506/T506*100,1),0)</f>
        <v>98.9</v>
      </c>
      <c r="W506" s="1"/>
    </row>
    <row r="507" spans="1:23" ht="23.25">
      <c r="A507" s="1"/>
      <c r="B507" s="40"/>
      <c r="C507" s="46"/>
      <c r="D507" s="46"/>
      <c r="E507" s="46"/>
      <c r="F507" s="46"/>
      <c r="G507" s="46"/>
      <c r="H507" s="42"/>
      <c r="I507" s="42" t="s">
        <v>45</v>
      </c>
      <c r="J507" s="43"/>
      <c r="K507" s="44"/>
      <c r="L507" s="64"/>
      <c r="M507" s="64"/>
      <c r="N507" s="64"/>
      <c r="O507" s="64"/>
      <c r="P507" s="69"/>
      <c r="Q507" s="70"/>
      <c r="R507" s="71"/>
      <c r="S507" s="69"/>
      <c r="T507" s="81">
        <v>0</v>
      </c>
      <c r="U507" s="74">
        <v>0</v>
      </c>
      <c r="V507" s="74"/>
      <c r="W507" s="1"/>
    </row>
    <row r="508" spans="1:23" ht="23.25">
      <c r="A508" s="1"/>
      <c r="B508" s="40"/>
      <c r="C508" s="40"/>
      <c r="D508" s="40"/>
      <c r="E508" s="40"/>
      <c r="F508" s="40"/>
      <c r="G508" s="40"/>
      <c r="H508" s="41"/>
      <c r="I508" s="42"/>
      <c r="J508" s="43"/>
      <c r="K508" s="44"/>
      <c r="L508" s="64"/>
      <c r="M508" s="63"/>
      <c r="N508" s="63"/>
      <c r="O508" s="63"/>
      <c r="P508" s="69"/>
      <c r="Q508" s="70"/>
      <c r="R508" s="71"/>
      <c r="S508" s="69"/>
      <c r="T508" s="73"/>
      <c r="U508" s="73"/>
      <c r="V508" s="73"/>
      <c r="W508" s="1"/>
    </row>
    <row r="509" spans="1:23" ht="23.25">
      <c r="A509" s="1"/>
      <c r="B509" s="40"/>
      <c r="C509" s="40"/>
      <c r="D509" s="40"/>
      <c r="E509" s="40"/>
      <c r="F509" s="40"/>
      <c r="G509" s="83" t="s">
        <v>221</v>
      </c>
      <c r="H509" s="41"/>
      <c r="I509" s="42" t="s">
        <v>222</v>
      </c>
      <c r="J509" s="43"/>
      <c r="K509" s="44"/>
      <c r="L509" s="64"/>
      <c r="M509" s="64"/>
      <c r="N509" s="64"/>
      <c r="O509" s="64"/>
      <c r="P509" s="69"/>
      <c r="Q509" s="70"/>
      <c r="R509" s="71"/>
      <c r="S509" s="69"/>
      <c r="T509" s="81">
        <f>+T510</f>
        <v>150</v>
      </c>
      <c r="U509" s="74">
        <f>+U510</f>
        <v>149.2</v>
      </c>
      <c r="V509" s="74">
        <f>IF(T509&lt;&gt;0,ROUND(U509/T509*100,1),0)</f>
        <v>99.5</v>
      </c>
      <c r="W509" s="1"/>
    </row>
    <row r="510" spans="1:23" ht="23.25">
      <c r="A510" s="1"/>
      <c r="B510" s="40"/>
      <c r="C510" s="40"/>
      <c r="D510" s="40"/>
      <c r="E510" s="40"/>
      <c r="F510" s="40"/>
      <c r="G510" s="40"/>
      <c r="H510" s="41"/>
      <c r="I510" s="42" t="s">
        <v>44</v>
      </c>
      <c r="J510" s="43"/>
      <c r="K510" s="44"/>
      <c r="L510" s="64"/>
      <c r="M510" s="64"/>
      <c r="N510" s="64"/>
      <c r="O510" s="64"/>
      <c r="P510" s="69"/>
      <c r="Q510" s="70"/>
      <c r="R510" s="71"/>
      <c r="S510" s="69"/>
      <c r="T510" s="81">
        <v>150</v>
      </c>
      <c r="U510" s="74">
        <v>149.2</v>
      </c>
      <c r="V510" s="74">
        <f>IF(T510&lt;&gt;0,ROUND(U510/T510*100,1),0)</f>
        <v>99.5</v>
      </c>
      <c r="W510" s="1"/>
    </row>
    <row r="511" spans="1:23" ht="23.25">
      <c r="A511" s="1"/>
      <c r="B511" s="40"/>
      <c r="C511" s="40"/>
      <c r="D511" s="40"/>
      <c r="E511" s="40"/>
      <c r="F511" s="40"/>
      <c r="G511" s="40"/>
      <c r="H511" s="41"/>
      <c r="I511" s="42" t="s">
        <v>45</v>
      </c>
      <c r="J511" s="43"/>
      <c r="K511" s="44"/>
      <c r="L511" s="64"/>
      <c r="M511" s="64"/>
      <c r="N511" s="64"/>
      <c r="O511" s="64"/>
      <c r="P511" s="69"/>
      <c r="Q511" s="70"/>
      <c r="R511" s="71"/>
      <c r="S511" s="69"/>
      <c r="T511" s="81">
        <v>0</v>
      </c>
      <c r="U511" s="74">
        <v>0</v>
      </c>
      <c r="V511" s="74"/>
      <c r="W511" s="1"/>
    </row>
    <row r="512" spans="1:23" ht="23.25">
      <c r="A512" s="1"/>
      <c r="B512" s="40"/>
      <c r="C512" s="40"/>
      <c r="D512" s="40"/>
      <c r="E512" s="40"/>
      <c r="F512" s="40"/>
      <c r="G512" s="40"/>
      <c r="H512" s="41"/>
      <c r="I512" s="42"/>
      <c r="J512" s="43"/>
      <c r="K512" s="44"/>
      <c r="L512" s="64"/>
      <c r="M512" s="64"/>
      <c r="N512" s="64"/>
      <c r="O512" s="64"/>
      <c r="P512" s="69"/>
      <c r="Q512" s="70"/>
      <c r="R512" s="71"/>
      <c r="S512" s="69"/>
      <c r="T512" s="81"/>
      <c r="U512" s="74"/>
      <c r="V512" s="74"/>
      <c r="W512" s="1"/>
    </row>
    <row r="513" spans="1:23" ht="23.25">
      <c r="A513" s="1"/>
      <c r="B513" s="40"/>
      <c r="C513" s="40"/>
      <c r="D513" s="40"/>
      <c r="E513" s="40"/>
      <c r="F513" s="40"/>
      <c r="G513" s="83" t="s">
        <v>223</v>
      </c>
      <c r="H513" s="41"/>
      <c r="I513" s="42" t="s">
        <v>224</v>
      </c>
      <c r="J513" s="43"/>
      <c r="K513" s="44"/>
      <c r="L513" s="64"/>
      <c r="M513" s="64"/>
      <c r="N513" s="64"/>
      <c r="O513" s="64"/>
      <c r="P513" s="69"/>
      <c r="Q513" s="70"/>
      <c r="R513" s="71"/>
      <c r="S513" s="69"/>
      <c r="T513" s="81">
        <f>+T514</f>
        <v>150</v>
      </c>
      <c r="U513" s="74">
        <f>+U514</f>
        <v>2655.1</v>
      </c>
      <c r="V513" s="74">
        <f>IF(T513&lt;&gt;0,ROUND(U513/T513*100,1),0)</f>
        <v>1770.1</v>
      </c>
      <c r="W513" s="1"/>
    </row>
    <row r="514" spans="1:23" ht="23.25">
      <c r="A514" s="1"/>
      <c r="B514" s="40"/>
      <c r="C514" s="40"/>
      <c r="D514" s="40"/>
      <c r="E514" s="40"/>
      <c r="F514" s="40"/>
      <c r="G514" s="40"/>
      <c r="H514" s="41"/>
      <c r="I514" s="42" t="s">
        <v>44</v>
      </c>
      <c r="J514" s="43"/>
      <c r="K514" s="44"/>
      <c r="L514" s="64"/>
      <c r="M514" s="64"/>
      <c r="N514" s="64"/>
      <c r="O514" s="64"/>
      <c r="P514" s="69"/>
      <c r="Q514" s="70"/>
      <c r="R514" s="71"/>
      <c r="S514" s="69"/>
      <c r="T514" s="81">
        <v>150</v>
      </c>
      <c r="U514" s="74">
        <v>2655.1</v>
      </c>
      <c r="V514" s="74">
        <f>IF(T514&lt;&gt;0,ROUND(U514/T514*100,1),0)</f>
        <v>1770.1</v>
      </c>
      <c r="W514" s="1"/>
    </row>
    <row r="515" spans="1:23" ht="23.25">
      <c r="A515" s="1"/>
      <c r="B515" s="40"/>
      <c r="C515" s="40"/>
      <c r="D515" s="40"/>
      <c r="E515" s="40"/>
      <c r="F515" s="40"/>
      <c r="G515" s="40"/>
      <c r="H515" s="41"/>
      <c r="I515" s="42" t="s">
        <v>45</v>
      </c>
      <c r="J515" s="43"/>
      <c r="K515" s="44"/>
      <c r="L515" s="64"/>
      <c r="M515" s="64"/>
      <c r="N515" s="64"/>
      <c r="O515" s="64"/>
      <c r="P515" s="69"/>
      <c r="Q515" s="70"/>
      <c r="R515" s="71"/>
      <c r="S515" s="69"/>
      <c r="T515" s="81">
        <v>0</v>
      </c>
      <c r="U515" s="74">
        <v>0</v>
      </c>
      <c r="V515" s="74"/>
      <c r="W515" s="1"/>
    </row>
    <row r="516" spans="1:23" ht="23.25">
      <c r="A516" s="1"/>
      <c r="B516" s="40"/>
      <c r="C516" s="40"/>
      <c r="D516" s="40"/>
      <c r="E516" s="40"/>
      <c r="F516" s="40"/>
      <c r="G516" s="40"/>
      <c r="H516" s="41"/>
      <c r="I516" s="42"/>
      <c r="J516" s="43"/>
      <c r="K516" s="44"/>
      <c r="L516" s="64"/>
      <c r="M516" s="64"/>
      <c r="N516" s="64"/>
      <c r="O516" s="64"/>
      <c r="P516" s="69"/>
      <c r="Q516" s="70"/>
      <c r="R516" s="71"/>
      <c r="S516" s="69"/>
      <c r="T516" s="81"/>
      <c r="U516" s="74"/>
      <c r="V516" s="74"/>
      <c r="W516" s="1"/>
    </row>
    <row r="517" spans="1:23" ht="23.25">
      <c r="A517" s="1"/>
      <c r="B517" s="40"/>
      <c r="C517" s="40"/>
      <c r="D517" s="40"/>
      <c r="E517" s="40"/>
      <c r="F517" s="40"/>
      <c r="G517" s="83" t="s">
        <v>225</v>
      </c>
      <c r="H517" s="41"/>
      <c r="I517" s="42" t="s">
        <v>226</v>
      </c>
      <c r="J517" s="43"/>
      <c r="K517" s="44"/>
      <c r="L517" s="64"/>
      <c r="M517" s="63"/>
      <c r="N517" s="63"/>
      <c r="O517" s="63"/>
      <c r="P517" s="69"/>
      <c r="Q517" s="70"/>
      <c r="R517" s="71"/>
      <c r="S517" s="69"/>
      <c r="T517" s="73">
        <f>+T518</f>
        <v>2000</v>
      </c>
      <c r="U517" s="73">
        <f>+U518</f>
        <v>13651.8</v>
      </c>
      <c r="V517" s="73">
        <f>IF(T517&lt;&gt;0,ROUND(U517/T517*100,1),0)</f>
        <v>682.6</v>
      </c>
      <c r="W517" s="1"/>
    </row>
    <row r="518" spans="1:23" ht="23.25">
      <c r="A518" s="1"/>
      <c r="B518" s="40"/>
      <c r="C518" s="46"/>
      <c r="D518" s="46"/>
      <c r="E518" s="46"/>
      <c r="F518" s="46"/>
      <c r="G518" s="46"/>
      <c r="H518" s="42"/>
      <c r="I518" s="42" t="s">
        <v>44</v>
      </c>
      <c r="J518" s="43"/>
      <c r="K518" s="44"/>
      <c r="L518" s="64"/>
      <c r="M518" s="64"/>
      <c r="N518" s="64"/>
      <c r="O518" s="64"/>
      <c r="P518" s="69"/>
      <c r="Q518" s="70"/>
      <c r="R518" s="71"/>
      <c r="S518" s="69"/>
      <c r="T518" s="81">
        <v>2000</v>
      </c>
      <c r="U518" s="74">
        <v>13651.8</v>
      </c>
      <c r="V518" s="74">
        <f>IF(T518&lt;&gt;0,ROUND(U518/T518*100,1),0)</f>
        <v>682.6</v>
      </c>
      <c r="W518" s="1"/>
    </row>
    <row r="519" spans="1:23" ht="23.25">
      <c r="A519" s="1"/>
      <c r="B519" s="40"/>
      <c r="C519" s="40"/>
      <c r="D519" s="40"/>
      <c r="E519" s="40"/>
      <c r="F519" s="40"/>
      <c r="G519" s="40"/>
      <c r="H519" s="41"/>
      <c r="I519" s="42" t="s">
        <v>45</v>
      </c>
      <c r="J519" s="43"/>
      <c r="K519" s="44"/>
      <c r="L519" s="64"/>
      <c r="M519" s="63"/>
      <c r="N519" s="63"/>
      <c r="O519" s="63"/>
      <c r="P519" s="69"/>
      <c r="Q519" s="70"/>
      <c r="R519" s="71"/>
      <c r="S519" s="69"/>
      <c r="T519" s="81">
        <v>0</v>
      </c>
      <c r="U519" s="74">
        <v>0</v>
      </c>
      <c r="V519" s="74"/>
      <c r="W519" s="1"/>
    </row>
    <row r="520" spans="1:23" ht="23.25">
      <c r="A520" s="1"/>
      <c r="B520" s="40"/>
      <c r="C520" s="46"/>
      <c r="D520" s="46"/>
      <c r="E520" s="46"/>
      <c r="F520" s="46"/>
      <c r="G520" s="46"/>
      <c r="H520" s="42"/>
      <c r="I520" s="42"/>
      <c r="J520" s="43"/>
      <c r="K520" s="44"/>
      <c r="L520" s="64"/>
      <c r="M520" s="64"/>
      <c r="N520" s="64"/>
      <c r="O520" s="64"/>
      <c r="P520" s="69"/>
      <c r="Q520" s="70"/>
      <c r="R520" s="71"/>
      <c r="S520" s="69"/>
      <c r="T520" s="73"/>
      <c r="U520" s="73"/>
      <c r="V520" s="73"/>
      <c r="W520" s="1"/>
    </row>
    <row r="521" spans="1:23" ht="23.25">
      <c r="A521" s="1"/>
      <c r="B521" s="40"/>
      <c r="C521" s="40"/>
      <c r="D521" s="40"/>
      <c r="E521" s="40"/>
      <c r="F521" s="40"/>
      <c r="G521" s="84" t="s">
        <v>227</v>
      </c>
      <c r="H521" s="42"/>
      <c r="I521" s="42" t="s">
        <v>228</v>
      </c>
      <c r="J521" s="43"/>
      <c r="K521" s="44"/>
      <c r="L521" s="64"/>
      <c r="M521" s="64"/>
      <c r="N521" s="64"/>
      <c r="O521" s="64"/>
      <c r="P521" s="69"/>
      <c r="Q521" s="70"/>
      <c r="R521" s="71"/>
      <c r="S521" s="69"/>
      <c r="T521" s="81">
        <f>+T522</f>
        <v>2000</v>
      </c>
      <c r="U521" s="74">
        <f>+U522</f>
        <v>0</v>
      </c>
      <c r="V521" s="74">
        <f>IF(T521&lt;&gt;0,ROUND(U521/T521*100,1),0)</f>
        <v>0</v>
      </c>
      <c r="W521" s="1"/>
    </row>
    <row r="522" spans="1:23" ht="23.25">
      <c r="A522" s="1"/>
      <c r="B522" s="40"/>
      <c r="C522" s="40"/>
      <c r="D522" s="40"/>
      <c r="E522" s="40"/>
      <c r="F522" s="40"/>
      <c r="G522" s="40"/>
      <c r="H522" s="41"/>
      <c r="I522" s="42" t="s">
        <v>44</v>
      </c>
      <c r="J522" s="43"/>
      <c r="K522" s="44"/>
      <c r="L522" s="64"/>
      <c r="M522" s="63"/>
      <c r="N522" s="63"/>
      <c r="O522" s="63"/>
      <c r="P522" s="69"/>
      <c r="Q522" s="70"/>
      <c r="R522" s="71"/>
      <c r="S522" s="69"/>
      <c r="T522" s="73">
        <v>2000</v>
      </c>
      <c r="U522" s="73">
        <v>0</v>
      </c>
      <c r="V522" s="73">
        <f>IF(T522&lt;&gt;0,ROUND(U522/T522*100,1),0)</f>
        <v>0</v>
      </c>
      <c r="W522" s="1"/>
    </row>
    <row r="523" spans="1:23" ht="23.25">
      <c r="A523" s="1"/>
      <c r="B523" s="40"/>
      <c r="C523" s="40"/>
      <c r="D523" s="40"/>
      <c r="E523" s="40"/>
      <c r="F523" s="40"/>
      <c r="G523" s="40"/>
      <c r="H523" s="41"/>
      <c r="I523" s="42" t="s">
        <v>45</v>
      </c>
      <c r="J523" s="43"/>
      <c r="K523" s="44"/>
      <c r="L523" s="64"/>
      <c r="M523" s="63"/>
      <c r="N523" s="63"/>
      <c r="O523" s="63"/>
      <c r="P523" s="69"/>
      <c r="Q523" s="70"/>
      <c r="R523" s="71"/>
      <c r="S523" s="69"/>
      <c r="T523" s="73">
        <v>0</v>
      </c>
      <c r="U523" s="73">
        <v>0</v>
      </c>
      <c r="V523" s="73"/>
      <c r="W523" s="1"/>
    </row>
    <row r="524" spans="1:23" ht="23.25">
      <c r="A524" s="1"/>
      <c r="B524" s="40"/>
      <c r="C524" s="46"/>
      <c r="D524" s="46"/>
      <c r="E524" s="46"/>
      <c r="F524" s="46"/>
      <c r="G524" s="46"/>
      <c r="H524" s="42"/>
      <c r="I524" s="42"/>
      <c r="J524" s="43"/>
      <c r="K524" s="44"/>
      <c r="L524" s="64"/>
      <c r="M524" s="64"/>
      <c r="N524" s="64"/>
      <c r="O524" s="64"/>
      <c r="P524" s="69"/>
      <c r="Q524" s="70"/>
      <c r="R524" s="71"/>
      <c r="S524" s="69"/>
      <c r="T524" s="81"/>
      <c r="U524" s="74"/>
      <c r="V524" s="74"/>
      <c r="W524" s="1"/>
    </row>
    <row r="525" spans="1:23" ht="23.25">
      <c r="A525" s="1"/>
      <c r="B525" s="40"/>
      <c r="C525" s="40"/>
      <c r="D525" s="40"/>
      <c r="E525" s="40"/>
      <c r="F525" s="40"/>
      <c r="G525" s="83" t="s">
        <v>229</v>
      </c>
      <c r="H525" s="41"/>
      <c r="I525" s="42" t="s">
        <v>230</v>
      </c>
      <c r="J525" s="43"/>
      <c r="K525" s="44"/>
      <c r="L525" s="64"/>
      <c r="M525" s="63"/>
      <c r="N525" s="63"/>
      <c r="O525" s="63"/>
      <c r="P525" s="69"/>
      <c r="Q525" s="70"/>
      <c r="R525" s="71"/>
      <c r="S525" s="69"/>
      <c r="T525" s="73">
        <f>+T526</f>
        <v>460</v>
      </c>
      <c r="U525" s="73">
        <f>+U526</f>
        <v>514.7</v>
      </c>
      <c r="V525" s="73">
        <f>IF(T525&lt;&gt;0,ROUND(U525/T525*100,1),0)</f>
        <v>111.9</v>
      </c>
      <c r="W525" s="1"/>
    </row>
    <row r="526" spans="1:23" ht="23.25">
      <c r="A526" s="1"/>
      <c r="B526" s="40"/>
      <c r="C526" s="40"/>
      <c r="D526" s="40"/>
      <c r="E526" s="40"/>
      <c r="F526" s="40"/>
      <c r="G526" s="40"/>
      <c r="H526" s="42"/>
      <c r="I526" s="42" t="s">
        <v>44</v>
      </c>
      <c r="J526" s="43"/>
      <c r="K526" s="44"/>
      <c r="L526" s="64"/>
      <c r="M526" s="63"/>
      <c r="N526" s="63"/>
      <c r="O526" s="63"/>
      <c r="P526" s="69"/>
      <c r="Q526" s="70"/>
      <c r="R526" s="71"/>
      <c r="S526" s="69"/>
      <c r="T526" s="73">
        <v>460</v>
      </c>
      <c r="U526" s="73">
        <v>514.7</v>
      </c>
      <c r="V526" s="73">
        <f>IF(T526&lt;&gt;0,ROUND(U526/T526*100,1),0)</f>
        <v>111.9</v>
      </c>
      <c r="W526" s="1"/>
    </row>
    <row r="527" spans="1:23" ht="23.25">
      <c r="A527" s="1"/>
      <c r="B527" s="40"/>
      <c r="C527" s="40"/>
      <c r="D527" s="40"/>
      <c r="E527" s="40"/>
      <c r="F527" s="40"/>
      <c r="G527" s="40"/>
      <c r="H527" s="41"/>
      <c r="I527" s="42" t="s">
        <v>45</v>
      </c>
      <c r="J527" s="43"/>
      <c r="K527" s="44"/>
      <c r="L527" s="64"/>
      <c r="M527" s="63"/>
      <c r="N527" s="63"/>
      <c r="O527" s="63"/>
      <c r="P527" s="69"/>
      <c r="Q527" s="70"/>
      <c r="R527" s="71"/>
      <c r="S527" s="69"/>
      <c r="T527" s="73">
        <v>0</v>
      </c>
      <c r="U527" s="73">
        <v>0</v>
      </c>
      <c r="V527" s="73"/>
      <c r="W527" s="1"/>
    </row>
    <row r="528" spans="1:23" ht="23.25">
      <c r="A528" s="1"/>
      <c r="B528" s="40"/>
      <c r="C528" s="46"/>
      <c r="D528" s="46"/>
      <c r="E528" s="46"/>
      <c r="F528" s="46"/>
      <c r="G528" s="46"/>
      <c r="H528" s="42"/>
      <c r="I528" s="42"/>
      <c r="J528" s="43"/>
      <c r="K528" s="44"/>
      <c r="L528" s="64"/>
      <c r="M528" s="64"/>
      <c r="N528" s="64"/>
      <c r="O528" s="64"/>
      <c r="P528" s="69"/>
      <c r="Q528" s="70"/>
      <c r="R528" s="71"/>
      <c r="S528" s="69"/>
      <c r="T528" s="81"/>
      <c r="U528" s="74"/>
      <c r="V528" s="74"/>
      <c r="W528" s="1"/>
    </row>
    <row r="529" spans="1:23" ht="23.25">
      <c r="A529" s="1"/>
      <c r="B529" s="40"/>
      <c r="C529" s="40"/>
      <c r="D529" s="40"/>
      <c r="E529" s="40"/>
      <c r="F529" s="40"/>
      <c r="G529" s="40"/>
      <c r="H529" s="41"/>
      <c r="I529" s="42" t="s">
        <v>231</v>
      </c>
      <c r="J529" s="43"/>
      <c r="K529" s="44"/>
      <c r="L529" s="64"/>
      <c r="M529" s="63"/>
      <c r="N529" s="63"/>
      <c r="O529" s="63"/>
      <c r="P529" s="69"/>
      <c r="Q529" s="70"/>
      <c r="R529" s="71"/>
      <c r="S529" s="69"/>
      <c r="T529" s="73">
        <f>+T530</f>
        <v>0</v>
      </c>
      <c r="U529" s="73">
        <f>+U530</f>
        <v>80498.5</v>
      </c>
      <c r="V529" s="73">
        <f>IF(T529&lt;&gt;0,ROUND(U529/T529*100,1),0)</f>
        <v>0</v>
      </c>
      <c r="W529" s="1"/>
    </row>
    <row r="530" spans="1:23" ht="23.25">
      <c r="A530" s="1"/>
      <c r="B530" s="40"/>
      <c r="C530" s="40"/>
      <c r="D530" s="40"/>
      <c r="E530" s="40"/>
      <c r="F530" s="40"/>
      <c r="G530" s="40"/>
      <c r="H530" s="41"/>
      <c r="I530" s="42" t="s">
        <v>44</v>
      </c>
      <c r="J530" s="43"/>
      <c r="K530" s="44"/>
      <c r="L530" s="64"/>
      <c r="M530" s="64"/>
      <c r="N530" s="64"/>
      <c r="O530" s="64"/>
      <c r="P530" s="69"/>
      <c r="Q530" s="70"/>
      <c r="R530" s="71"/>
      <c r="S530" s="69"/>
      <c r="T530" s="81">
        <v>0</v>
      </c>
      <c r="U530" s="74">
        <v>80498.5</v>
      </c>
      <c r="V530" s="74">
        <f>IF(T530&lt;&gt;0,ROUND(U530/T530*100,1),0)</f>
        <v>0</v>
      </c>
      <c r="W530" s="1"/>
    </row>
    <row r="531" spans="1:23" ht="23.25">
      <c r="A531" s="1"/>
      <c r="B531" s="40"/>
      <c r="C531" s="46"/>
      <c r="D531" s="46"/>
      <c r="E531" s="46"/>
      <c r="F531" s="46"/>
      <c r="G531" s="46"/>
      <c r="H531" s="42"/>
      <c r="I531" s="42" t="s">
        <v>45</v>
      </c>
      <c r="J531" s="43"/>
      <c r="K531" s="44"/>
      <c r="L531" s="64"/>
      <c r="M531" s="63"/>
      <c r="N531" s="63"/>
      <c r="O531" s="63"/>
      <c r="P531" s="69"/>
      <c r="Q531" s="70"/>
      <c r="R531" s="71"/>
      <c r="S531" s="69"/>
      <c r="T531" s="73">
        <v>0</v>
      </c>
      <c r="U531" s="73">
        <v>0</v>
      </c>
      <c r="V531" s="73"/>
      <c r="W531" s="1"/>
    </row>
    <row r="532" spans="1:23" ht="23.25">
      <c r="A532" s="1"/>
      <c r="B532" s="40"/>
      <c r="C532" s="46"/>
      <c r="D532" s="46"/>
      <c r="E532" s="46"/>
      <c r="F532" s="46"/>
      <c r="G532" s="46"/>
      <c r="H532" s="42"/>
      <c r="I532" s="42"/>
      <c r="J532" s="43"/>
      <c r="K532" s="44"/>
      <c r="L532" s="64"/>
      <c r="M532" s="64"/>
      <c r="N532" s="64"/>
      <c r="O532" s="64"/>
      <c r="P532" s="69"/>
      <c r="Q532" s="70"/>
      <c r="R532" s="71"/>
      <c r="S532" s="69"/>
      <c r="T532" s="81"/>
      <c r="U532" s="74"/>
      <c r="V532" s="74"/>
      <c r="W532" s="1"/>
    </row>
    <row r="533" spans="1:23" ht="23.25">
      <c r="A533" s="1"/>
      <c r="B533" s="40"/>
      <c r="C533" s="40"/>
      <c r="D533" s="40"/>
      <c r="E533" s="40"/>
      <c r="F533" s="83" t="s">
        <v>232</v>
      </c>
      <c r="G533" s="40"/>
      <c r="H533" s="41"/>
      <c r="I533" s="42" t="s">
        <v>233</v>
      </c>
      <c r="J533" s="43"/>
      <c r="K533" s="44"/>
      <c r="L533" s="64"/>
      <c r="M533" s="63"/>
      <c r="N533" s="63"/>
      <c r="O533" s="63"/>
      <c r="P533" s="69"/>
      <c r="Q533" s="70"/>
      <c r="R533" s="71"/>
      <c r="S533" s="69"/>
      <c r="T533" s="73">
        <f>SUM(T534:T535)</f>
        <v>2587509.9</v>
      </c>
      <c r="U533" s="73">
        <f>SUM(U534:U535)</f>
        <v>2101050.6</v>
      </c>
      <c r="V533" s="73">
        <f aca="true" t="shared" si="0" ref="V533:V538">IF(T533&lt;&gt;0,ROUND(U533/T533*100,1),0)</f>
        <v>81.2</v>
      </c>
      <c r="W533" s="1"/>
    </row>
    <row r="534" spans="1:23" ht="23.25">
      <c r="A534" s="1"/>
      <c r="B534" s="40"/>
      <c r="C534" s="40"/>
      <c r="D534" s="40"/>
      <c r="E534" s="40"/>
      <c r="F534" s="40"/>
      <c r="G534" s="40"/>
      <c r="H534" s="41"/>
      <c r="I534" s="42" t="s">
        <v>44</v>
      </c>
      <c r="J534" s="43"/>
      <c r="K534" s="44"/>
      <c r="L534" s="64"/>
      <c r="M534" s="63"/>
      <c r="N534" s="63"/>
      <c r="O534" s="63"/>
      <c r="P534" s="69"/>
      <c r="Q534" s="70"/>
      <c r="R534" s="71"/>
      <c r="S534" s="69"/>
      <c r="T534" s="73">
        <v>2587509.9</v>
      </c>
      <c r="U534" s="73">
        <v>2101050.6</v>
      </c>
      <c r="V534" s="73">
        <f t="shared" si="0"/>
        <v>81.2</v>
      </c>
      <c r="W534" s="1"/>
    </row>
    <row r="535" spans="1:23" ht="23.25">
      <c r="A535" s="1"/>
      <c r="B535" s="40"/>
      <c r="C535" s="40"/>
      <c r="D535" s="40"/>
      <c r="E535" s="40"/>
      <c r="F535" s="40"/>
      <c r="G535" s="40"/>
      <c r="H535" s="41"/>
      <c r="I535" s="42" t="s">
        <v>45</v>
      </c>
      <c r="J535" s="43"/>
      <c r="K535" s="44"/>
      <c r="L535" s="64"/>
      <c r="M535" s="63"/>
      <c r="N535" s="63"/>
      <c r="O535" s="63"/>
      <c r="P535" s="69"/>
      <c r="Q535" s="70"/>
      <c r="R535" s="71"/>
      <c r="S535" s="69"/>
      <c r="T535" s="73">
        <v>0</v>
      </c>
      <c r="U535" s="73">
        <v>0</v>
      </c>
      <c r="V535" s="73">
        <f t="shared" si="0"/>
        <v>0</v>
      </c>
      <c r="W535" s="1"/>
    </row>
    <row r="536" spans="1:23" ht="23.25">
      <c r="A536" s="1"/>
      <c r="B536" s="40"/>
      <c r="C536" s="40"/>
      <c r="D536" s="40"/>
      <c r="E536" s="40"/>
      <c r="F536" s="40"/>
      <c r="G536" s="40"/>
      <c r="H536" s="41"/>
      <c r="I536" s="42"/>
      <c r="J536" s="43"/>
      <c r="K536" s="44"/>
      <c r="L536" s="64"/>
      <c r="M536" s="63"/>
      <c r="N536" s="63"/>
      <c r="O536" s="63"/>
      <c r="P536" s="69"/>
      <c r="Q536" s="70"/>
      <c r="R536" s="71"/>
      <c r="S536" s="69"/>
      <c r="T536" s="73"/>
      <c r="U536" s="73"/>
      <c r="V536" s="73">
        <f t="shared" si="0"/>
        <v>0</v>
      </c>
      <c r="W536" s="1"/>
    </row>
    <row r="537" spans="1:23" ht="23.25">
      <c r="A537" s="1"/>
      <c r="B537" s="40"/>
      <c r="C537" s="40"/>
      <c r="D537" s="40"/>
      <c r="E537" s="40"/>
      <c r="F537" s="40"/>
      <c r="G537" s="83" t="s">
        <v>234</v>
      </c>
      <c r="H537" s="41"/>
      <c r="I537" s="82" t="s">
        <v>466</v>
      </c>
      <c r="J537" s="43"/>
      <c r="K537" s="44"/>
      <c r="L537" s="64"/>
      <c r="M537" s="63"/>
      <c r="N537" s="63"/>
      <c r="O537" s="63"/>
      <c r="P537" s="69"/>
      <c r="Q537" s="70"/>
      <c r="R537" s="71"/>
      <c r="S537" s="69"/>
      <c r="T537" s="73">
        <f>+T538</f>
        <v>2449430.9</v>
      </c>
      <c r="U537" s="73">
        <f>+U538</f>
        <v>1938765.6</v>
      </c>
      <c r="V537" s="73">
        <f t="shared" si="0"/>
        <v>79.2</v>
      </c>
      <c r="W537" s="1"/>
    </row>
    <row r="538" spans="1:23" ht="23.25">
      <c r="A538" s="1"/>
      <c r="B538" s="40"/>
      <c r="C538" s="40"/>
      <c r="D538" s="40"/>
      <c r="E538" s="40"/>
      <c r="F538" s="40"/>
      <c r="G538" s="40"/>
      <c r="H538" s="41"/>
      <c r="I538" s="42" t="s">
        <v>44</v>
      </c>
      <c r="J538" s="43"/>
      <c r="K538" s="44"/>
      <c r="L538" s="64"/>
      <c r="M538" s="63"/>
      <c r="N538" s="63"/>
      <c r="O538" s="63"/>
      <c r="P538" s="69"/>
      <c r="Q538" s="70"/>
      <c r="R538" s="71"/>
      <c r="S538" s="69"/>
      <c r="T538" s="73">
        <v>2449430.9</v>
      </c>
      <c r="U538" s="73">
        <v>1938765.6</v>
      </c>
      <c r="V538" s="73">
        <f t="shared" si="0"/>
        <v>79.2</v>
      </c>
      <c r="W538" s="1"/>
    </row>
    <row r="539" spans="1:23" ht="23.25">
      <c r="A539" s="1"/>
      <c r="B539" s="40"/>
      <c r="C539" s="40"/>
      <c r="D539" s="40"/>
      <c r="E539" s="40"/>
      <c r="F539" s="40"/>
      <c r="G539" s="40"/>
      <c r="H539" s="41"/>
      <c r="I539" s="42" t="s">
        <v>45</v>
      </c>
      <c r="J539" s="43"/>
      <c r="K539" s="44"/>
      <c r="L539" s="64"/>
      <c r="M539" s="63"/>
      <c r="N539" s="63"/>
      <c r="O539" s="63"/>
      <c r="P539" s="69"/>
      <c r="Q539" s="70"/>
      <c r="R539" s="71"/>
      <c r="S539" s="69"/>
      <c r="T539" s="73">
        <v>0</v>
      </c>
      <c r="U539" s="73">
        <v>0</v>
      </c>
      <c r="V539" s="73"/>
      <c r="W539" s="1"/>
    </row>
    <row r="540" spans="1:23" ht="23.25">
      <c r="A540" s="1"/>
      <c r="B540" s="47"/>
      <c r="C540" s="47"/>
      <c r="D540" s="47"/>
      <c r="E540" s="47"/>
      <c r="F540" s="47"/>
      <c r="G540" s="47"/>
      <c r="H540" s="48"/>
      <c r="I540" s="49"/>
      <c r="J540" s="50"/>
      <c r="K540" s="51"/>
      <c r="L540" s="66"/>
      <c r="M540" s="65"/>
      <c r="N540" s="65"/>
      <c r="O540" s="65"/>
      <c r="P540" s="75"/>
      <c r="Q540" s="76"/>
      <c r="R540" s="77"/>
      <c r="S540" s="75"/>
      <c r="T540" s="79"/>
      <c r="U540" s="79"/>
      <c r="V540" s="79"/>
      <c r="W540" s="1"/>
    </row>
    <row r="541" spans="1:23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2"/>
      <c r="R541" s="52"/>
      <c r="S541" s="52"/>
      <c r="T541" s="52"/>
      <c r="U541" s="52"/>
      <c r="V541" s="52"/>
      <c r="W541" s="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2"/>
      <c r="R542" s="52"/>
      <c r="S542" s="52"/>
      <c r="T542" s="52"/>
      <c r="U542" s="52"/>
      <c r="V542" s="90" t="s">
        <v>517</v>
      </c>
      <c r="W542" s="1"/>
    </row>
    <row r="543" spans="1:23" ht="23.25">
      <c r="A543" s="1"/>
      <c r="B543" s="54"/>
      <c r="C543" s="8"/>
      <c r="D543" s="8"/>
      <c r="E543" s="8"/>
      <c r="F543" s="8"/>
      <c r="G543" s="8"/>
      <c r="H543" s="55"/>
      <c r="I543" s="10"/>
      <c r="J543" s="11"/>
      <c r="K543" s="54" t="s">
        <v>28</v>
      </c>
      <c r="L543" s="57"/>
      <c r="M543" s="57"/>
      <c r="N543" s="57"/>
      <c r="O543" s="57"/>
      <c r="P543" s="57"/>
      <c r="Q543" s="57"/>
      <c r="R543" s="8"/>
      <c r="S543" s="8"/>
      <c r="T543" s="14"/>
      <c r="U543" s="8"/>
      <c r="V543" s="9"/>
      <c r="W543" s="1"/>
    </row>
    <row r="544" spans="1:23" ht="23.25">
      <c r="A544" s="1"/>
      <c r="B544" s="19" t="s">
        <v>26</v>
      </c>
      <c r="C544" s="16"/>
      <c r="D544" s="16"/>
      <c r="E544" s="16"/>
      <c r="F544" s="16"/>
      <c r="G544" s="16"/>
      <c r="H544" s="56"/>
      <c r="I544" s="1"/>
      <c r="J544" s="18"/>
      <c r="K544" s="58"/>
      <c r="L544" s="59"/>
      <c r="M544" s="12" t="s">
        <v>29</v>
      </c>
      <c r="N544" s="12"/>
      <c r="O544" s="12"/>
      <c r="P544" s="12"/>
      <c r="Q544" s="13"/>
      <c r="R544" s="8" t="s">
        <v>21</v>
      </c>
      <c r="S544" s="8"/>
      <c r="T544" s="19" t="s">
        <v>0</v>
      </c>
      <c r="U544" s="16"/>
      <c r="V544" s="17"/>
      <c r="W544" s="1"/>
    </row>
    <row r="545" spans="1:23" ht="23.25">
      <c r="A545" s="1"/>
      <c r="B545" s="23" t="s">
        <v>27</v>
      </c>
      <c r="C545" s="20"/>
      <c r="D545" s="20"/>
      <c r="E545" s="20"/>
      <c r="F545" s="20"/>
      <c r="G545" s="20"/>
      <c r="H545" s="56"/>
      <c r="I545" s="22" t="s">
        <v>1</v>
      </c>
      <c r="J545" s="18"/>
      <c r="K545" s="15" t="s">
        <v>18</v>
      </c>
      <c r="L545" s="15" t="s">
        <v>30</v>
      </c>
      <c r="M545" s="60"/>
      <c r="N545" s="61"/>
      <c r="O545" s="62"/>
      <c r="P545" s="15" t="s">
        <v>38</v>
      </c>
      <c r="Q545" s="17"/>
      <c r="R545" s="16" t="s">
        <v>16</v>
      </c>
      <c r="S545" s="16"/>
      <c r="T545" s="23" t="s">
        <v>23</v>
      </c>
      <c r="U545" s="20"/>
      <c r="V545" s="21"/>
      <c r="W545" s="1"/>
    </row>
    <row r="546" spans="1:23" ht="23.25">
      <c r="A546" s="1"/>
      <c r="B546" s="24"/>
      <c r="C546" s="24"/>
      <c r="D546" s="24"/>
      <c r="E546" s="24"/>
      <c r="F546" s="25"/>
      <c r="G546" s="24"/>
      <c r="H546" s="24"/>
      <c r="I546" s="22"/>
      <c r="J546" s="18"/>
      <c r="K546" s="22" t="s">
        <v>19</v>
      </c>
      <c r="L546" s="28" t="s">
        <v>19</v>
      </c>
      <c r="M546" s="29" t="s">
        <v>4</v>
      </c>
      <c r="N546" s="31" t="s">
        <v>5</v>
      </c>
      <c r="O546" s="29" t="s">
        <v>6</v>
      </c>
      <c r="P546" s="23" t="s">
        <v>39</v>
      </c>
      <c r="Q546" s="21"/>
      <c r="R546" s="26" t="s">
        <v>17</v>
      </c>
      <c r="S546" s="16"/>
      <c r="T546" s="24"/>
      <c r="U546" s="24"/>
      <c r="V546" s="27" t="s">
        <v>2</v>
      </c>
      <c r="W546" s="1"/>
    </row>
    <row r="547" spans="1:23" ht="23.25">
      <c r="A547" s="1"/>
      <c r="B547" s="28" t="s">
        <v>11</v>
      </c>
      <c r="C547" s="28" t="s">
        <v>12</v>
      </c>
      <c r="D547" s="28" t="s">
        <v>13</v>
      </c>
      <c r="E547" s="28" t="s">
        <v>14</v>
      </c>
      <c r="F547" s="29" t="s">
        <v>15</v>
      </c>
      <c r="G547" s="28" t="s">
        <v>3</v>
      </c>
      <c r="H547" s="24"/>
      <c r="I547" s="1"/>
      <c r="J547" s="18"/>
      <c r="K547" s="22" t="s">
        <v>20</v>
      </c>
      <c r="L547" s="29" t="s">
        <v>31</v>
      </c>
      <c r="M547" s="29"/>
      <c r="N547" s="29"/>
      <c r="O547" s="29"/>
      <c r="P547" s="22" t="s">
        <v>32</v>
      </c>
      <c r="Q547" s="30" t="s">
        <v>32</v>
      </c>
      <c r="R547" s="99" t="s">
        <v>33</v>
      </c>
      <c r="S547" s="101" t="s">
        <v>34</v>
      </c>
      <c r="T547" s="31" t="s">
        <v>4</v>
      </c>
      <c r="U547" s="28" t="s">
        <v>7</v>
      </c>
      <c r="V547" s="27" t="s">
        <v>8</v>
      </c>
      <c r="W547" s="1"/>
    </row>
    <row r="548" spans="1:23" ht="23.25">
      <c r="A548" s="1"/>
      <c r="B548" s="32"/>
      <c r="C548" s="32"/>
      <c r="D548" s="32"/>
      <c r="E548" s="32"/>
      <c r="F548" s="33"/>
      <c r="G548" s="32"/>
      <c r="H548" s="32"/>
      <c r="I548" s="34"/>
      <c r="J548" s="35"/>
      <c r="K548" s="36"/>
      <c r="L548" s="37"/>
      <c r="M548" s="37"/>
      <c r="N548" s="37"/>
      <c r="O548" s="37"/>
      <c r="P548" s="36" t="s">
        <v>35</v>
      </c>
      <c r="Q548" s="38" t="s">
        <v>36</v>
      </c>
      <c r="R548" s="100"/>
      <c r="S548" s="102"/>
      <c r="T548" s="34"/>
      <c r="U548" s="32"/>
      <c r="V548" s="37" t="s">
        <v>37</v>
      </c>
      <c r="W548" s="1"/>
    </row>
    <row r="549" spans="1:23" ht="23.25">
      <c r="A549" s="1"/>
      <c r="B549" s="39"/>
      <c r="C549" s="39"/>
      <c r="D549" s="39"/>
      <c r="E549" s="39"/>
      <c r="F549" s="40"/>
      <c r="G549" s="39"/>
      <c r="H549" s="41"/>
      <c r="I549" s="42"/>
      <c r="J549" s="43"/>
      <c r="K549" s="44"/>
      <c r="L549" s="64"/>
      <c r="M549" s="63"/>
      <c r="N549" s="63"/>
      <c r="O549" s="63"/>
      <c r="P549" s="69"/>
      <c r="Q549" s="70"/>
      <c r="R549" s="71"/>
      <c r="S549" s="71"/>
      <c r="T549" s="72"/>
      <c r="U549" s="73"/>
      <c r="V549" s="73"/>
      <c r="W549" s="1"/>
    </row>
    <row r="550" spans="1:23" ht="23.25">
      <c r="A550" s="1"/>
      <c r="B550" s="83" t="s">
        <v>42</v>
      </c>
      <c r="C550" s="83" t="s">
        <v>53</v>
      </c>
      <c r="D550" s="83" t="s">
        <v>48</v>
      </c>
      <c r="E550" s="40"/>
      <c r="F550" s="83" t="s">
        <v>232</v>
      </c>
      <c r="G550" s="40"/>
      <c r="H550" s="41"/>
      <c r="I550" s="42" t="s">
        <v>235</v>
      </c>
      <c r="J550" s="43"/>
      <c r="K550" s="44"/>
      <c r="L550" s="64"/>
      <c r="M550" s="63"/>
      <c r="N550" s="63"/>
      <c r="O550" s="63"/>
      <c r="P550" s="69"/>
      <c r="Q550" s="70"/>
      <c r="R550" s="71"/>
      <c r="S550" s="69"/>
      <c r="T550" s="73"/>
      <c r="U550" s="73"/>
      <c r="V550" s="73"/>
      <c r="W550" s="1"/>
    </row>
    <row r="551" spans="1:23" ht="23.25">
      <c r="A551" s="1"/>
      <c r="B551" s="40"/>
      <c r="C551" s="40"/>
      <c r="D551" s="40"/>
      <c r="E551" s="40"/>
      <c r="F551" s="40"/>
      <c r="G551" s="40"/>
      <c r="H551" s="41"/>
      <c r="I551" s="42" t="s">
        <v>236</v>
      </c>
      <c r="J551" s="43"/>
      <c r="K551" s="44"/>
      <c r="L551" s="64"/>
      <c r="M551" s="63"/>
      <c r="N551" s="63"/>
      <c r="O551" s="63"/>
      <c r="P551" s="69"/>
      <c r="Q551" s="70"/>
      <c r="R551" s="71"/>
      <c r="S551" s="69"/>
      <c r="T551" s="73">
        <v>138079</v>
      </c>
      <c r="U551" s="73">
        <v>162285</v>
      </c>
      <c r="V551" s="73">
        <f>IF(T551&lt;&gt;0,ROUND(U551/T551*100,1),0)</f>
        <v>117.5</v>
      </c>
      <c r="W551" s="1"/>
    </row>
    <row r="552" spans="1:23" ht="23.25">
      <c r="A552" s="1"/>
      <c r="B552" s="40"/>
      <c r="C552" s="46"/>
      <c r="D552" s="46"/>
      <c r="E552" s="46"/>
      <c r="F552" s="46"/>
      <c r="G552" s="46"/>
      <c r="H552" s="42"/>
      <c r="I552" s="42"/>
      <c r="J552" s="43"/>
      <c r="K552" s="44"/>
      <c r="L552" s="64"/>
      <c r="M552" s="64"/>
      <c r="N552" s="64"/>
      <c r="O552" s="64"/>
      <c r="P552" s="69"/>
      <c r="Q552" s="70"/>
      <c r="R552" s="71"/>
      <c r="S552" s="69"/>
      <c r="T552" s="81"/>
      <c r="U552" s="74"/>
      <c r="V552" s="74"/>
      <c r="W552" s="1"/>
    </row>
    <row r="553" spans="1:23" ht="23.25">
      <c r="A553" s="1"/>
      <c r="B553" s="40"/>
      <c r="C553" s="40"/>
      <c r="D553" s="40"/>
      <c r="E553" s="40"/>
      <c r="F553" s="40"/>
      <c r="G553" s="83" t="s">
        <v>237</v>
      </c>
      <c r="H553" s="41"/>
      <c r="I553" s="42" t="s">
        <v>238</v>
      </c>
      <c r="J553" s="43"/>
      <c r="K553" s="44"/>
      <c r="L553" s="64"/>
      <c r="M553" s="63"/>
      <c r="N553" s="63"/>
      <c r="O553" s="63"/>
      <c r="P553" s="69"/>
      <c r="Q553" s="70"/>
      <c r="R553" s="71"/>
      <c r="S553" s="69"/>
      <c r="T553" s="73">
        <f>+T554</f>
        <v>6880</v>
      </c>
      <c r="U553" s="73">
        <f>+U554</f>
        <v>3883.4</v>
      </c>
      <c r="V553" s="73">
        <f>IF(T553&lt;&gt;0,ROUND(U553/T553*100,1),0)</f>
        <v>56.4</v>
      </c>
      <c r="W553" s="1"/>
    </row>
    <row r="554" spans="1:23" ht="23.25">
      <c r="A554" s="1"/>
      <c r="B554" s="40"/>
      <c r="C554" s="40"/>
      <c r="D554" s="40"/>
      <c r="E554" s="40"/>
      <c r="F554" s="40"/>
      <c r="G554" s="40"/>
      <c r="H554" s="41"/>
      <c r="I554" s="42" t="s">
        <v>44</v>
      </c>
      <c r="J554" s="43"/>
      <c r="K554" s="44"/>
      <c r="L554" s="64"/>
      <c r="M554" s="64"/>
      <c r="N554" s="64"/>
      <c r="O554" s="64"/>
      <c r="P554" s="69"/>
      <c r="Q554" s="70"/>
      <c r="R554" s="71"/>
      <c r="S554" s="69"/>
      <c r="T554" s="81">
        <v>6880</v>
      </c>
      <c r="U554" s="74">
        <v>3883.4</v>
      </c>
      <c r="V554" s="74">
        <f>IF(T554&lt;&gt;0,ROUND(U554/T554*100,1),0)</f>
        <v>56.4</v>
      </c>
      <c r="W554" s="1"/>
    </row>
    <row r="555" spans="1:23" ht="23.25">
      <c r="A555" s="1"/>
      <c r="B555" s="40"/>
      <c r="C555" s="40"/>
      <c r="D555" s="40"/>
      <c r="E555" s="40"/>
      <c r="F555" s="40"/>
      <c r="G555" s="40"/>
      <c r="H555" s="41"/>
      <c r="I555" s="42" t="s">
        <v>45</v>
      </c>
      <c r="J555" s="43"/>
      <c r="K555" s="44"/>
      <c r="L555" s="64"/>
      <c r="M555" s="64"/>
      <c r="N555" s="64"/>
      <c r="O555" s="64"/>
      <c r="P555" s="69"/>
      <c r="Q555" s="70"/>
      <c r="R555" s="71"/>
      <c r="S555" s="69"/>
      <c r="T555" s="81">
        <v>0</v>
      </c>
      <c r="U555" s="74">
        <v>0</v>
      </c>
      <c r="V555" s="74"/>
      <c r="W555" s="1"/>
    </row>
    <row r="556" spans="1:23" ht="23.25">
      <c r="A556" s="1"/>
      <c r="B556" s="40"/>
      <c r="C556" s="40"/>
      <c r="D556" s="40"/>
      <c r="E556" s="40"/>
      <c r="F556" s="40"/>
      <c r="G556" s="40"/>
      <c r="H556" s="41"/>
      <c r="I556" s="42"/>
      <c r="J556" s="43"/>
      <c r="K556" s="44"/>
      <c r="L556" s="64"/>
      <c r="M556" s="64"/>
      <c r="N556" s="64"/>
      <c r="O556" s="64"/>
      <c r="P556" s="69"/>
      <c r="Q556" s="70"/>
      <c r="R556" s="71"/>
      <c r="S556" s="69"/>
      <c r="T556" s="81"/>
      <c r="U556" s="74"/>
      <c r="V556" s="74"/>
      <c r="W556" s="1"/>
    </row>
    <row r="557" spans="1:23" ht="23.25">
      <c r="A557" s="1"/>
      <c r="B557" s="40"/>
      <c r="C557" s="40"/>
      <c r="D557" s="40"/>
      <c r="E557" s="40"/>
      <c r="F557" s="40"/>
      <c r="G557" s="83" t="s">
        <v>239</v>
      </c>
      <c r="H557" s="41"/>
      <c r="I557" s="42" t="s">
        <v>240</v>
      </c>
      <c r="J557" s="43"/>
      <c r="K557" s="44"/>
      <c r="L557" s="64"/>
      <c r="M557" s="64"/>
      <c r="N557" s="64"/>
      <c r="O557" s="64"/>
      <c r="P557" s="69"/>
      <c r="Q557" s="70"/>
      <c r="R557" s="71"/>
      <c r="S557" s="69"/>
      <c r="T557" s="81">
        <f>+T558</f>
        <v>3000</v>
      </c>
      <c r="U557" s="74">
        <f>+U558</f>
        <v>4692.6</v>
      </c>
      <c r="V557" s="74">
        <f>IF(T557&lt;&gt;0,ROUND(U557/T557*100,1),0)</f>
        <v>156.4</v>
      </c>
      <c r="W557" s="1"/>
    </row>
    <row r="558" spans="1:23" ht="23.25">
      <c r="A558" s="1"/>
      <c r="B558" s="40"/>
      <c r="C558" s="40"/>
      <c r="D558" s="40"/>
      <c r="E558" s="40"/>
      <c r="F558" s="40"/>
      <c r="G558" s="40"/>
      <c r="H558" s="41"/>
      <c r="I558" s="42" t="s">
        <v>44</v>
      </c>
      <c r="J558" s="43"/>
      <c r="K558" s="44"/>
      <c r="L558" s="64"/>
      <c r="M558" s="64"/>
      <c r="N558" s="64"/>
      <c r="O558" s="64"/>
      <c r="P558" s="69"/>
      <c r="Q558" s="70"/>
      <c r="R558" s="71"/>
      <c r="S558" s="69"/>
      <c r="T558" s="81">
        <v>3000</v>
      </c>
      <c r="U558" s="74">
        <v>4692.6</v>
      </c>
      <c r="V558" s="74">
        <f>IF(T558&lt;&gt;0,ROUND(U558/T558*100,1),0)</f>
        <v>156.4</v>
      </c>
      <c r="W558" s="1"/>
    </row>
    <row r="559" spans="1:23" ht="23.25">
      <c r="A559" s="1"/>
      <c r="B559" s="40"/>
      <c r="C559" s="40"/>
      <c r="D559" s="40"/>
      <c r="E559" s="40"/>
      <c r="F559" s="40"/>
      <c r="G559" s="40"/>
      <c r="H559" s="41"/>
      <c r="I559" s="42" t="s">
        <v>45</v>
      </c>
      <c r="J559" s="43"/>
      <c r="K559" s="44"/>
      <c r="L559" s="64"/>
      <c r="M559" s="64"/>
      <c r="N559" s="64"/>
      <c r="O559" s="64"/>
      <c r="P559" s="69"/>
      <c r="Q559" s="70"/>
      <c r="R559" s="71"/>
      <c r="S559" s="69"/>
      <c r="T559" s="81">
        <v>0</v>
      </c>
      <c r="U559" s="74">
        <v>0</v>
      </c>
      <c r="V559" s="74"/>
      <c r="W559" s="1"/>
    </row>
    <row r="560" spans="1:23" ht="23.25">
      <c r="A560" s="1"/>
      <c r="B560" s="40"/>
      <c r="C560" s="40"/>
      <c r="D560" s="40"/>
      <c r="E560" s="40"/>
      <c r="F560" s="40"/>
      <c r="G560" s="40"/>
      <c r="H560" s="41"/>
      <c r="I560" s="42"/>
      <c r="J560" s="43"/>
      <c r="K560" s="44"/>
      <c r="L560" s="64"/>
      <c r="M560" s="64"/>
      <c r="N560" s="64"/>
      <c r="O560" s="64"/>
      <c r="P560" s="69"/>
      <c r="Q560" s="70"/>
      <c r="R560" s="71"/>
      <c r="S560" s="69"/>
      <c r="T560" s="81"/>
      <c r="U560" s="74"/>
      <c r="V560" s="74"/>
      <c r="W560" s="1"/>
    </row>
    <row r="561" spans="1:23" ht="23.25">
      <c r="A561" s="1"/>
      <c r="B561" s="40"/>
      <c r="C561" s="40"/>
      <c r="D561" s="40"/>
      <c r="E561" s="40"/>
      <c r="F561" s="40"/>
      <c r="G561" s="83" t="s">
        <v>239</v>
      </c>
      <c r="H561" s="41"/>
      <c r="I561" s="42" t="s">
        <v>241</v>
      </c>
      <c r="J561" s="43"/>
      <c r="K561" s="44"/>
      <c r="L561" s="64"/>
      <c r="M561" s="64"/>
      <c r="N561" s="64"/>
      <c r="O561" s="64"/>
      <c r="P561" s="69"/>
      <c r="Q561" s="70"/>
      <c r="R561" s="71"/>
      <c r="S561" s="69"/>
      <c r="T561" s="81">
        <f>+T562</f>
        <v>460</v>
      </c>
      <c r="U561" s="74">
        <f>+U562</f>
        <v>0</v>
      </c>
      <c r="V561" s="74">
        <f>IF(T561&lt;&gt;0,ROUND(U561/T561*100,1),0)</f>
        <v>0</v>
      </c>
      <c r="W561" s="1"/>
    </row>
    <row r="562" spans="1:23" ht="23.25">
      <c r="A562" s="1"/>
      <c r="B562" s="40"/>
      <c r="C562" s="40"/>
      <c r="D562" s="40"/>
      <c r="E562" s="40"/>
      <c r="F562" s="40"/>
      <c r="G562" s="40"/>
      <c r="H562" s="41"/>
      <c r="I562" s="42" t="s">
        <v>44</v>
      </c>
      <c r="J562" s="43"/>
      <c r="K562" s="44"/>
      <c r="L562" s="64"/>
      <c r="M562" s="63"/>
      <c r="N562" s="63"/>
      <c r="O562" s="63"/>
      <c r="P562" s="69"/>
      <c r="Q562" s="70"/>
      <c r="R562" s="71"/>
      <c r="S562" s="69"/>
      <c r="T562" s="73">
        <v>460</v>
      </c>
      <c r="U562" s="73">
        <v>0</v>
      </c>
      <c r="V562" s="73">
        <f>IF(T562&lt;&gt;0,ROUND(U562/T562*100,1),0)</f>
        <v>0</v>
      </c>
      <c r="W562" s="1"/>
    </row>
    <row r="563" spans="1:23" ht="23.25">
      <c r="A563" s="1"/>
      <c r="B563" s="40"/>
      <c r="C563" s="46"/>
      <c r="D563" s="46"/>
      <c r="E563" s="46"/>
      <c r="F563" s="46"/>
      <c r="G563" s="46"/>
      <c r="H563" s="42"/>
      <c r="I563" s="42" t="s">
        <v>45</v>
      </c>
      <c r="J563" s="43"/>
      <c r="K563" s="44"/>
      <c r="L563" s="64"/>
      <c r="M563" s="64"/>
      <c r="N563" s="64"/>
      <c r="O563" s="64"/>
      <c r="P563" s="69"/>
      <c r="Q563" s="70"/>
      <c r="R563" s="71"/>
      <c r="S563" s="69"/>
      <c r="T563" s="81">
        <v>0</v>
      </c>
      <c r="U563" s="74">
        <v>0</v>
      </c>
      <c r="V563" s="74"/>
      <c r="W563" s="1"/>
    </row>
    <row r="564" spans="1:23" ht="23.25">
      <c r="A564" s="1"/>
      <c r="B564" s="40"/>
      <c r="C564" s="40"/>
      <c r="D564" s="40"/>
      <c r="E564" s="40"/>
      <c r="F564" s="40"/>
      <c r="G564" s="40"/>
      <c r="H564" s="41"/>
      <c r="I564" s="42"/>
      <c r="J564" s="43"/>
      <c r="K564" s="44"/>
      <c r="L564" s="64"/>
      <c r="M564" s="63"/>
      <c r="N564" s="63"/>
      <c r="O564" s="63"/>
      <c r="P564" s="69"/>
      <c r="Q564" s="70"/>
      <c r="R564" s="71"/>
      <c r="S564" s="69"/>
      <c r="T564" s="81"/>
      <c r="U564" s="74"/>
      <c r="V564" s="74"/>
      <c r="W564" s="1"/>
    </row>
    <row r="565" spans="1:23" ht="23.25">
      <c r="A565" s="1"/>
      <c r="B565" s="40"/>
      <c r="C565" s="46"/>
      <c r="D565" s="46"/>
      <c r="E565" s="46"/>
      <c r="F565" s="46"/>
      <c r="G565" s="84" t="s">
        <v>239</v>
      </c>
      <c r="H565" s="42"/>
      <c r="I565" s="42" t="s">
        <v>242</v>
      </c>
      <c r="J565" s="43"/>
      <c r="K565" s="44"/>
      <c r="L565" s="64"/>
      <c r="M565" s="64"/>
      <c r="N565" s="64"/>
      <c r="O565" s="64"/>
      <c r="P565" s="69"/>
      <c r="Q565" s="70"/>
      <c r="R565" s="71"/>
      <c r="S565" s="69"/>
      <c r="T565" s="73">
        <f>+T566</f>
        <v>18050</v>
      </c>
      <c r="U565" s="73">
        <f>+U566</f>
        <v>11176</v>
      </c>
      <c r="V565" s="73">
        <f>IF(T565&lt;&gt;0,ROUND(U565/T565*100,1),0)</f>
        <v>61.9</v>
      </c>
      <c r="W565" s="1"/>
    </row>
    <row r="566" spans="1:23" ht="23.25">
      <c r="A566" s="1"/>
      <c r="B566" s="40"/>
      <c r="C566" s="40"/>
      <c r="D566" s="40"/>
      <c r="E566" s="40"/>
      <c r="F566" s="40"/>
      <c r="G566" s="46"/>
      <c r="H566" s="42"/>
      <c r="I566" s="42" t="s">
        <v>44</v>
      </c>
      <c r="J566" s="43"/>
      <c r="K566" s="44"/>
      <c r="L566" s="64"/>
      <c r="M566" s="64"/>
      <c r="N566" s="64"/>
      <c r="O566" s="64"/>
      <c r="P566" s="69"/>
      <c r="Q566" s="70"/>
      <c r="R566" s="71"/>
      <c r="S566" s="69"/>
      <c r="T566" s="81">
        <v>18050</v>
      </c>
      <c r="U566" s="74">
        <v>11176</v>
      </c>
      <c r="V566" s="74">
        <f>IF(T566&lt;&gt;0,ROUND(U566/T566*100,1),0)</f>
        <v>61.9</v>
      </c>
      <c r="W566" s="1"/>
    </row>
    <row r="567" spans="1:23" ht="23.25">
      <c r="A567" s="1"/>
      <c r="B567" s="40"/>
      <c r="C567" s="40"/>
      <c r="D567" s="40"/>
      <c r="E567" s="40"/>
      <c r="F567" s="40"/>
      <c r="G567" s="40"/>
      <c r="H567" s="41"/>
      <c r="I567" s="42" t="s">
        <v>45</v>
      </c>
      <c r="J567" s="43"/>
      <c r="K567" s="44"/>
      <c r="L567" s="64"/>
      <c r="M567" s="63"/>
      <c r="N567" s="63"/>
      <c r="O567" s="63"/>
      <c r="P567" s="69"/>
      <c r="Q567" s="70"/>
      <c r="R567" s="71"/>
      <c r="S567" s="69"/>
      <c r="T567" s="73">
        <v>0</v>
      </c>
      <c r="U567" s="73">
        <v>0</v>
      </c>
      <c r="V567" s="73"/>
      <c r="W567" s="1"/>
    </row>
    <row r="568" spans="1:23" ht="23.25">
      <c r="A568" s="1"/>
      <c r="B568" s="40"/>
      <c r="C568" s="40"/>
      <c r="D568" s="40"/>
      <c r="E568" s="40"/>
      <c r="F568" s="40"/>
      <c r="G568" s="40"/>
      <c r="H568" s="41"/>
      <c r="I568" s="42"/>
      <c r="J568" s="43"/>
      <c r="K568" s="44"/>
      <c r="L568" s="64"/>
      <c r="M568" s="63"/>
      <c r="N568" s="63"/>
      <c r="O568" s="63"/>
      <c r="P568" s="69"/>
      <c r="Q568" s="70"/>
      <c r="R568" s="71"/>
      <c r="S568" s="69"/>
      <c r="T568" s="73"/>
      <c r="U568" s="73"/>
      <c r="V568" s="73"/>
      <c r="W568" s="1"/>
    </row>
    <row r="569" spans="1:23" ht="23.25">
      <c r="A569" s="1"/>
      <c r="B569" s="40"/>
      <c r="C569" s="46"/>
      <c r="D569" s="46"/>
      <c r="E569" s="46"/>
      <c r="F569" s="46"/>
      <c r="G569" s="84" t="s">
        <v>243</v>
      </c>
      <c r="H569" s="42"/>
      <c r="I569" s="82" t="s">
        <v>467</v>
      </c>
      <c r="J569" s="43"/>
      <c r="K569" s="44"/>
      <c r="L569" s="64"/>
      <c r="M569" s="64"/>
      <c r="N569" s="64"/>
      <c r="O569" s="64"/>
      <c r="P569" s="69"/>
      <c r="Q569" s="70"/>
      <c r="R569" s="71"/>
      <c r="S569" s="69"/>
      <c r="T569" s="81">
        <f>+T570</f>
        <v>2405</v>
      </c>
      <c r="U569" s="74">
        <f>+U570</f>
        <v>3255.3</v>
      </c>
      <c r="V569" s="74">
        <f>IF(T569&lt;&gt;0,ROUND(U569/T569*100,1),0)</f>
        <v>135.4</v>
      </c>
      <c r="W569" s="1"/>
    </row>
    <row r="570" spans="1:23" ht="23.25">
      <c r="A570" s="1"/>
      <c r="B570" s="40"/>
      <c r="C570" s="40"/>
      <c r="D570" s="40"/>
      <c r="E570" s="40"/>
      <c r="F570" s="40"/>
      <c r="G570" s="40"/>
      <c r="H570" s="41"/>
      <c r="I570" s="42" t="s">
        <v>44</v>
      </c>
      <c r="J570" s="43"/>
      <c r="K570" s="44"/>
      <c r="L570" s="64"/>
      <c r="M570" s="63"/>
      <c r="N570" s="63"/>
      <c r="O570" s="63"/>
      <c r="P570" s="69"/>
      <c r="Q570" s="70"/>
      <c r="R570" s="71"/>
      <c r="S570" s="69"/>
      <c r="T570" s="73">
        <v>2405</v>
      </c>
      <c r="U570" s="73">
        <v>3255.3</v>
      </c>
      <c r="V570" s="73">
        <f>IF(T570&lt;&gt;0,ROUND(U570/T570*100,1),0)</f>
        <v>135.4</v>
      </c>
      <c r="W570" s="1"/>
    </row>
    <row r="571" spans="1:23" ht="23.25">
      <c r="A571" s="1"/>
      <c r="B571" s="40"/>
      <c r="C571" s="40"/>
      <c r="D571" s="40"/>
      <c r="E571" s="40"/>
      <c r="F571" s="40"/>
      <c r="G571" s="40"/>
      <c r="H571" s="42"/>
      <c r="I571" s="42" t="s">
        <v>45</v>
      </c>
      <c r="J571" s="43"/>
      <c r="K571" s="44"/>
      <c r="L571" s="64"/>
      <c r="M571" s="63"/>
      <c r="N571" s="63"/>
      <c r="O571" s="63"/>
      <c r="P571" s="69"/>
      <c r="Q571" s="70"/>
      <c r="R571" s="71"/>
      <c r="S571" s="69"/>
      <c r="T571" s="73">
        <v>0</v>
      </c>
      <c r="U571" s="73">
        <v>0</v>
      </c>
      <c r="V571" s="73"/>
      <c r="W571" s="1"/>
    </row>
    <row r="572" spans="1:23" ht="23.25">
      <c r="A572" s="1"/>
      <c r="B572" s="40"/>
      <c r="C572" s="40"/>
      <c r="D572" s="40"/>
      <c r="E572" s="40"/>
      <c r="F572" s="40"/>
      <c r="G572" s="40"/>
      <c r="H572" s="41"/>
      <c r="I572" s="42"/>
      <c r="J572" s="43"/>
      <c r="K572" s="44"/>
      <c r="L572" s="64"/>
      <c r="M572" s="63"/>
      <c r="N572" s="63"/>
      <c r="O572" s="63"/>
      <c r="P572" s="69"/>
      <c r="Q572" s="70"/>
      <c r="R572" s="71"/>
      <c r="S572" s="69"/>
      <c r="T572" s="73"/>
      <c r="U572" s="73"/>
      <c r="V572" s="73"/>
      <c r="W572" s="1"/>
    </row>
    <row r="573" spans="1:23" ht="23.25">
      <c r="A573" s="1"/>
      <c r="B573" s="40"/>
      <c r="C573" s="46"/>
      <c r="D573" s="46"/>
      <c r="E573" s="46"/>
      <c r="F573" s="46"/>
      <c r="G573" s="84" t="s">
        <v>244</v>
      </c>
      <c r="H573" s="42"/>
      <c r="I573" s="42" t="s">
        <v>245</v>
      </c>
      <c r="J573" s="43"/>
      <c r="K573" s="44"/>
      <c r="L573" s="64"/>
      <c r="M573" s="64"/>
      <c r="N573" s="64"/>
      <c r="O573" s="64"/>
      <c r="P573" s="69"/>
      <c r="Q573" s="70"/>
      <c r="R573" s="71"/>
      <c r="S573" s="69"/>
      <c r="T573" s="81">
        <f>+T574</f>
        <v>439</v>
      </c>
      <c r="U573" s="74">
        <f>+U574</f>
        <v>1368.8</v>
      </c>
      <c r="V573" s="74">
        <f>IF(T573&lt;&gt;0,ROUND(U573/T573*100,1),0)</f>
        <v>311.8</v>
      </c>
      <c r="W573" s="1"/>
    </row>
    <row r="574" spans="1:23" ht="23.25">
      <c r="A574" s="1"/>
      <c r="B574" s="40"/>
      <c r="C574" s="40"/>
      <c r="D574" s="40"/>
      <c r="E574" s="40"/>
      <c r="F574" s="40"/>
      <c r="G574" s="40"/>
      <c r="H574" s="41"/>
      <c r="I574" s="42" t="s">
        <v>44</v>
      </c>
      <c r="J574" s="43"/>
      <c r="K574" s="44"/>
      <c r="L574" s="64"/>
      <c r="M574" s="63"/>
      <c r="N574" s="63"/>
      <c r="O574" s="63"/>
      <c r="P574" s="69"/>
      <c r="Q574" s="70"/>
      <c r="R574" s="71"/>
      <c r="S574" s="69"/>
      <c r="T574" s="73">
        <v>439</v>
      </c>
      <c r="U574" s="73">
        <v>1368.8</v>
      </c>
      <c r="V574" s="73">
        <f>IF(T574&lt;&gt;0,ROUND(U574/T574*100,1),0)</f>
        <v>311.8</v>
      </c>
      <c r="W574" s="1"/>
    </row>
    <row r="575" spans="1:23" ht="23.25">
      <c r="A575" s="1"/>
      <c r="B575" s="40"/>
      <c r="C575" s="40"/>
      <c r="D575" s="40"/>
      <c r="E575" s="40"/>
      <c r="F575" s="40"/>
      <c r="G575" s="40"/>
      <c r="H575" s="41"/>
      <c r="I575" s="42" t="s">
        <v>45</v>
      </c>
      <c r="J575" s="43"/>
      <c r="K575" s="44"/>
      <c r="L575" s="64"/>
      <c r="M575" s="64"/>
      <c r="N575" s="64"/>
      <c r="O575" s="64"/>
      <c r="P575" s="69"/>
      <c r="Q575" s="70"/>
      <c r="R575" s="71"/>
      <c r="S575" s="69"/>
      <c r="T575" s="81">
        <v>0</v>
      </c>
      <c r="U575" s="74">
        <v>0</v>
      </c>
      <c r="V575" s="74"/>
      <c r="W575" s="1"/>
    </row>
    <row r="576" spans="1:23" ht="23.25">
      <c r="A576" s="1"/>
      <c r="B576" s="40"/>
      <c r="C576" s="46"/>
      <c r="D576" s="46"/>
      <c r="E576" s="46"/>
      <c r="F576" s="46"/>
      <c r="G576" s="46"/>
      <c r="H576" s="42"/>
      <c r="I576" s="42"/>
      <c r="J576" s="43"/>
      <c r="K576" s="44"/>
      <c r="L576" s="64"/>
      <c r="M576" s="63"/>
      <c r="N576" s="63"/>
      <c r="O576" s="63"/>
      <c r="P576" s="69"/>
      <c r="Q576" s="70"/>
      <c r="R576" s="71"/>
      <c r="S576" s="69"/>
      <c r="T576" s="73"/>
      <c r="U576" s="73"/>
      <c r="V576" s="73"/>
      <c r="W576" s="1"/>
    </row>
    <row r="577" spans="1:23" ht="23.25">
      <c r="A577" s="1"/>
      <c r="B577" s="40"/>
      <c r="C577" s="46"/>
      <c r="D577" s="46"/>
      <c r="E577" s="46"/>
      <c r="F577" s="46"/>
      <c r="G577" s="84" t="s">
        <v>246</v>
      </c>
      <c r="H577" s="42"/>
      <c r="I577" s="42" t="s">
        <v>247</v>
      </c>
      <c r="J577" s="43"/>
      <c r="K577" s="44"/>
      <c r="L577" s="64"/>
      <c r="M577" s="64"/>
      <c r="N577" s="64"/>
      <c r="O577" s="64"/>
      <c r="P577" s="69"/>
      <c r="Q577" s="70"/>
      <c r="R577" s="71"/>
      <c r="S577" s="69"/>
      <c r="T577" s="81">
        <f>+T578</f>
        <v>4000</v>
      </c>
      <c r="U577" s="74">
        <f>+U578</f>
        <v>1099.3</v>
      </c>
      <c r="V577" s="74">
        <f>IF(T577&lt;&gt;0,ROUND(U577/T577*100,1),0)</f>
        <v>27.5</v>
      </c>
      <c r="W577" s="1"/>
    </row>
    <row r="578" spans="1:23" ht="23.25">
      <c r="A578" s="1"/>
      <c r="B578" s="40"/>
      <c r="C578" s="40"/>
      <c r="D578" s="40"/>
      <c r="E578" s="40"/>
      <c r="F578" s="40"/>
      <c r="G578" s="40"/>
      <c r="H578" s="41"/>
      <c r="I578" s="42" t="s">
        <v>44</v>
      </c>
      <c r="J578" s="43"/>
      <c r="K578" s="44"/>
      <c r="L578" s="64"/>
      <c r="M578" s="63"/>
      <c r="N578" s="63"/>
      <c r="O578" s="63"/>
      <c r="P578" s="69"/>
      <c r="Q578" s="70"/>
      <c r="R578" s="71"/>
      <c r="S578" s="69"/>
      <c r="T578" s="73">
        <v>4000</v>
      </c>
      <c r="U578" s="73">
        <v>1099.3</v>
      </c>
      <c r="V578" s="73">
        <f>IF(T578&lt;&gt;0,ROUND(U578/T578*100,1),0)</f>
        <v>27.5</v>
      </c>
      <c r="W578" s="1"/>
    </row>
    <row r="579" spans="1:23" ht="23.25">
      <c r="A579" s="1"/>
      <c r="B579" s="40"/>
      <c r="C579" s="40"/>
      <c r="D579" s="40"/>
      <c r="E579" s="40"/>
      <c r="F579" s="40"/>
      <c r="G579" s="40"/>
      <c r="H579" s="41"/>
      <c r="I579" s="42" t="s">
        <v>45</v>
      </c>
      <c r="J579" s="43"/>
      <c r="K579" s="44"/>
      <c r="L579" s="64"/>
      <c r="M579" s="63"/>
      <c r="N579" s="63"/>
      <c r="O579" s="63"/>
      <c r="P579" s="69"/>
      <c r="Q579" s="70"/>
      <c r="R579" s="71"/>
      <c r="S579" s="69"/>
      <c r="T579" s="73">
        <v>0</v>
      </c>
      <c r="U579" s="73">
        <v>0</v>
      </c>
      <c r="V579" s="73"/>
      <c r="W579" s="1"/>
    </row>
    <row r="580" spans="1:23" ht="23.25">
      <c r="A580" s="1"/>
      <c r="B580" s="40"/>
      <c r="C580" s="40"/>
      <c r="D580" s="40"/>
      <c r="E580" s="40"/>
      <c r="F580" s="40"/>
      <c r="G580" s="40"/>
      <c r="H580" s="41"/>
      <c r="I580" s="42"/>
      <c r="J580" s="43"/>
      <c r="K580" s="44"/>
      <c r="L580" s="64"/>
      <c r="M580" s="63"/>
      <c r="N580" s="63"/>
      <c r="O580" s="63"/>
      <c r="P580" s="69"/>
      <c r="Q580" s="70"/>
      <c r="R580" s="71"/>
      <c r="S580" s="69"/>
      <c r="T580" s="73"/>
      <c r="U580" s="73"/>
      <c r="V580" s="73"/>
      <c r="W580" s="1"/>
    </row>
    <row r="581" spans="1:23" ht="23.25">
      <c r="A581" s="1"/>
      <c r="B581" s="40"/>
      <c r="C581" s="40"/>
      <c r="D581" s="40"/>
      <c r="E581" s="40"/>
      <c r="F581" s="40"/>
      <c r="G581" s="83" t="s">
        <v>248</v>
      </c>
      <c r="H581" s="41"/>
      <c r="I581" s="42" t="s">
        <v>249</v>
      </c>
      <c r="J581" s="43"/>
      <c r="K581" s="44"/>
      <c r="L581" s="64"/>
      <c r="M581" s="63"/>
      <c r="N581" s="63"/>
      <c r="O581" s="63"/>
      <c r="P581" s="69"/>
      <c r="Q581" s="70"/>
      <c r="R581" s="71"/>
      <c r="S581" s="69"/>
      <c r="T581" s="73">
        <f>+T582</f>
        <v>1533</v>
      </c>
      <c r="U581" s="73">
        <f>+U582</f>
        <v>1090.4</v>
      </c>
      <c r="V581" s="73">
        <f>IF(T581&lt;&gt;0,ROUND(U581/T581*100,1),0)</f>
        <v>71.1</v>
      </c>
      <c r="W581" s="1"/>
    </row>
    <row r="582" spans="1:23" ht="23.25">
      <c r="A582" s="1"/>
      <c r="B582" s="40"/>
      <c r="C582" s="40"/>
      <c r="D582" s="40"/>
      <c r="E582" s="40"/>
      <c r="F582" s="40"/>
      <c r="G582" s="40"/>
      <c r="H582" s="41"/>
      <c r="I582" s="42" t="s">
        <v>44</v>
      </c>
      <c r="J582" s="43"/>
      <c r="K582" s="44"/>
      <c r="L582" s="64"/>
      <c r="M582" s="63"/>
      <c r="N582" s="63"/>
      <c r="O582" s="63"/>
      <c r="P582" s="69"/>
      <c r="Q582" s="70"/>
      <c r="R582" s="71"/>
      <c r="S582" s="69"/>
      <c r="T582" s="73">
        <v>1533</v>
      </c>
      <c r="U582" s="73">
        <v>1090.4</v>
      </c>
      <c r="V582" s="73">
        <f>IF(T582&lt;&gt;0,ROUND(U582/T582*100,1),0)</f>
        <v>71.1</v>
      </c>
      <c r="W582" s="1"/>
    </row>
    <row r="583" spans="1:23" ht="23.25">
      <c r="A583" s="1"/>
      <c r="B583" s="40"/>
      <c r="C583" s="40"/>
      <c r="D583" s="40"/>
      <c r="E583" s="40"/>
      <c r="F583" s="40"/>
      <c r="G583" s="40"/>
      <c r="H583" s="41"/>
      <c r="I583" s="42" t="s">
        <v>45</v>
      </c>
      <c r="J583" s="43"/>
      <c r="K583" s="44"/>
      <c r="L583" s="64"/>
      <c r="M583" s="63"/>
      <c r="N583" s="63"/>
      <c r="O583" s="63"/>
      <c r="P583" s="69"/>
      <c r="Q583" s="70"/>
      <c r="R583" s="71"/>
      <c r="S583" s="69"/>
      <c r="T583" s="73">
        <v>0</v>
      </c>
      <c r="U583" s="73">
        <v>0</v>
      </c>
      <c r="V583" s="73"/>
      <c r="W583" s="1"/>
    </row>
    <row r="584" spans="1:23" ht="23.25">
      <c r="A584" s="1"/>
      <c r="B584" s="40"/>
      <c r="C584" s="40"/>
      <c r="D584" s="40"/>
      <c r="E584" s="40"/>
      <c r="F584" s="40"/>
      <c r="G584" s="40"/>
      <c r="H584" s="41"/>
      <c r="I584" s="42"/>
      <c r="J584" s="43"/>
      <c r="K584" s="44"/>
      <c r="L584" s="64"/>
      <c r="M584" s="63"/>
      <c r="N584" s="63"/>
      <c r="O584" s="63"/>
      <c r="P584" s="69"/>
      <c r="Q584" s="70"/>
      <c r="R584" s="71"/>
      <c r="S584" s="69"/>
      <c r="T584" s="73"/>
      <c r="U584" s="73"/>
      <c r="V584" s="73"/>
      <c r="W584" s="1"/>
    </row>
    <row r="585" spans="1:23" ht="23.25">
      <c r="A585" s="1"/>
      <c r="B585" s="47"/>
      <c r="C585" s="47"/>
      <c r="D585" s="47"/>
      <c r="E585" s="47"/>
      <c r="F585" s="47"/>
      <c r="G585" s="47"/>
      <c r="H585" s="48"/>
      <c r="I585" s="49"/>
      <c r="J585" s="50"/>
      <c r="K585" s="51"/>
      <c r="L585" s="66"/>
      <c r="M585" s="65"/>
      <c r="N585" s="65"/>
      <c r="O585" s="65"/>
      <c r="P585" s="75"/>
      <c r="Q585" s="76"/>
      <c r="R585" s="77"/>
      <c r="S585" s="75"/>
      <c r="T585" s="79"/>
      <c r="U585" s="79"/>
      <c r="V585" s="79"/>
      <c r="W585" s="1"/>
    </row>
    <row r="586" spans="1:23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2"/>
      <c r="R586" s="52"/>
      <c r="S586" s="52"/>
      <c r="T586" s="52"/>
      <c r="U586" s="52"/>
      <c r="V586" s="52"/>
      <c r="W586" s="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2"/>
      <c r="R587" s="52"/>
      <c r="S587" s="52"/>
      <c r="T587" s="52"/>
      <c r="U587" s="52"/>
      <c r="V587" s="90" t="s">
        <v>518</v>
      </c>
      <c r="W587" s="1"/>
    </row>
    <row r="588" spans="1:23" ht="23.25">
      <c r="A588" s="1"/>
      <c r="B588" s="54"/>
      <c r="C588" s="8"/>
      <c r="D588" s="8"/>
      <c r="E588" s="8"/>
      <c r="F588" s="8"/>
      <c r="G588" s="8"/>
      <c r="H588" s="55"/>
      <c r="I588" s="10"/>
      <c r="J588" s="11"/>
      <c r="K588" s="54" t="s">
        <v>28</v>
      </c>
      <c r="L588" s="57"/>
      <c r="M588" s="57"/>
      <c r="N588" s="57"/>
      <c r="O588" s="57"/>
      <c r="P588" s="57"/>
      <c r="Q588" s="57"/>
      <c r="R588" s="8"/>
      <c r="S588" s="8"/>
      <c r="T588" s="14"/>
      <c r="U588" s="8"/>
      <c r="V588" s="9"/>
      <c r="W588" s="1"/>
    </row>
    <row r="589" spans="1:23" ht="23.25">
      <c r="A589" s="1"/>
      <c r="B589" s="19" t="s">
        <v>26</v>
      </c>
      <c r="C589" s="16"/>
      <c r="D589" s="16"/>
      <c r="E589" s="16"/>
      <c r="F589" s="16"/>
      <c r="G589" s="16"/>
      <c r="H589" s="56"/>
      <c r="I589" s="1"/>
      <c r="J589" s="18"/>
      <c r="K589" s="58"/>
      <c r="L589" s="59"/>
      <c r="M589" s="12" t="s">
        <v>29</v>
      </c>
      <c r="N589" s="12"/>
      <c r="O589" s="12"/>
      <c r="P589" s="12"/>
      <c r="Q589" s="13"/>
      <c r="R589" s="8" t="s">
        <v>21</v>
      </c>
      <c r="S589" s="8"/>
      <c r="T589" s="19" t="s">
        <v>0</v>
      </c>
      <c r="U589" s="16"/>
      <c r="V589" s="17"/>
      <c r="W589" s="1"/>
    </row>
    <row r="590" spans="1:23" ht="23.25">
      <c r="A590" s="1"/>
      <c r="B590" s="23" t="s">
        <v>27</v>
      </c>
      <c r="C590" s="20"/>
      <c r="D590" s="20"/>
      <c r="E590" s="20"/>
      <c r="F590" s="20"/>
      <c r="G590" s="20"/>
      <c r="H590" s="56"/>
      <c r="I590" s="22" t="s">
        <v>1</v>
      </c>
      <c r="J590" s="18"/>
      <c r="K590" s="15" t="s">
        <v>18</v>
      </c>
      <c r="L590" s="15" t="s">
        <v>30</v>
      </c>
      <c r="M590" s="60"/>
      <c r="N590" s="61"/>
      <c r="O590" s="62"/>
      <c r="P590" s="15" t="s">
        <v>38</v>
      </c>
      <c r="Q590" s="17"/>
      <c r="R590" s="16" t="s">
        <v>16</v>
      </c>
      <c r="S590" s="16"/>
      <c r="T590" s="23" t="s">
        <v>23</v>
      </c>
      <c r="U590" s="20"/>
      <c r="V590" s="21"/>
      <c r="W590" s="1"/>
    </row>
    <row r="591" spans="1:23" ht="23.25">
      <c r="A591" s="1"/>
      <c r="B591" s="24"/>
      <c r="C591" s="24"/>
      <c r="D591" s="24"/>
      <c r="E591" s="24"/>
      <c r="F591" s="25"/>
      <c r="G591" s="24"/>
      <c r="H591" s="24"/>
      <c r="I591" s="22"/>
      <c r="J591" s="18"/>
      <c r="K591" s="22" t="s">
        <v>19</v>
      </c>
      <c r="L591" s="28" t="s">
        <v>19</v>
      </c>
      <c r="M591" s="29" t="s">
        <v>4</v>
      </c>
      <c r="N591" s="31" t="s">
        <v>5</v>
      </c>
      <c r="O591" s="29" t="s">
        <v>6</v>
      </c>
      <c r="P591" s="23" t="s">
        <v>39</v>
      </c>
      <c r="Q591" s="21"/>
      <c r="R591" s="26" t="s">
        <v>17</v>
      </c>
      <c r="S591" s="16"/>
      <c r="T591" s="24"/>
      <c r="U591" s="24"/>
      <c r="V591" s="27" t="s">
        <v>2</v>
      </c>
      <c r="W591" s="1"/>
    </row>
    <row r="592" spans="1:23" ht="23.25">
      <c r="A592" s="1"/>
      <c r="B592" s="28" t="s">
        <v>11</v>
      </c>
      <c r="C592" s="28" t="s">
        <v>12</v>
      </c>
      <c r="D592" s="28" t="s">
        <v>13</v>
      </c>
      <c r="E592" s="28" t="s">
        <v>14</v>
      </c>
      <c r="F592" s="29" t="s">
        <v>15</v>
      </c>
      <c r="G592" s="28" t="s">
        <v>3</v>
      </c>
      <c r="H592" s="24"/>
      <c r="I592" s="1"/>
      <c r="J592" s="18"/>
      <c r="K592" s="22" t="s">
        <v>20</v>
      </c>
      <c r="L592" s="29" t="s">
        <v>31</v>
      </c>
      <c r="M592" s="29"/>
      <c r="N592" s="29"/>
      <c r="O592" s="29"/>
      <c r="P592" s="22" t="s">
        <v>32</v>
      </c>
      <c r="Q592" s="30" t="s">
        <v>32</v>
      </c>
      <c r="R592" s="99" t="s">
        <v>33</v>
      </c>
      <c r="S592" s="101" t="s">
        <v>34</v>
      </c>
      <c r="T592" s="31" t="s">
        <v>4</v>
      </c>
      <c r="U592" s="28" t="s">
        <v>7</v>
      </c>
      <c r="V592" s="27" t="s">
        <v>8</v>
      </c>
      <c r="W592" s="1"/>
    </row>
    <row r="593" spans="1:23" ht="23.25">
      <c r="A593" s="1"/>
      <c r="B593" s="32"/>
      <c r="C593" s="32"/>
      <c r="D593" s="32"/>
      <c r="E593" s="32"/>
      <c r="F593" s="33"/>
      <c r="G593" s="32"/>
      <c r="H593" s="32"/>
      <c r="I593" s="34"/>
      <c r="J593" s="35"/>
      <c r="K593" s="36"/>
      <c r="L593" s="37"/>
      <c r="M593" s="37"/>
      <c r="N593" s="37"/>
      <c r="O593" s="37"/>
      <c r="P593" s="36" t="s">
        <v>35</v>
      </c>
      <c r="Q593" s="38" t="s">
        <v>36</v>
      </c>
      <c r="R593" s="100"/>
      <c r="S593" s="102"/>
      <c r="T593" s="34"/>
      <c r="U593" s="32"/>
      <c r="V593" s="37" t="s">
        <v>37</v>
      </c>
      <c r="W593" s="1"/>
    </row>
    <row r="594" spans="1:23" ht="23.25">
      <c r="A594" s="1"/>
      <c r="B594" s="39"/>
      <c r="C594" s="39"/>
      <c r="D594" s="39"/>
      <c r="E594" s="39"/>
      <c r="F594" s="40"/>
      <c r="G594" s="39"/>
      <c r="H594" s="41"/>
      <c r="I594" s="42"/>
      <c r="J594" s="43"/>
      <c r="K594" s="44"/>
      <c r="L594" s="64"/>
      <c r="M594" s="63"/>
      <c r="N594" s="63"/>
      <c r="O594" s="63"/>
      <c r="P594" s="69"/>
      <c r="Q594" s="70"/>
      <c r="R594" s="71"/>
      <c r="S594" s="71"/>
      <c r="T594" s="72"/>
      <c r="U594" s="73"/>
      <c r="V594" s="73"/>
      <c r="W594" s="1"/>
    </row>
    <row r="595" spans="1:23" ht="23.25">
      <c r="A595" s="1"/>
      <c r="B595" s="83" t="s">
        <v>42</v>
      </c>
      <c r="C595" s="83" t="s">
        <v>53</v>
      </c>
      <c r="D595" s="83" t="s">
        <v>48</v>
      </c>
      <c r="E595" s="40"/>
      <c r="F595" s="83" t="s">
        <v>232</v>
      </c>
      <c r="G595" s="83" t="s">
        <v>250</v>
      </c>
      <c r="H595" s="41"/>
      <c r="I595" s="42" t="s">
        <v>251</v>
      </c>
      <c r="J595" s="43"/>
      <c r="K595" s="44"/>
      <c r="L595" s="64"/>
      <c r="M595" s="63"/>
      <c r="N595" s="63"/>
      <c r="O595" s="63"/>
      <c r="P595" s="69"/>
      <c r="Q595" s="70"/>
      <c r="R595" s="71"/>
      <c r="S595" s="69"/>
      <c r="T595" s="73">
        <f>+T596</f>
        <v>2000</v>
      </c>
      <c r="U595" s="73">
        <f>+U596</f>
        <v>2081.7</v>
      </c>
      <c r="V595" s="73">
        <f>IF(T595&lt;&gt;0,ROUND(U595/T595*100,1),0)</f>
        <v>104.1</v>
      </c>
      <c r="W595" s="1"/>
    </row>
    <row r="596" spans="1:23" ht="23.25">
      <c r="A596" s="1"/>
      <c r="B596" s="40"/>
      <c r="C596" s="40"/>
      <c r="D596" s="40"/>
      <c r="E596" s="40"/>
      <c r="F596" s="40"/>
      <c r="G596" s="40"/>
      <c r="H596" s="41"/>
      <c r="I596" s="42" t="s">
        <v>44</v>
      </c>
      <c r="J596" s="43"/>
      <c r="K596" s="44"/>
      <c r="L596" s="64"/>
      <c r="M596" s="63"/>
      <c r="N596" s="63"/>
      <c r="O596" s="63"/>
      <c r="P596" s="69"/>
      <c r="Q596" s="70"/>
      <c r="R596" s="71"/>
      <c r="S596" s="69"/>
      <c r="T596" s="73">
        <v>2000</v>
      </c>
      <c r="U596" s="73">
        <v>2081.7</v>
      </c>
      <c r="V596" s="73">
        <f>IF(T596&lt;&gt;0,ROUND(U596/T596*100,1),0)</f>
        <v>104.1</v>
      </c>
      <c r="W596" s="1"/>
    </row>
    <row r="597" spans="1:23" ht="23.25">
      <c r="A597" s="1"/>
      <c r="B597" s="40"/>
      <c r="C597" s="46"/>
      <c r="D597" s="46"/>
      <c r="E597" s="46"/>
      <c r="F597" s="46"/>
      <c r="G597" s="46"/>
      <c r="H597" s="42"/>
      <c r="I597" s="42" t="s">
        <v>45</v>
      </c>
      <c r="J597" s="43"/>
      <c r="K597" s="44"/>
      <c r="L597" s="64"/>
      <c r="M597" s="64"/>
      <c r="N597" s="64"/>
      <c r="O597" s="64"/>
      <c r="P597" s="69"/>
      <c r="Q597" s="70"/>
      <c r="R597" s="71"/>
      <c r="S597" s="69"/>
      <c r="T597" s="81">
        <v>0</v>
      </c>
      <c r="U597" s="74">
        <v>0</v>
      </c>
      <c r="V597" s="74"/>
      <c r="W597" s="1"/>
    </row>
    <row r="598" spans="1:23" ht="23.25">
      <c r="A598" s="1"/>
      <c r="B598" s="40"/>
      <c r="C598" s="40"/>
      <c r="D598" s="40"/>
      <c r="E598" s="40"/>
      <c r="F598" s="40"/>
      <c r="G598" s="40"/>
      <c r="H598" s="41"/>
      <c r="I598" s="42"/>
      <c r="J598" s="43"/>
      <c r="K598" s="44"/>
      <c r="L598" s="64"/>
      <c r="M598" s="63"/>
      <c r="N598" s="63"/>
      <c r="O598" s="63"/>
      <c r="P598" s="69"/>
      <c r="Q598" s="70"/>
      <c r="R598" s="71"/>
      <c r="S598" s="69"/>
      <c r="T598" s="73"/>
      <c r="U598" s="73"/>
      <c r="V598" s="73"/>
      <c r="W598" s="1"/>
    </row>
    <row r="599" spans="1:23" ht="23.25">
      <c r="A599" s="1"/>
      <c r="B599" s="40"/>
      <c r="C599" s="40"/>
      <c r="D599" s="40"/>
      <c r="E599" s="40"/>
      <c r="F599" s="40"/>
      <c r="G599" s="83" t="s">
        <v>252</v>
      </c>
      <c r="H599" s="41"/>
      <c r="I599" s="42" t="s">
        <v>253</v>
      </c>
      <c r="J599" s="43"/>
      <c r="K599" s="44"/>
      <c r="L599" s="64"/>
      <c r="M599" s="64"/>
      <c r="N599" s="64"/>
      <c r="O599" s="64"/>
      <c r="P599" s="69"/>
      <c r="Q599" s="70"/>
      <c r="R599" s="71"/>
      <c r="S599" s="69"/>
      <c r="T599" s="81">
        <f>+T600</f>
        <v>902</v>
      </c>
      <c r="U599" s="74">
        <f>+U600</f>
        <v>1262.3</v>
      </c>
      <c r="V599" s="74">
        <f>IF(T599&lt;&gt;0,ROUND(U599/T599*100,1),0)</f>
        <v>139.9</v>
      </c>
      <c r="W599" s="1"/>
    </row>
    <row r="600" spans="1:23" ht="23.25">
      <c r="A600" s="1"/>
      <c r="B600" s="40"/>
      <c r="C600" s="40"/>
      <c r="D600" s="40"/>
      <c r="E600" s="40"/>
      <c r="F600" s="40"/>
      <c r="G600" s="40"/>
      <c r="H600" s="41"/>
      <c r="I600" s="42" t="s">
        <v>44</v>
      </c>
      <c r="J600" s="43"/>
      <c r="K600" s="44"/>
      <c r="L600" s="64"/>
      <c r="M600" s="64"/>
      <c r="N600" s="64"/>
      <c r="O600" s="64"/>
      <c r="P600" s="69"/>
      <c r="Q600" s="70"/>
      <c r="R600" s="71"/>
      <c r="S600" s="69"/>
      <c r="T600" s="81">
        <v>902</v>
      </c>
      <c r="U600" s="74">
        <v>1262.3</v>
      </c>
      <c r="V600" s="74">
        <f>IF(T600&lt;&gt;0,ROUND(U600/T600*100,1),0)</f>
        <v>139.9</v>
      </c>
      <c r="W600" s="1"/>
    </row>
    <row r="601" spans="1:23" ht="23.25">
      <c r="A601" s="1"/>
      <c r="B601" s="40"/>
      <c r="C601" s="40"/>
      <c r="D601" s="40"/>
      <c r="E601" s="40"/>
      <c r="F601" s="40"/>
      <c r="G601" s="40"/>
      <c r="H601" s="41"/>
      <c r="I601" s="42" t="s">
        <v>45</v>
      </c>
      <c r="J601" s="43"/>
      <c r="K601" s="44"/>
      <c r="L601" s="64"/>
      <c r="M601" s="64"/>
      <c r="N601" s="64"/>
      <c r="O601" s="64"/>
      <c r="P601" s="69"/>
      <c r="Q601" s="70"/>
      <c r="R601" s="71"/>
      <c r="S601" s="69"/>
      <c r="T601" s="81">
        <v>0</v>
      </c>
      <c r="U601" s="74">
        <v>0</v>
      </c>
      <c r="V601" s="74"/>
      <c r="W601" s="1"/>
    </row>
    <row r="602" spans="1:23" ht="23.25">
      <c r="A602" s="1"/>
      <c r="B602" s="40"/>
      <c r="C602" s="40"/>
      <c r="D602" s="40"/>
      <c r="E602" s="40"/>
      <c r="F602" s="40"/>
      <c r="G602" s="40"/>
      <c r="H602" s="41"/>
      <c r="I602" s="42"/>
      <c r="J602" s="43"/>
      <c r="K602" s="44"/>
      <c r="L602" s="64"/>
      <c r="M602" s="64"/>
      <c r="N602" s="64"/>
      <c r="O602" s="64"/>
      <c r="P602" s="69"/>
      <c r="Q602" s="70"/>
      <c r="R602" s="71"/>
      <c r="S602" s="69"/>
      <c r="T602" s="81"/>
      <c r="U602" s="74"/>
      <c r="V602" s="74"/>
      <c r="W602" s="1"/>
    </row>
    <row r="603" spans="1:23" ht="23.25">
      <c r="A603" s="1"/>
      <c r="B603" s="40"/>
      <c r="C603" s="40"/>
      <c r="D603" s="40"/>
      <c r="E603" s="40"/>
      <c r="F603" s="40"/>
      <c r="G603" s="83" t="s">
        <v>254</v>
      </c>
      <c r="H603" s="41"/>
      <c r="I603" s="82" t="s">
        <v>451</v>
      </c>
      <c r="J603" s="43"/>
      <c r="K603" s="44"/>
      <c r="L603" s="64"/>
      <c r="M603" s="64"/>
      <c r="N603" s="64"/>
      <c r="O603" s="64"/>
      <c r="P603" s="69"/>
      <c r="Q603" s="70"/>
      <c r="R603" s="71"/>
      <c r="S603" s="69"/>
      <c r="T603" s="81"/>
      <c r="U603" s="74"/>
      <c r="V603" s="74"/>
      <c r="W603" s="1"/>
    </row>
    <row r="604" spans="1:23" ht="23.25">
      <c r="A604" s="1"/>
      <c r="B604" s="40"/>
      <c r="C604" s="40"/>
      <c r="D604" s="40"/>
      <c r="E604" s="40"/>
      <c r="F604" s="40"/>
      <c r="G604" s="40"/>
      <c r="H604" s="41"/>
      <c r="I604" s="82" t="s">
        <v>450</v>
      </c>
      <c r="J604" s="43"/>
      <c r="K604" s="44"/>
      <c r="L604" s="64"/>
      <c r="M604" s="64"/>
      <c r="N604" s="64"/>
      <c r="O604" s="64"/>
      <c r="P604" s="69"/>
      <c r="Q604" s="70"/>
      <c r="R604" s="71"/>
      <c r="S604" s="69"/>
      <c r="T604" s="81">
        <f>SUM(T605)</f>
        <v>17250</v>
      </c>
      <c r="U604" s="74">
        <f>SUM(U605)</f>
        <v>3186.9</v>
      </c>
      <c r="V604" s="74">
        <f>IF(T604&lt;&gt;0,ROUND(U604/T604*100,1),0)</f>
        <v>18.5</v>
      </c>
      <c r="W604" s="1"/>
    </row>
    <row r="605" spans="1:23" ht="23.25">
      <c r="A605" s="1"/>
      <c r="B605" s="40"/>
      <c r="C605" s="40"/>
      <c r="D605" s="40"/>
      <c r="E605" s="40"/>
      <c r="F605" s="40"/>
      <c r="G605" s="40"/>
      <c r="H605" s="41"/>
      <c r="I605" s="42" t="s">
        <v>44</v>
      </c>
      <c r="J605" s="43"/>
      <c r="K605" s="44"/>
      <c r="L605" s="64"/>
      <c r="M605" s="64"/>
      <c r="N605" s="64"/>
      <c r="O605" s="64"/>
      <c r="P605" s="69"/>
      <c r="Q605" s="70"/>
      <c r="R605" s="71"/>
      <c r="S605" s="69"/>
      <c r="T605" s="81">
        <v>17250</v>
      </c>
      <c r="U605" s="74">
        <v>3186.9</v>
      </c>
      <c r="V605" s="74">
        <f>IF(T605&lt;&gt;0,ROUND(U605/T605*100,1),0)</f>
        <v>18.5</v>
      </c>
      <c r="W605" s="1"/>
    </row>
    <row r="606" spans="1:23" ht="23.25">
      <c r="A606" s="1"/>
      <c r="B606" s="40"/>
      <c r="C606" s="40"/>
      <c r="D606" s="40"/>
      <c r="E606" s="40"/>
      <c r="F606" s="40"/>
      <c r="G606" s="40"/>
      <c r="H606" s="41"/>
      <c r="I606" s="42" t="s">
        <v>45</v>
      </c>
      <c r="J606" s="43"/>
      <c r="K606" s="44"/>
      <c r="L606" s="64"/>
      <c r="M606" s="64"/>
      <c r="N606" s="64"/>
      <c r="O606" s="64"/>
      <c r="P606" s="69"/>
      <c r="Q606" s="70"/>
      <c r="R606" s="71"/>
      <c r="S606" s="69"/>
      <c r="T606" s="81">
        <v>0</v>
      </c>
      <c r="U606" s="74">
        <v>0</v>
      </c>
      <c r="V606" s="74"/>
      <c r="W606" s="1"/>
    </row>
    <row r="607" spans="1:23" ht="23.25">
      <c r="A607" s="1"/>
      <c r="B607" s="40"/>
      <c r="C607" s="40"/>
      <c r="D607" s="40"/>
      <c r="E607" s="40"/>
      <c r="F607" s="40"/>
      <c r="G607" s="40"/>
      <c r="H607" s="41"/>
      <c r="I607" s="42"/>
      <c r="J607" s="43"/>
      <c r="K607" s="44"/>
      <c r="L607" s="64"/>
      <c r="M607" s="63"/>
      <c r="N607" s="63"/>
      <c r="O607" s="63"/>
      <c r="P607" s="69"/>
      <c r="Q607" s="70"/>
      <c r="R607" s="71"/>
      <c r="S607" s="69"/>
      <c r="T607" s="73"/>
      <c r="U607" s="73"/>
      <c r="V607" s="73"/>
      <c r="W607" s="1"/>
    </row>
    <row r="608" spans="1:23" ht="23.25">
      <c r="A608" s="1"/>
      <c r="B608" s="40"/>
      <c r="C608" s="46"/>
      <c r="D608" s="46"/>
      <c r="E608" s="46"/>
      <c r="F608" s="46"/>
      <c r="G608" s="84" t="s">
        <v>255</v>
      </c>
      <c r="H608" s="42"/>
      <c r="I608" s="42" t="s">
        <v>256</v>
      </c>
      <c r="J608" s="43"/>
      <c r="K608" s="44"/>
      <c r="L608" s="64"/>
      <c r="M608" s="64"/>
      <c r="N608" s="64"/>
      <c r="O608" s="64"/>
      <c r="P608" s="69"/>
      <c r="Q608" s="70"/>
      <c r="R608" s="71"/>
      <c r="S608" s="69"/>
      <c r="T608" s="81">
        <f>+T609</f>
        <v>3450</v>
      </c>
      <c r="U608" s="74">
        <f>+U609</f>
        <v>5390.8</v>
      </c>
      <c r="V608" s="74">
        <f>IF(T608&lt;&gt;0,ROUND(U608/T608*100,1),0)</f>
        <v>156.3</v>
      </c>
      <c r="W608" s="1"/>
    </row>
    <row r="609" spans="1:23" ht="23.25">
      <c r="A609" s="1"/>
      <c r="B609" s="40"/>
      <c r="C609" s="40"/>
      <c r="D609" s="40"/>
      <c r="E609" s="40"/>
      <c r="F609" s="40"/>
      <c r="G609" s="40"/>
      <c r="H609" s="41"/>
      <c r="I609" s="42" t="s">
        <v>44</v>
      </c>
      <c r="J609" s="43"/>
      <c r="K609" s="44"/>
      <c r="L609" s="64"/>
      <c r="M609" s="63"/>
      <c r="N609" s="63"/>
      <c r="O609" s="63"/>
      <c r="P609" s="69"/>
      <c r="Q609" s="70"/>
      <c r="R609" s="71"/>
      <c r="S609" s="69"/>
      <c r="T609" s="81">
        <v>3450</v>
      </c>
      <c r="U609" s="74">
        <v>5390.8</v>
      </c>
      <c r="V609" s="74">
        <f>IF(T609&lt;&gt;0,ROUND(U609/T609*100,1),0)</f>
        <v>156.3</v>
      </c>
      <c r="W609" s="1"/>
    </row>
    <row r="610" spans="1:23" ht="23.25">
      <c r="A610" s="1"/>
      <c r="B610" s="40"/>
      <c r="C610" s="46"/>
      <c r="D610" s="46"/>
      <c r="E610" s="46"/>
      <c r="F610" s="46"/>
      <c r="G610" s="46"/>
      <c r="H610" s="42"/>
      <c r="I610" s="42" t="s">
        <v>45</v>
      </c>
      <c r="J610" s="43"/>
      <c r="K610" s="44"/>
      <c r="L610" s="64"/>
      <c r="M610" s="64"/>
      <c r="N610" s="64"/>
      <c r="O610" s="64"/>
      <c r="P610" s="69"/>
      <c r="Q610" s="70"/>
      <c r="R610" s="71"/>
      <c r="S610" s="69"/>
      <c r="T610" s="73">
        <v>0</v>
      </c>
      <c r="U610" s="73">
        <v>0</v>
      </c>
      <c r="V610" s="73"/>
      <c r="W610" s="1"/>
    </row>
    <row r="611" spans="1:23" ht="23.25">
      <c r="A611" s="1"/>
      <c r="B611" s="40"/>
      <c r="C611" s="40"/>
      <c r="D611" s="40"/>
      <c r="E611" s="40"/>
      <c r="F611" s="40"/>
      <c r="G611" s="46"/>
      <c r="H611" s="42"/>
      <c r="I611" s="42"/>
      <c r="J611" s="43"/>
      <c r="K611" s="44"/>
      <c r="L611" s="64"/>
      <c r="M611" s="64"/>
      <c r="N611" s="64"/>
      <c r="O611" s="64"/>
      <c r="P611" s="69"/>
      <c r="Q611" s="70"/>
      <c r="R611" s="71"/>
      <c r="S611" s="69"/>
      <c r="T611" s="81"/>
      <c r="U611" s="74"/>
      <c r="V611" s="74"/>
      <c r="W611" s="1"/>
    </row>
    <row r="612" spans="1:23" ht="23.25">
      <c r="A612" s="1"/>
      <c r="B612" s="40"/>
      <c r="C612" s="40"/>
      <c r="D612" s="40"/>
      <c r="E612" s="40"/>
      <c r="F612" s="40"/>
      <c r="G612" s="83" t="s">
        <v>257</v>
      </c>
      <c r="H612" s="41"/>
      <c r="I612" s="42" t="s">
        <v>258</v>
      </c>
      <c r="J612" s="43"/>
      <c r="K612" s="44"/>
      <c r="L612" s="64"/>
      <c r="M612" s="63"/>
      <c r="N612" s="63"/>
      <c r="O612" s="63"/>
      <c r="P612" s="69"/>
      <c r="Q612" s="70"/>
      <c r="R612" s="71"/>
      <c r="S612" s="69"/>
      <c r="T612" s="73">
        <f>+T613</f>
        <v>12258</v>
      </c>
      <c r="U612" s="73">
        <f>+U613</f>
        <v>1567.2</v>
      </c>
      <c r="V612" s="73">
        <f>IF(T612&lt;&gt;0,ROUND(U612/T612*100,1),0)</f>
        <v>12.8</v>
      </c>
      <c r="W612" s="1"/>
    </row>
    <row r="613" spans="1:23" ht="23.25">
      <c r="A613" s="1"/>
      <c r="B613" s="40"/>
      <c r="C613" s="40"/>
      <c r="D613" s="40"/>
      <c r="E613" s="40"/>
      <c r="F613" s="40"/>
      <c r="G613" s="40"/>
      <c r="H613" s="41"/>
      <c r="I613" s="42" t="s">
        <v>44</v>
      </c>
      <c r="J613" s="43"/>
      <c r="K613" s="44"/>
      <c r="L613" s="64"/>
      <c r="M613" s="63"/>
      <c r="N613" s="63"/>
      <c r="O613" s="63"/>
      <c r="P613" s="69"/>
      <c r="Q613" s="70"/>
      <c r="R613" s="71"/>
      <c r="S613" s="69"/>
      <c r="T613" s="73">
        <v>12258</v>
      </c>
      <c r="U613" s="73">
        <v>1567.2</v>
      </c>
      <c r="V613" s="73">
        <f>IF(T613&lt;&gt;0,ROUND(U613/T613*100,1),0)</f>
        <v>12.8</v>
      </c>
      <c r="W613" s="1"/>
    </row>
    <row r="614" spans="1:23" ht="23.25">
      <c r="A614" s="1"/>
      <c r="B614" s="40"/>
      <c r="C614" s="46"/>
      <c r="D614" s="46"/>
      <c r="E614" s="46"/>
      <c r="F614" s="46"/>
      <c r="G614" s="46"/>
      <c r="H614" s="42"/>
      <c r="I614" s="42" t="s">
        <v>45</v>
      </c>
      <c r="J614" s="43"/>
      <c r="K614" s="44"/>
      <c r="L614" s="64"/>
      <c r="M614" s="64"/>
      <c r="N614" s="64"/>
      <c r="O614" s="64"/>
      <c r="P614" s="69"/>
      <c r="Q614" s="70"/>
      <c r="R614" s="71"/>
      <c r="S614" s="69"/>
      <c r="T614" s="81">
        <v>0</v>
      </c>
      <c r="U614" s="74">
        <v>0</v>
      </c>
      <c r="V614" s="74"/>
      <c r="W614" s="1"/>
    </row>
    <row r="615" spans="1:23" ht="23.25">
      <c r="A615" s="1"/>
      <c r="B615" s="40"/>
      <c r="C615" s="40"/>
      <c r="D615" s="40"/>
      <c r="E615" s="40"/>
      <c r="F615" s="40"/>
      <c r="G615" s="40"/>
      <c r="H615" s="41"/>
      <c r="I615" s="42"/>
      <c r="J615" s="43"/>
      <c r="K615" s="44"/>
      <c r="L615" s="64"/>
      <c r="M615" s="63"/>
      <c r="N615" s="63"/>
      <c r="O615" s="63"/>
      <c r="P615" s="69"/>
      <c r="Q615" s="70"/>
      <c r="R615" s="71"/>
      <c r="S615" s="69"/>
      <c r="T615" s="73"/>
      <c r="U615" s="73"/>
      <c r="V615" s="73"/>
      <c r="W615" s="1"/>
    </row>
    <row r="616" spans="1:23" ht="23.25">
      <c r="A616" s="1"/>
      <c r="B616" s="40"/>
      <c r="C616" s="40"/>
      <c r="D616" s="40"/>
      <c r="E616" s="40"/>
      <c r="F616" s="40"/>
      <c r="G616" s="83" t="s">
        <v>259</v>
      </c>
      <c r="H616" s="42"/>
      <c r="I616" s="42" t="s">
        <v>260</v>
      </c>
      <c r="J616" s="43"/>
      <c r="K616" s="44"/>
      <c r="L616" s="64"/>
      <c r="M616" s="63"/>
      <c r="N616" s="63"/>
      <c r="O616" s="63"/>
      <c r="P616" s="69"/>
      <c r="Q616" s="70"/>
      <c r="R616" s="71"/>
      <c r="S616" s="69"/>
      <c r="T616" s="73">
        <f>+T617</f>
        <v>5560</v>
      </c>
      <c r="U616" s="73">
        <f>+U617</f>
        <v>5247.3</v>
      </c>
      <c r="V616" s="73">
        <f>IF(T616&lt;&gt;0,ROUND(U616/T616*100,1),0)</f>
        <v>94.4</v>
      </c>
      <c r="W616" s="1"/>
    </row>
    <row r="617" spans="1:23" ht="23.25">
      <c r="A617" s="1"/>
      <c r="B617" s="40"/>
      <c r="C617" s="40"/>
      <c r="D617" s="40"/>
      <c r="E617" s="40"/>
      <c r="F617" s="40"/>
      <c r="G617" s="40"/>
      <c r="H617" s="41"/>
      <c r="I617" s="42" t="s">
        <v>44</v>
      </c>
      <c r="J617" s="43"/>
      <c r="K617" s="44"/>
      <c r="L617" s="64"/>
      <c r="M617" s="63"/>
      <c r="N617" s="63"/>
      <c r="O617" s="63"/>
      <c r="P617" s="69"/>
      <c r="Q617" s="70"/>
      <c r="R617" s="71"/>
      <c r="S617" s="69"/>
      <c r="T617" s="73">
        <v>5560</v>
      </c>
      <c r="U617" s="73">
        <v>5247.3</v>
      </c>
      <c r="V617" s="73">
        <f>IF(T617&lt;&gt;0,ROUND(U617/T617*100,1),0)</f>
        <v>94.4</v>
      </c>
      <c r="W617" s="1"/>
    </row>
    <row r="618" spans="1:23" ht="23.25">
      <c r="A618" s="1"/>
      <c r="B618" s="40"/>
      <c r="C618" s="46"/>
      <c r="D618" s="46"/>
      <c r="E618" s="46"/>
      <c r="F618" s="46"/>
      <c r="G618" s="46"/>
      <c r="H618" s="42"/>
      <c r="I618" s="42" t="s">
        <v>45</v>
      </c>
      <c r="J618" s="43"/>
      <c r="K618" s="44"/>
      <c r="L618" s="64"/>
      <c r="M618" s="64"/>
      <c r="N618" s="64"/>
      <c r="O618" s="64"/>
      <c r="P618" s="69"/>
      <c r="Q618" s="70"/>
      <c r="R618" s="71"/>
      <c r="S618" s="69"/>
      <c r="T618" s="81">
        <v>0</v>
      </c>
      <c r="U618" s="74">
        <v>0</v>
      </c>
      <c r="V618" s="74"/>
      <c r="W618" s="1"/>
    </row>
    <row r="619" spans="1:23" ht="23.25">
      <c r="A619" s="1"/>
      <c r="B619" s="40"/>
      <c r="C619" s="40"/>
      <c r="D619" s="40"/>
      <c r="E619" s="40"/>
      <c r="F619" s="40"/>
      <c r="G619" s="40"/>
      <c r="H619" s="41"/>
      <c r="I619" s="42"/>
      <c r="J619" s="43"/>
      <c r="K619" s="44"/>
      <c r="L619" s="64"/>
      <c r="M619" s="63"/>
      <c r="N619" s="63"/>
      <c r="O619" s="63"/>
      <c r="P619" s="69"/>
      <c r="Q619" s="70"/>
      <c r="R619" s="71"/>
      <c r="S619" s="69"/>
      <c r="T619" s="73"/>
      <c r="U619" s="73"/>
      <c r="V619" s="73"/>
      <c r="W619" s="1"/>
    </row>
    <row r="620" spans="1:23" ht="23.25">
      <c r="A620" s="1"/>
      <c r="B620" s="40"/>
      <c r="C620" s="40"/>
      <c r="D620" s="40"/>
      <c r="E620" s="40"/>
      <c r="F620" s="40"/>
      <c r="G620" s="83" t="s">
        <v>261</v>
      </c>
      <c r="H620" s="41"/>
      <c r="I620" s="42" t="s">
        <v>262</v>
      </c>
      <c r="J620" s="43"/>
      <c r="K620" s="44"/>
      <c r="L620" s="64"/>
      <c r="M620" s="64"/>
      <c r="N620" s="64"/>
      <c r="O620" s="64"/>
      <c r="P620" s="69"/>
      <c r="Q620" s="70"/>
      <c r="R620" s="71"/>
      <c r="S620" s="69"/>
      <c r="T620" s="81">
        <f>+T621</f>
        <v>6898</v>
      </c>
      <c r="U620" s="74">
        <f>+U621</f>
        <v>5555.3</v>
      </c>
      <c r="V620" s="74">
        <f>IF(T620&lt;&gt;0,ROUND(U620/T620*100,1),0)</f>
        <v>80.5</v>
      </c>
      <c r="W620" s="1"/>
    </row>
    <row r="621" spans="1:23" ht="23.25">
      <c r="A621" s="1"/>
      <c r="B621" s="40"/>
      <c r="C621" s="46"/>
      <c r="D621" s="46"/>
      <c r="E621" s="46"/>
      <c r="F621" s="46"/>
      <c r="G621" s="46"/>
      <c r="H621" s="42"/>
      <c r="I621" s="42" t="s">
        <v>44</v>
      </c>
      <c r="J621" s="43"/>
      <c r="K621" s="44"/>
      <c r="L621" s="64"/>
      <c r="M621" s="63"/>
      <c r="N621" s="63"/>
      <c r="O621" s="63"/>
      <c r="P621" s="69"/>
      <c r="Q621" s="70"/>
      <c r="R621" s="71"/>
      <c r="S621" s="69"/>
      <c r="T621" s="73">
        <v>6898</v>
      </c>
      <c r="U621" s="73">
        <v>5555.3</v>
      </c>
      <c r="V621" s="73">
        <f>IF(T621&lt;&gt;0,ROUND(U621/T621*100,1),0)</f>
        <v>80.5</v>
      </c>
      <c r="W621" s="1"/>
    </row>
    <row r="622" spans="1:23" ht="23.25">
      <c r="A622" s="1"/>
      <c r="B622" s="40"/>
      <c r="C622" s="46"/>
      <c r="D622" s="46"/>
      <c r="E622" s="46"/>
      <c r="F622" s="46"/>
      <c r="G622" s="46"/>
      <c r="H622" s="42"/>
      <c r="I622" s="42" t="s">
        <v>45</v>
      </c>
      <c r="J622" s="43"/>
      <c r="K622" s="44"/>
      <c r="L622" s="64"/>
      <c r="M622" s="64"/>
      <c r="N622" s="64"/>
      <c r="O622" s="64"/>
      <c r="P622" s="69"/>
      <c r="Q622" s="70"/>
      <c r="R622" s="71"/>
      <c r="S622" s="69"/>
      <c r="T622" s="81">
        <v>0</v>
      </c>
      <c r="U622" s="74">
        <v>0</v>
      </c>
      <c r="V622" s="74"/>
      <c r="W622" s="1"/>
    </row>
    <row r="623" spans="1:23" ht="23.25">
      <c r="A623" s="1"/>
      <c r="B623" s="40"/>
      <c r="C623" s="40"/>
      <c r="D623" s="40"/>
      <c r="E623" s="40"/>
      <c r="F623" s="40"/>
      <c r="G623" s="40"/>
      <c r="H623" s="41"/>
      <c r="I623" s="42"/>
      <c r="J623" s="43"/>
      <c r="K623" s="44"/>
      <c r="L623" s="64"/>
      <c r="M623" s="63"/>
      <c r="N623" s="63"/>
      <c r="O623" s="63"/>
      <c r="P623" s="69"/>
      <c r="Q623" s="70"/>
      <c r="R623" s="71"/>
      <c r="S623" s="69"/>
      <c r="T623" s="73"/>
      <c r="U623" s="73"/>
      <c r="V623" s="73"/>
      <c r="W623" s="1"/>
    </row>
    <row r="624" spans="1:23" ht="23.25">
      <c r="A624" s="1"/>
      <c r="B624" s="40"/>
      <c r="C624" s="40"/>
      <c r="D624" s="40"/>
      <c r="E624" s="40"/>
      <c r="F624" s="40"/>
      <c r="G624" s="83" t="s">
        <v>263</v>
      </c>
      <c r="H624" s="41"/>
      <c r="I624" s="42" t="s">
        <v>264</v>
      </c>
      <c r="J624" s="43"/>
      <c r="K624" s="44"/>
      <c r="L624" s="64"/>
      <c r="M624" s="63"/>
      <c r="N624" s="63"/>
      <c r="O624" s="63"/>
      <c r="P624" s="69"/>
      <c r="Q624" s="70"/>
      <c r="R624" s="71"/>
      <c r="S624" s="69"/>
      <c r="T624" s="73">
        <f>+T625</f>
        <v>17500</v>
      </c>
      <c r="U624" s="73">
        <f>+U625</f>
        <v>12565.8</v>
      </c>
      <c r="V624" s="73">
        <f>IF(T624&lt;&gt;0,ROUND(U624/T624*100,1),0)</f>
        <v>71.8</v>
      </c>
      <c r="W624" s="1"/>
    </row>
    <row r="625" spans="1:23" ht="23.25">
      <c r="A625" s="1"/>
      <c r="B625" s="40"/>
      <c r="C625" s="40"/>
      <c r="D625" s="40"/>
      <c r="E625" s="40"/>
      <c r="F625" s="40"/>
      <c r="G625" s="40"/>
      <c r="H625" s="41"/>
      <c r="I625" s="42" t="s">
        <v>44</v>
      </c>
      <c r="J625" s="43"/>
      <c r="K625" s="44"/>
      <c r="L625" s="64"/>
      <c r="M625" s="63"/>
      <c r="N625" s="63"/>
      <c r="O625" s="63"/>
      <c r="P625" s="69"/>
      <c r="Q625" s="70"/>
      <c r="R625" s="71"/>
      <c r="S625" s="69"/>
      <c r="T625" s="73">
        <v>17500</v>
      </c>
      <c r="U625" s="73">
        <v>12565.8</v>
      </c>
      <c r="V625" s="73">
        <f>IF(T625&lt;&gt;0,ROUND(U625/T625*100,1),0)</f>
        <v>71.8</v>
      </c>
      <c r="W625" s="1"/>
    </row>
    <row r="626" spans="1:23" ht="23.25">
      <c r="A626" s="1"/>
      <c r="B626" s="40"/>
      <c r="C626" s="40"/>
      <c r="D626" s="40"/>
      <c r="E626" s="40"/>
      <c r="F626" s="40"/>
      <c r="G626" s="40"/>
      <c r="H626" s="41"/>
      <c r="I626" s="42" t="s">
        <v>45</v>
      </c>
      <c r="J626" s="43"/>
      <c r="K626" s="44"/>
      <c r="L626" s="64"/>
      <c r="M626" s="63"/>
      <c r="N626" s="63"/>
      <c r="O626" s="63"/>
      <c r="P626" s="69"/>
      <c r="Q626" s="70"/>
      <c r="R626" s="71"/>
      <c r="S626" s="69"/>
      <c r="T626" s="73">
        <v>0</v>
      </c>
      <c r="U626" s="73">
        <v>0</v>
      </c>
      <c r="V626" s="73"/>
      <c r="W626" s="1"/>
    </row>
    <row r="627" spans="1:23" ht="23.25">
      <c r="A627" s="1"/>
      <c r="B627" s="40"/>
      <c r="C627" s="40"/>
      <c r="D627" s="40"/>
      <c r="E627" s="40"/>
      <c r="F627" s="40"/>
      <c r="G627" s="40"/>
      <c r="H627" s="41"/>
      <c r="I627" s="42"/>
      <c r="J627" s="43"/>
      <c r="K627" s="44"/>
      <c r="L627" s="64"/>
      <c r="M627" s="63"/>
      <c r="N627" s="63"/>
      <c r="O627" s="63"/>
      <c r="P627" s="69"/>
      <c r="Q627" s="70"/>
      <c r="R627" s="71"/>
      <c r="S627" s="69"/>
      <c r="T627" s="73"/>
      <c r="U627" s="73"/>
      <c r="V627" s="73"/>
      <c r="W627" s="1"/>
    </row>
    <row r="628" spans="1:23" ht="23.25">
      <c r="A628" s="1"/>
      <c r="B628" s="40"/>
      <c r="C628" s="40"/>
      <c r="D628" s="40"/>
      <c r="E628" s="40"/>
      <c r="F628" s="40"/>
      <c r="G628" s="83" t="s">
        <v>265</v>
      </c>
      <c r="H628" s="41"/>
      <c r="I628" s="42" t="s">
        <v>266</v>
      </c>
      <c r="J628" s="43"/>
      <c r="K628" s="44"/>
      <c r="L628" s="64"/>
      <c r="M628" s="63"/>
      <c r="N628" s="63"/>
      <c r="O628" s="63"/>
      <c r="P628" s="69"/>
      <c r="Q628" s="70"/>
      <c r="R628" s="71"/>
      <c r="S628" s="69"/>
      <c r="T628" s="73">
        <f>+T629</f>
        <v>700</v>
      </c>
      <c r="U628" s="73">
        <f>+U629</f>
        <v>1903.8</v>
      </c>
      <c r="V628" s="73">
        <f>IF(T628&lt;&gt;0,ROUND(U628/T628*100,1),0)</f>
        <v>272</v>
      </c>
      <c r="W628" s="1"/>
    </row>
    <row r="629" spans="1:23" ht="23.25">
      <c r="A629" s="1"/>
      <c r="B629" s="40"/>
      <c r="C629" s="40"/>
      <c r="D629" s="40"/>
      <c r="E629" s="40"/>
      <c r="F629" s="40"/>
      <c r="G629" s="40"/>
      <c r="H629" s="41"/>
      <c r="I629" s="42" t="s">
        <v>44</v>
      </c>
      <c r="J629" s="43"/>
      <c r="K629" s="44"/>
      <c r="L629" s="64"/>
      <c r="M629" s="63"/>
      <c r="N629" s="63"/>
      <c r="O629" s="63"/>
      <c r="P629" s="69"/>
      <c r="Q629" s="70"/>
      <c r="R629" s="71"/>
      <c r="S629" s="69"/>
      <c r="T629" s="73">
        <v>700</v>
      </c>
      <c r="U629" s="73">
        <v>1903.8</v>
      </c>
      <c r="V629" s="73">
        <f>IF(T629&lt;&gt;0,ROUND(U629/T629*100,1),0)</f>
        <v>272</v>
      </c>
      <c r="W629" s="1"/>
    </row>
    <row r="630" spans="1:23" ht="23.25">
      <c r="A630" s="1"/>
      <c r="B630" s="47"/>
      <c r="C630" s="47"/>
      <c r="D630" s="47"/>
      <c r="E630" s="47"/>
      <c r="F630" s="47"/>
      <c r="G630" s="47"/>
      <c r="H630" s="48"/>
      <c r="I630" s="49" t="s">
        <v>45</v>
      </c>
      <c r="J630" s="50"/>
      <c r="K630" s="51"/>
      <c r="L630" s="66"/>
      <c r="M630" s="65"/>
      <c r="N630" s="65"/>
      <c r="O630" s="65"/>
      <c r="P630" s="75"/>
      <c r="Q630" s="76"/>
      <c r="R630" s="77"/>
      <c r="S630" s="75"/>
      <c r="T630" s="79">
        <v>0</v>
      </c>
      <c r="U630" s="79">
        <v>0</v>
      </c>
      <c r="V630" s="79"/>
      <c r="W630" s="1"/>
    </row>
    <row r="631" spans="1:23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2"/>
      <c r="R631" s="52"/>
      <c r="S631" s="52"/>
      <c r="T631" s="52"/>
      <c r="U631" s="52"/>
      <c r="V631" s="52"/>
      <c r="W631" s="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2"/>
      <c r="R632" s="52"/>
      <c r="S632" s="52"/>
      <c r="T632" s="52"/>
      <c r="U632" s="52"/>
      <c r="V632" s="90" t="s">
        <v>519</v>
      </c>
      <c r="W632" s="1"/>
    </row>
    <row r="633" spans="1:23" ht="23.25">
      <c r="A633" s="1"/>
      <c r="B633" s="54"/>
      <c r="C633" s="8"/>
      <c r="D633" s="8"/>
      <c r="E633" s="8"/>
      <c r="F633" s="8"/>
      <c r="G633" s="8"/>
      <c r="H633" s="55"/>
      <c r="I633" s="10"/>
      <c r="J633" s="11"/>
      <c r="K633" s="54" t="s">
        <v>28</v>
      </c>
      <c r="L633" s="57"/>
      <c r="M633" s="57"/>
      <c r="N633" s="57"/>
      <c r="O633" s="57"/>
      <c r="P633" s="57"/>
      <c r="Q633" s="57"/>
      <c r="R633" s="8"/>
      <c r="S633" s="8"/>
      <c r="T633" s="14"/>
      <c r="U633" s="8"/>
      <c r="V633" s="9"/>
      <c r="W633" s="1"/>
    </row>
    <row r="634" spans="1:23" ht="23.25">
      <c r="A634" s="1"/>
      <c r="B634" s="19" t="s">
        <v>26</v>
      </c>
      <c r="C634" s="16"/>
      <c r="D634" s="16"/>
      <c r="E634" s="16"/>
      <c r="F634" s="16"/>
      <c r="G634" s="16"/>
      <c r="H634" s="56"/>
      <c r="I634" s="1"/>
      <c r="J634" s="18"/>
      <c r="K634" s="58"/>
      <c r="L634" s="59"/>
      <c r="M634" s="12" t="s">
        <v>29</v>
      </c>
      <c r="N634" s="12"/>
      <c r="O634" s="12"/>
      <c r="P634" s="12"/>
      <c r="Q634" s="13"/>
      <c r="R634" s="8" t="s">
        <v>21</v>
      </c>
      <c r="S634" s="8"/>
      <c r="T634" s="19" t="s">
        <v>0</v>
      </c>
      <c r="U634" s="16"/>
      <c r="V634" s="17"/>
      <c r="W634" s="1"/>
    </row>
    <row r="635" spans="1:23" ht="23.25">
      <c r="A635" s="1"/>
      <c r="B635" s="23" t="s">
        <v>27</v>
      </c>
      <c r="C635" s="20"/>
      <c r="D635" s="20"/>
      <c r="E635" s="20"/>
      <c r="F635" s="20"/>
      <c r="G635" s="20"/>
      <c r="H635" s="56"/>
      <c r="I635" s="22" t="s">
        <v>1</v>
      </c>
      <c r="J635" s="18"/>
      <c r="K635" s="15" t="s">
        <v>18</v>
      </c>
      <c r="L635" s="15" t="s">
        <v>30</v>
      </c>
      <c r="M635" s="60"/>
      <c r="N635" s="61"/>
      <c r="O635" s="62"/>
      <c r="P635" s="15" t="s">
        <v>38</v>
      </c>
      <c r="Q635" s="17"/>
      <c r="R635" s="16" t="s">
        <v>16</v>
      </c>
      <c r="S635" s="16"/>
      <c r="T635" s="23" t="s">
        <v>23</v>
      </c>
      <c r="U635" s="20"/>
      <c r="V635" s="21"/>
      <c r="W635" s="1"/>
    </row>
    <row r="636" spans="1:23" ht="23.25">
      <c r="A636" s="1"/>
      <c r="B636" s="24"/>
      <c r="C636" s="24"/>
      <c r="D636" s="24"/>
      <c r="E636" s="24"/>
      <c r="F636" s="25"/>
      <c r="G636" s="24"/>
      <c r="H636" s="24"/>
      <c r="I636" s="22"/>
      <c r="J636" s="18"/>
      <c r="K636" s="22" t="s">
        <v>19</v>
      </c>
      <c r="L636" s="28" t="s">
        <v>19</v>
      </c>
      <c r="M636" s="29" t="s">
        <v>4</v>
      </c>
      <c r="N636" s="31" t="s">
        <v>5</v>
      </c>
      <c r="O636" s="29" t="s">
        <v>6</v>
      </c>
      <c r="P636" s="23" t="s">
        <v>39</v>
      </c>
      <c r="Q636" s="21"/>
      <c r="R636" s="26" t="s">
        <v>17</v>
      </c>
      <c r="S636" s="16"/>
      <c r="T636" s="24"/>
      <c r="U636" s="24"/>
      <c r="V636" s="27" t="s">
        <v>2</v>
      </c>
      <c r="W636" s="1"/>
    </row>
    <row r="637" spans="1:23" ht="23.25">
      <c r="A637" s="1"/>
      <c r="B637" s="28" t="s">
        <v>11</v>
      </c>
      <c r="C637" s="28" t="s">
        <v>12</v>
      </c>
      <c r="D637" s="28" t="s">
        <v>13</v>
      </c>
      <c r="E637" s="28" t="s">
        <v>14</v>
      </c>
      <c r="F637" s="29" t="s">
        <v>15</v>
      </c>
      <c r="G637" s="28" t="s">
        <v>3</v>
      </c>
      <c r="H637" s="24"/>
      <c r="I637" s="1"/>
      <c r="J637" s="18"/>
      <c r="K637" s="22" t="s">
        <v>20</v>
      </c>
      <c r="L637" s="29" t="s">
        <v>31</v>
      </c>
      <c r="M637" s="29"/>
      <c r="N637" s="29"/>
      <c r="O637" s="29"/>
      <c r="P637" s="22" t="s">
        <v>32</v>
      </c>
      <c r="Q637" s="30" t="s">
        <v>32</v>
      </c>
      <c r="R637" s="99" t="s">
        <v>33</v>
      </c>
      <c r="S637" s="101" t="s">
        <v>34</v>
      </c>
      <c r="T637" s="31" t="s">
        <v>4</v>
      </c>
      <c r="U637" s="28" t="s">
        <v>7</v>
      </c>
      <c r="V637" s="27" t="s">
        <v>8</v>
      </c>
      <c r="W637" s="1"/>
    </row>
    <row r="638" spans="1:23" ht="23.25">
      <c r="A638" s="1"/>
      <c r="B638" s="32"/>
      <c r="C638" s="32"/>
      <c r="D638" s="32"/>
      <c r="E638" s="32"/>
      <c r="F638" s="33"/>
      <c r="G638" s="32"/>
      <c r="H638" s="32"/>
      <c r="I638" s="34"/>
      <c r="J638" s="35"/>
      <c r="K638" s="36"/>
      <c r="L638" s="37"/>
      <c r="M638" s="37"/>
      <c r="N638" s="37"/>
      <c r="O638" s="37"/>
      <c r="P638" s="36" t="s">
        <v>35</v>
      </c>
      <c r="Q638" s="38" t="s">
        <v>36</v>
      </c>
      <c r="R638" s="100"/>
      <c r="S638" s="102"/>
      <c r="T638" s="34"/>
      <c r="U638" s="32"/>
      <c r="V638" s="37" t="s">
        <v>37</v>
      </c>
      <c r="W638" s="1"/>
    </row>
    <row r="639" spans="1:23" ht="23.25">
      <c r="A639" s="1"/>
      <c r="B639" s="39"/>
      <c r="C639" s="39"/>
      <c r="D639" s="39"/>
      <c r="E639" s="39"/>
      <c r="F639" s="40"/>
      <c r="G639" s="39"/>
      <c r="H639" s="41"/>
      <c r="I639" s="42"/>
      <c r="J639" s="43"/>
      <c r="K639" s="44"/>
      <c r="L639" s="64"/>
      <c r="M639" s="63"/>
      <c r="N639" s="63"/>
      <c r="O639" s="63"/>
      <c r="P639" s="69"/>
      <c r="Q639" s="70"/>
      <c r="R639" s="71"/>
      <c r="S639" s="71"/>
      <c r="T639" s="72"/>
      <c r="U639" s="73"/>
      <c r="V639" s="73"/>
      <c r="W639" s="1"/>
    </row>
    <row r="640" spans="1:23" ht="23.25">
      <c r="A640" s="1"/>
      <c r="B640" s="83" t="s">
        <v>42</v>
      </c>
      <c r="C640" s="83" t="s">
        <v>53</v>
      </c>
      <c r="D640" s="83" t="s">
        <v>48</v>
      </c>
      <c r="E640" s="40"/>
      <c r="F640" s="83" t="s">
        <v>232</v>
      </c>
      <c r="G640" s="83" t="s">
        <v>267</v>
      </c>
      <c r="H640" s="41"/>
      <c r="I640" s="42" t="s">
        <v>268</v>
      </c>
      <c r="J640" s="43"/>
      <c r="K640" s="44"/>
      <c r="L640" s="64"/>
      <c r="M640" s="63"/>
      <c r="N640" s="63"/>
      <c r="O640" s="63"/>
      <c r="P640" s="69"/>
      <c r="Q640" s="70"/>
      <c r="R640" s="71"/>
      <c r="S640" s="69"/>
      <c r="T640" s="73">
        <f>+T641</f>
        <v>7476</v>
      </c>
      <c r="U640" s="73">
        <f>+U641</f>
        <v>1894</v>
      </c>
      <c r="V640" s="73">
        <f>IF(T640&lt;&gt;0,ROUND(U640/T640*100,1),0)</f>
        <v>25.3</v>
      </c>
      <c r="W640" s="1"/>
    </row>
    <row r="641" spans="1:23" ht="23.25">
      <c r="A641" s="1"/>
      <c r="B641" s="40"/>
      <c r="C641" s="40"/>
      <c r="D641" s="40"/>
      <c r="E641" s="40"/>
      <c r="F641" s="40"/>
      <c r="G641" s="40"/>
      <c r="H641" s="41"/>
      <c r="I641" s="42" t="s">
        <v>44</v>
      </c>
      <c r="J641" s="43"/>
      <c r="K641" s="44"/>
      <c r="L641" s="64"/>
      <c r="M641" s="63"/>
      <c r="N641" s="63"/>
      <c r="O641" s="63"/>
      <c r="P641" s="69"/>
      <c r="Q641" s="70"/>
      <c r="R641" s="71"/>
      <c r="S641" s="69"/>
      <c r="T641" s="73">
        <v>7476</v>
      </c>
      <c r="U641" s="73">
        <v>1894</v>
      </c>
      <c r="V641" s="73">
        <f>IF(T641&lt;&gt;0,ROUND(U641/T641*100,1),0)</f>
        <v>25.3</v>
      </c>
      <c r="W641" s="1"/>
    </row>
    <row r="642" spans="1:23" ht="23.25">
      <c r="A642" s="1"/>
      <c r="B642" s="40"/>
      <c r="C642" s="46"/>
      <c r="D642" s="46"/>
      <c r="E642" s="46"/>
      <c r="F642" s="46"/>
      <c r="G642" s="46"/>
      <c r="H642" s="42"/>
      <c r="I642" s="42" t="s">
        <v>45</v>
      </c>
      <c r="J642" s="43"/>
      <c r="K642" s="44"/>
      <c r="L642" s="64"/>
      <c r="M642" s="64"/>
      <c r="N642" s="64"/>
      <c r="O642" s="64"/>
      <c r="P642" s="69"/>
      <c r="Q642" s="70"/>
      <c r="R642" s="71"/>
      <c r="S642" s="69"/>
      <c r="T642" s="81">
        <v>0</v>
      </c>
      <c r="U642" s="74">
        <v>0</v>
      </c>
      <c r="V642" s="74"/>
      <c r="W642" s="1"/>
    </row>
    <row r="643" spans="1:23" ht="23.25">
      <c r="A643" s="1"/>
      <c r="B643" s="40"/>
      <c r="C643" s="40"/>
      <c r="D643" s="40"/>
      <c r="E643" s="40"/>
      <c r="F643" s="40"/>
      <c r="G643" s="40"/>
      <c r="H643" s="41"/>
      <c r="I643" s="42"/>
      <c r="J643" s="43"/>
      <c r="K643" s="44"/>
      <c r="L643" s="64"/>
      <c r="M643" s="63"/>
      <c r="N643" s="63"/>
      <c r="O643" s="63"/>
      <c r="P643" s="69"/>
      <c r="Q643" s="70"/>
      <c r="R643" s="71"/>
      <c r="S643" s="69"/>
      <c r="T643" s="73"/>
      <c r="U643" s="73"/>
      <c r="V643" s="73"/>
      <c r="W643" s="1"/>
    </row>
    <row r="644" spans="1:23" ht="23.25">
      <c r="A644" s="1"/>
      <c r="B644" s="40"/>
      <c r="C644" s="40"/>
      <c r="D644" s="40"/>
      <c r="E644" s="40"/>
      <c r="F644" s="40"/>
      <c r="G644" s="83" t="s">
        <v>269</v>
      </c>
      <c r="H644" s="41"/>
      <c r="I644" s="42" t="s">
        <v>270</v>
      </c>
      <c r="J644" s="43"/>
      <c r="K644" s="44"/>
      <c r="L644" s="64"/>
      <c r="M644" s="64"/>
      <c r="N644" s="64"/>
      <c r="O644" s="64"/>
      <c r="P644" s="69"/>
      <c r="Q644" s="70"/>
      <c r="R644" s="71"/>
      <c r="S644" s="69"/>
      <c r="T644" s="81">
        <f>+T645</f>
        <v>15220</v>
      </c>
      <c r="U644" s="74">
        <f>+U645</f>
        <v>15156.9</v>
      </c>
      <c r="V644" s="74">
        <f>IF(T644&lt;&gt;0,ROUND(U644/T644*100,1),0)</f>
        <v>99.6</v>
      </c>
      <c r="W644" s="1"/>
    </row>
    <row r="645" spans="1:23" ht="23.25">
      <c r="A645" s="1"/>
      <c r="B645" s="40"/>
      <c r="C645" s="40"/>
      <c r="D645" s="40"/>
      <c r="E645" s="40"/>
      <c r="F645" s="40"/>
      <c r="G645" s="40"/>
      <c r="H645" s="41"/>
      <c r="I645" s="42" t="s">
        <v>44</v>
      </c>
      <c r="J645" s="43"/>
      <c r="K645" s="44"/>
      <c r="L645" s="64"/>
      <c r="M645" s="64"/>
      <c r="N645" s="64"/>
      <c r="O645" s="64"/>
      <c r="P645" s="69"/>
      <c r="Q645" s="70"/>
      <c r="R645" s="71"/>
      <c r="S645" s="69"/>
      <c r="T645" s="81">
        <v>15220</v>
      </c>
      <c r="U645" s="74">
        <v>15156.9</v>
      </c>
      <c r="V645" s="74">
        <f>IF(T645&lt;&gt;0,ROUND(U645/T645*100,1),0)</f>
        <v>99.6</v>
      </c>
      <c r="W645" s="1"/>
    </row>
    <row r="646" spans="1:23" ht="23.25">
      <c r="A646" s="1"/>
      <c r="B646" s="40"/>
      <c r="C646" s="40"/>
      <c r="D646" s="40"/>
      <c r="E646" s="40"/>
      <c r="F646" s="40"/>
      <c r="G646" s="40"/>
      <c r="H646" s="41"/>
      <c r="I646" s="42" t="s">
        <v>45</v>
      </c>
      <c r="J646" s="43"/>
      <c r="K646" s="44"/>
      <c r="L646" s="64"/>
      <c r="M646" s="64"/>
      <c r="N646" s="64"/>
      <c r="O646" s="64"/>
      <c r="P646" s="69"/>
      <c r="Q646" s="70"/>
      <c r="R646" s="71"/>
      <c r="S646" s="69"/>
      <c r="T646" s="81">
        <v>0</v>
      </c>
      <c r="U646" s="74">
        <v>0</v>
      </c>
      <c r="V646" s="74"/>
      <c r="W646" s="1"/>
    </row>
    <row r="647" spans="1:23" ht="23.25">
      <c r="A647" s="1"/>
      <c r="B647" s="40"/>
      <c r="C647" s="40"/>
      <c r="D647" s="40"/>
      <c r="E647" s="40"/>
      <c r="F647" s="40"/>
      <c r="G647" s="40"/>
      <c r="H647" s="41"/>
      <c r="I647" s="42"/>
      <c r="J647" s="43"/>
      <c r="K647" s="44"/>
      <c r="L647" s="64"/>
      <c r="M647" s="64"/>
      <c r="N647" s="64"/>
      <c r="O647" s="64"/>
      <c r="P647" s="69"/>
      <c r="Q647" s="70"/>
      <c r="R647" s="71"/>
      <c r="S647" s="69"/>
      <c r="T647" s="81"/>
      <c r="U647" s="74"/>
      <c r="V647" s="74"/>
      <c r="W647" s="1"/>
    </row>
    <row r="648" spans="1:23" ht="23.25">
      <c r="A648" s="1"/>
      <c r="B648" s="40"/>
      <c r="C648" s="40"/>
      <c r="D648" s="40"/>
      <c r="E648" s="40"/>
      <c r="F648" s="40"/>
      <c r="G648" s="83" t="s">
        <v>271</v>
      </c>
      <c r="H648" s="41"/>
      <c r="I648" s="42" t="s">
        <v>272</v>
      </c>
      <c r="J648" s="43"/>
      <c r="K648" s="44"/>
      <c r="L648" s="64"/>
      <c r="M648" s="64"/>
      <c r="N648" s="64"/>
      <c r="O648" s="64"/>
      <c r="P648" s="69"/>
      <c r="Q648" s="70"/>
      <c r="R648" s="71"/>
      <c r="S648" s="69"/>
      <c r="T648" s="81">
        <f>+T649</f>
        <v>1500</v>
      </c>
      <c r="U648" s="74">
        <f>+U649</f>
        <v>5886.3</v>
      </c>
      <c r="V648" s="74">
        <f>IF(T648&lt;&gt;0,ROUND(U648/T648*100,1),0)</f>
        <v>392.4</v>
      </c>
      <c r="W648" s="1"/>
    </row>
    <row r="649" spans="1:23" ht="23.25">
      <c r="A649" s="1"/>
      <c r="B649" s="40"/>
      <c r="C649" s="40"/>
      <c r="D649" s="40"/>
      <c r="E649" s="40"/>
      <c r="F649" s="40"/>
      <c r="G649" s="40"/>
      <c r="H649" s="41"/>
      <c r="I649" s="42" t="s">
        <v>44</v>
      </c>
      <c r="J649" s="43"/>
      <c r="K649" s="44"/>
      <c r="L649" s="64"/>
      <c r="M649" s="64"/>
      <c r="N649" s="64"/>
      <c r="O649" s="64"/>
      <c r="P649" s="69"/>
      <c r="Q649" s="70"/>
      <c r="R649" s="71"/>
      <c r="S649" s="69"/>
      <c r="T649" s="81">
        <v>1500</v>
      </c>
      <c r="U649" s="74">
        <v>5886.3</v>
      </c>
      <c r="V649" s="74">
        <f>IF(T649&lt;&gt;0,ROUND(U649/T649*100,1),0)</f>
        <v>392.4</v>
      </c>
      <c r="W649" s="1"/>
    </row>
    <row r="650" spans="1:23" ht="23.25">
      <c r="A650" s="1"/>
      <c r="B650" s="40"/>
      <c r="C650" s="40"/>
      <c r="D650" s="40"/>
      <c r="E650" s="40"/>
      <c r="F650" s="40"/>
      <c r="G650" s="40"/>
      <c r="H650" s="41"/>
      <c r="I650" s="42" t="s">
        <v>45</v>
      </c>
      <c r="J650" s="43"/>
      <c r="K650" s="44"/>
      <c r="L650" s="64"/>
      <c r="M650" s="64"/>
      <c r="N650" s="64"/>
      <c r="O650" s="64"/>
      <c r="P650" s="69"/>
      <c r="Q650" s="70"/>
      <c r="R650" s="71"/>
      <c r="S650" s="69"/>
      <c r="T650" s="81">
        <v>0</v>
      </c>
      <c r="U650" s="74">
        <v>0</v>
      </c>
      <c r="V650" s="74"/>
      <c r="W650" s="1"/>
    </row>
    <row r="651" spans="1:23" ht="23.25">
      <c r="A651" s="1"/>
      <c r="B651" s="40"/>
      <c r="C651" s="40"/>
      <c r="D651" s="40"/>
      <c r="E651" s="40"/>
      <c r="F651" s="40"/>
      <c r="G651" s="40"/>
      <c r="H651" s="41"/>
      <c r="I651" s="42"/>
      <c r="J651" s="43"/>
      <c r="K651" s="44"/>
      <c r="L651" s="64"/>
      <c r="M651" s="64"/>
      <c r="N651" s="64"/>
      <c r="O651" s="64"/>
      <c r="P651" s="69"/>
      <c r="Q651" s="70"/>
      <c r="R651" s="71"/>
      <c r="S651" s="69"/>
      <c r="T651" s="81"/>
      <c r="U651" s="74"/>
      <c r="V651" s="74"/>
      <c r="W651" s="1"/>
    </row>
    <row r="652" spans="1:23" ht="23.25">
      <c r="A652" s="1"/>
      <c r="B652" s="40"/>
      <c r="C652" s="40"/>
      <c r="D652" s="40"/>
      <c r="E652" s="40"/>
      <c r="F652" s="40"/>
      <c r="G652" s="83" t="s">
        <v>273</v>
      </c>
      <c r="H652" s="41"/>
      <c r="I652" s="82" t="s">
        <v>468</v>
      </c>
      <c r="J652" s="43"/>
      <c r="K652" s="44"/>
      <c r="L652" s="64"/>
      <c r="M652" s="63"/>
      <c r="N652" s="63"/>
      <c r="O652" s="63"/>
      <c r="P652" s="69"/>
      <c r="Q652" s="70"/>
      <c r="R652" s="71"/>
      <c r="S652" s="69"/>
      <c r="T652" s="73"/>
      <c r="U652" s="73"/>
      <c r="V652" s="73"/>
      <c r="W652" s="1"/>
    </row>
    <row r="653" spans="1:23" ht="23.25">
      <c r="A653" s="1"/>
      <c r="B653" s="40"/>
      <c r="C653" s="46"/>
      <c r="D653" s="46"/>
      <c r="E653" s="46"/>
      <c r="F653" s="46"/>
      <c r="G653" s="46"/>
      <c r="H653" s="42"/>
      <c r="I653" s="42" t="s">
        <v>274</v>
      </c>
      <c r="J653" s="43"/>
      <c r="K653" s="44"/>
      <c r="L653" s="64"/>
      <c r="M653" s="64"/>
      <c r="N653" s="64"/>
      <c r="O653" s="64"/>
      <c r="P653" s="69"/>
      <c r="Q653" s="70"/>
      <c r="R653" s="71"/>
      <c r="S653" s="69"/>
      <c r="T653" s="81">
        <f>SUM(T654)</f>
        <v>2450</v>
      </c>
      <c r="U653" s="74">
        <f>SUM(U654)</f>
        <v>864.4</v>
      </c>
      <c r="V653" s="74">
        <f>IF(T653&lt;&gt;0,ROUND(U653/T653*100,1),0)</f>
        <v>35.3</v>
      </c>
      <c r="W653" s="1"/>
    </row>
    <row r="654" spans="1:23" ht="23.25">
      <c r="A654" s="1"/>
      <c r="B654" s="40"/>
      <c r="C654" s="40"/>
      <c r="D654" s="40"/>
      <c r="E654" s="40"/>
      <c r="F654" s="40"/>
      <c r="G654" s="40"/>
      <c r="H654" s="41"/>
      <c r="I654" s="42" t="s">
        <v>44</v>
      </c>
      <c r="J654" s="43"/>
      <c r="K654" s="44"/>
      <c r="L654" s="64"/>
      <c r="M654" s="63"/>
      <c r="N654" s="63"/>
      <c r="O654" s="63"/>
      <c r="P654" s="69"/>
      <c r="Q654" s="70"/>
      <c r="R654" s="71"/>
      <c r="S654" s="69"/>
      <c r="T654" s="81">
        <v>2450</v>
      </c>
      <c r="U654" s="74">
        <v>864.4</v>
      </c>
      <c r="V654" s="74">
        <f>IF(T654&lt;&gt;0,ROUND(U654/T654*100,1),0)</f>
        <v>35.3</v>
      </c>
      <c r="W654" s="1"/>
    </row>
    <row r="655" spans="1:23" ht="23.25">
      <c r="A655" s="1"/>
      <c r="B655" s="40"/>
      <c r="C655" s="46"/>
      <c r="D655" s="46"/>
      <c r="E655" s="46"/>
      <c r="F655" s="46"/>
      <c r="G655" s="46"/>
      <c r="H655" s="42"/>
      <c r="I655" s="42" t="s">
        <v>45</v>
      </c>
      <c r="J655" s="43"/>
      <c r="K655" s="44"/>
      <c r="L655" s="64"/>
      <c r="M655" s="64"/>
      <c r="N655" s="64"/>
      <c r="O655" s="64"/>
      <c r="P655" s="69"/>
      <c r="Q655" s="70"/>
      <c r="R655" s="71"/>
      <c r="S655" s="69"/>
      <c r="T655" s="73">
        <v>0</v>
      </c>
      <c r="U655" s="73">
        <v>0</v>
      </c>
      <c r="V655" s="73"/>
      <c r="W655" s="1"/>
    </row>
    <row r="656" spans="1:23" ht="23.25">
      <c r="A656" s="1"/>
      <c r="B656" s="40"/>
      <c r="C656" s="40"/>
      <c r="D656" s="40"/>
      <c r="E656" s="40"/>
      <c r="F656" s="40"/>
      <c r="G656" s="46"/>
      <c r="H656" s="42"/>
      <c r="I656" s="42"/>
      <c r="J656" s="43"/>
      <c r="K656" s="44"/>
      <c r="L656" s="64"/>
      <c r="M656" s="64"/>
      <c r="N656" s="64"/>
      <c r="O656" s="64"/>
      <c r="P656" s="69"/>
      <c r="Q656" s="70"/>
      <c r="R656" s="71"/>
      <c r="S656" s="69"/>
      <c r="T656" s="81"/>
      <c r="U656" s="74"/>
      <c r="V656" s="74"/>
      <c r="W656" s="1"/>
    </row>
    <row r="657" spans="1:23" ht="23.25">
      <c r="A657" s="1"/>
      <c r="B657" s="40"/>
      <c r="C657" s="40"/>
      <c r="D657" s="40"/>
      <c r="E657" s="40"/>
      <c r="F657" s="40"/>
      <c r="G657" s="83" t="s">
        <v>275</v>
      </c>
      <c r="H657" s="41"/>
      <c r="I657" s="42" t="s">
        <v>276</v>
      </c>
      <c r="J657" s="43"/>
      <c r="K657" s="44"/>
      <c r="L657" s="64"/>
      <c r="M657" s="63"/>
      <c r="N657" s="63"/>
      <c r="O657" s="63"/>
      <c r="P657" s="69"/>
      <c r="Q657" s="70"/>
      <c r="R657" s="71"/>
      <c r="S657" s="69"/>
      <c r="T657" s="73">
        <f>+T658</f>
        <v>4128</v>
      </c>
      <c r="U657" s="73">
        <f>+U658</f>
        <v>4077</v>
      </c>
      <c r="V657" s="73">
        <f>IF(T657&lt;&gt;0,ROUND(U657/T657*100,1),0)</f>
        <v>98.8</v>
      </c>
      <c r="W657" s="1"/>
    </row>
    <row r="658" spans="1:23" ht="23.25">
      <c r="A658" s="1"/>
      <c r="B658" s="40"/>
      <c r="C658" s="40"/>
      <c r="D658" s="40"/>
      <c r="E658" s="40"/>
      <c r="F658" s="40"/>
      <c r="G658" s="40"/>
      <c r="H658" s="41"/>
      <c r="I658" s="42" t="s">
        <v>44</v>
      </c>
      <c r="J658" s="43"/>
      <c r="K658" s="44"/>
      <c r="L658" s="64"/>
      <c r="M658" s="63"/>
      <c r="N658" s="63"/>
      <c r="O658" s="63"/>
      <c r="P658" s="69"/>
      <c r="Q658" s="70"/>
      <c r="R658" s="71"/>
      <c r="S658" s="69"/>
      <c r="T658" s="73">
        <v>4128</v>
      </c>
      <c r="U658" s="73">
        <v>4077</v>
      </c>
      <c r="V658" s="73">
        <f>IF(T658&lt;&gt;0,ROUND(U658/T658*100,1),0)</f>
        <v>98.8</v>
      </c>
      <c r="W658" s="1"/>
    </row>
    <row r="659" spans="1:23" ht="23.25">
      <c r="A659" s="1"/>
      <c r="B659" s="40"/>
      <c r="C659" s="46"/>
      <c r="D659" s="46"/>
      <c r="E659" s="46"/>
      <c r="F659" s="46"/>
      <c r="G659" s="46"/>
      <c r="H659" s="42"/>
      <c r="I659" s="42" t="s">
        <v>45</v>
      </c>
      <c r="J659" s="43"/>
      <c r="K659" s="44"/>
      <c r="L659" s="64"/>
      <c r="M659" s="64"/>
      <c r="N659" s="64"/>
      <c r="O659" s="64"/>
      <c r="P659" s="69"/>
      <c r="Q659" s="70"/>
      <c r="R659" s="71"/>
      <c r="S659" s="69"/>
      <c r="T659" s="81">
        <v>0</v>
      </c>
      <c r="U659" s="74">
        <v>0</v>
      </c>
      <c r="V659" s="74"/>
      <c r="W659" s="1"/>
    </row>
    <row r="660" spans="1:23" ht="23.25">
      <c r="A660" s="1"/>
      <c r="B660" s="40"/>
      <c r="C660" s="40"/>
      <c r="D660" s="40"/>
      <c r="E660" s="40"/>
      <c r="F660" s="40"/>
      <c r="G660" s="40"/>
      <c r="H660" s="41"/>
      <c r="I660" s="42"/>
      <c r="J660" s="43"/>
      <c r="K660" s="44"/>
      <c r="L660" s="64"/>
      <c r="M660" s="63"/>
      <c r="N660" s="63"/>
      <c r="O660" s="63"/>
      <c r="P660" s="69"/>
      <c r="Q660" s="70"/>
      <c r="R660" s="71"/>
      <c r="S660" s="69"/>
      <c r="T660" s="73"/>
      <c r="U660" s="73"/>
      <c r="V660" s="73"/>
      <c r="W660" s="1"/>
    </row>
    <row r="661" spans="1:23" ht="23.25">
      <c r="A661" s="1"/>
      <c r="B661" s="40"/>
      <c r="C661" s="40"/>
      <c r="D661" s="40"/>
      <c r="E661" s="40"/>
      <c r="F661" s="40"/>
      <c r="G661" s="83" t="s">
        <v>277</v>
      </c>
      <c r="H661" s="42"/>
      <c r="I661" s="42" t="s">
        <v>278</v>
      </c>
      <c r="J661" s="43"/>
      <c r="K661" s="44"/>
      <c r="L661" s="64"/>
      <c r="M661" s="63"/>
      <c r="N661" s="63"/>
      <c r="O661" s="63"/>
      <c r="P661" s="69"/>
      <c r="Q661" s="70"/>
      <c r="R661" s="71"/>
      <c r="S661" s="69"/>
      <c r="T661" s="73">
        <f>+T662</f>
        <v>4020</v>
      </c>
      <c r="U661" s="73">
        <f>+U662</f>
        <v>4529.3</v>
      </c>
      <c r="V661" s="73">
        <f>IF(T661&lt;&gt;0,ROUND(U661/T661*100,1),0)</f>
        <v>112.7</v>
      </c>
      <c r="W661" s="1"/>
    </row>
    <row r="662" spans="1:23" ht="23.25">
      <c r="A662" s="1"/>
      <c r="B662" s="40"/>
      <c r="C662" s="40"/>
      <c r="D662" s="40"/>
      <c r="E662" s="40"/>
      <c r="F662" s="40"/>
      <c r="G662" s="40"/>
      <c r="H662" s="41"/>
      <c r="I662" s="42" t="s">
        <v>44</v>
      </c>
      <c r="J662" s="43"/>
      <c r="K662" s="44"/>
      <c r="L662" s="64"/>
      <c r="M662" s="63"/>
      <c r="N662" s="63"/>
      <c r="O662" s="63"/>
      <c r="P662" s="69"/>
      <c r="Q662" s="70"/>
      <c r="R662" s="71"/>
      <c r="S662" s="69"/>
      <c r="T662" s="73">
        <v>4020</v>
      </c>
      <c r="U662" s="73">
        <v>4529.3</v>
      </c>
      <c r="V662" s="73">
        <f>IF(T662&lt;&gt;0,ROUND(U662/T662*100,1),0)</f>
        <v>112.7</v>
      </c>
      <c r="W662" s="1"/>
    </row>
    <row r="663" spans="1:23" ht="23.25">
      <c r="A663" s="1"/>
      <c r="B663" s="40"/>
      <c r="C663" s="46"/>
      <c r="D663" s="46"/>
      <c r="E663" s="46"/>
      <c r="F663" s="46"/>
      <c r="G663" s="46"/>
      <c r="H663" s="42"/>
      <c r="I663" s="42" t="s">
        <v>45</v>
      </c>
      <c r="J663" s="43"/>
      <c r="K663" s="44"/>
      <c r="L663" s="64"/>
      <c r="M663" s="64"/>
      <c r="N663" s="64"/>
      <c r="O663" s="64"/>
      <c r="P663" s="69"/>
      <c r="Q663" s="70"/>
      <c r="R663" s="71"/>
      <c r="S663" s="69"/>
      <c r="T663" s="81">
        <v>0</v>
      </c>
      <c r="U663" s="74">
        <v>0</v>
      </c>
      <c r="V663" s="74"/>
      <c r="W663" s="1"/>
    </row>
    <row r="664" spans="1:23" ht="23.25">
      <c r="A664" s="1"/>
      <c r="B664" s="40"/>
      <c r="C664" s="40"/>
      <c r="D664" s="40"/>
      <c r="E664" s="40"/>
      <c r="F664" s="40"/>
      <c r="G664" s="40"/>
      <c r="H664" s="41"/>
      <c r="I664" s="42"/>
      <c r="J664" s="43"/>
      <c r="K664" s="44"/>
      <c r="L664" s="64"/>
      <c r="M664" s="63"/>
      <c r="N664" s="63"/>
      <c r="O664" s="63"/>
      <c r="P664" s="69"/>
      <c r="Q664" s="70"/>
      <c r="R664" s="71"/>
      <c r="S664" s="69"/>
      <c r="T664" s="73"/>
      <c r="U664" s="73"/>
      <c r="V664" s="73"/>
      <c r="W664" s="1"/>
    </row>
    <row r="665" spans="1:23" ht="23.25">
      <c r="A665" s="1"/>
      <c r="B665" s="40"/>
      <c r="C665" s="40"/>
      <c r="D665" s="40"/>
      <c r="E665" s="40"/>
      <c r="F665" s="40"/>
      <c r="G665" s="40"/>
      <c r="H665" s="41"/>
      <c r="I665" s="42" t="s">
        <v>231</v>
      </c>
      <c r="J665" s="43"/>
      <c r="K665" s="44"/>
      <c r="L665" s="64"/>
      <c r="M665" s="64"/>
      <c r="N665" s="64"/>
      <c r="O665" s="64"/>
      <c r="P665" s="69"/>
      <c r="Q665" s="70"/>
      <c r="R665" s="71"/>
      <c r="S665" s="69"/>
      <c r="T665" s="81">
        <f>+T666</f>
        <v>0</v>
      </c>
      <c r="U665" s="74">
        <f>+U666</f>
        <v>64550.2</v>
      </c>
      <c r="V665" s="74">
        <f>IF(T665&lt;&gt;0,ROUND(U665/T665*100,1),0)</f>
        <v>0</v>
      </c>
      <c r="W665" s="1"/>
    </row>
    <row r="666" spans="1:23" ht="23.25">
      <c r="A666" s="1"/>
      <c r="B666" s="40"/>
      <c r="C666" s="46"/>
      <c r="D666" s="46"/>
      <c r="E666" s="46"/>
      <c r="F666" s="46"/>
      <c r="G666" s="46"/>
      <c r="H666" s="42"/>
      <c r="I666" s="42" t="s">
        <v>44</v>
      </c>
      <c r="J666" s="43"/>
      <c r="K666" s="44"/>
      <c r="L666" s="64"/>
      <c r="M666" s="63"/>
      <c r="N666" s="63"/>
      <c r="O666" s="63"/>
      <c r="P666" s="69"/>
      <c r="Q666" s="70"/>
      <c r="R666" s="71"/>
      <c r="S666" s="69"/>
      <c r="T666" s="73">
        <v>0</v>
      </c>
      <c r="U666" s="73">
        <v>64550.2</v>
      </c>
      <c r="V666" s="73">
        <f>IF(T666&lt;&gt;0,ROUND(U666/T666*100,1),0)</f>
        <v>0</v>
      </c>
      <c r="W666" s="1"/>
    </row>
    <row r="667" spans="1:23" ht="23.25">
      <c r="A667" s="1"/>
      <c r="B667" s="40"/>
      <c r="C667" s="46"/>
      <c r="D667" s="46"/>
      <c r="E667" s="46"/>
      <c r="F667" s="46"/>
      <c r="G667" s="46"/>
      <c r="H667" s="42"/>
      <c r="I667" s="42" t="s">
        <v>45</v>
      </c>
      <c r="J667" s="43"/>
      <c r="K667" s="44"/>
      <c r="L667" s="64"/>
      <c r="M667" s="64"/>
      <c r="N667" s="64"/>
      <c r="O667" s="64"/>
      <c r="P667" s="69"/>
      <c r="Q667" s="70"/>
      <c r="R667" s="71"/>
      <c r="S667" s="69"/>
      <c r="T667" s="81">
        <v>0</v>
      </c>
      <c r="U667" s="74">
        <v>0</v>
      </c>
      <c r="V667" s="74"/>
      <c r="W667" s="1"/>
    </row>
    <row r="668" spans="1:23" ht="23.25">
      <c r="A668" s="1"/>
      <c r="B668" s="40"/>
      <c r="C668" s="40"/>
      <c r="D668" s="40"/>
      <c r="E668" s="40"/>
      <c r="F668" s="40"/>
      <c r="G668" s="40"/>
      <c r="H668" s="41"/>
      <c r="I668" s="42"/>
      <c r="J668" s="43"/>
      <c r="K668" s="44"/>
      <c r="L668" s="64"/>
      <c r="M668" s="63"/>
      <c r="N668" s="63"/>
      <c r="O668" s="63"/>
      <c r="P668" s="69"/>
      <c r="Q668" s="70"/>
      <c r="R668" s="71"/>
      <c r="S668" s="69"/>
      <c r="T668" s="73"/>
      <c r="U668" s="73"/>
      <c r="V668" s="73"/>
      <c r="W668" s="1"/>
    </row>
    <row r="669" spans="1:23" ht="23.25">
      <c r="A669" s="1"/>
      <c r="B669" s="40"/>
      <c r="C669" s="40"/>
      <c r="D669" s="40"/>
      <c r="E669" s="40"/>
      <c r="F669" s="83" t="s">
        <v>279</v>
      </c>
      <c r="G669" s="40"/>
      <c r="H669" s="41"/>
      <c r="I669" s="42" t="s">
        <v>280</v>
      </c>
      <c r="J669" s="43"/>
      <c r="K669" s="44"/>
      <c r="L669" s="64"/>
      <c r="M669" s="63"/>
      <c r="N669" s="63"/>
      <c r="O669" s="63"/>
      <c r="P669" s="69"/>
      <c r="Q669" s="70"/>
      <c r="R669" s="71"/>
      <c r="S669" s="69"/>
      <c r="T669" s="73">
        <f>SUM(T670:T671)</f>
        <v>1256762.9</v>
      </c>
      <c r="U669" s="73">
        <f>SUM(U670:U671)</f>
        <v>1496345</v>
      </c>
      <c r="V669" s="73">
        <f>IF(T669&lt;&gt;0,ROUND(U669/T669*100,1),0)</f>
        <v>119.1</v>
      </c>
      <c r="W669" s="1"/>
    </row>
    <row r="670" spans="1:23" ht="23.25">
      <c r="A670" s="1"/>
      <c r="B670" s="40"/>
      <c r="C670" s="40"/>
      <c r="D670" s="40"/>
      <c r="E670" s="40"/>
      <c r="F670" s="40"/>
      <c r="G670" s="40"/>
      <c r="H670" s="41"/>
      <c r="I670" s="42" t="s">
        <v>44</v>
      </c>
      <c r="J670" s="43"/>
      <c r="K670" s="44"/>
      <c r="L670" s="64"/>
      <c r="M670" s="63"/>
      <c r="N670" s="63"/>
      <c r="O670" s="63"/>
      <c r="P670" s="69"/>
      <c r="Q670" s="70"/>
      <c r="R670" s="71"/>
      <c r="S670" s="69"/>
      <c r="T670" s="73">
        <v>801618.2</v>
      </c>
      <c r="U670" s="73">
        <v>843859.6</v>
      </c>
      <c r="V670" s="73">
        <f>IF(T670&lt;&gt;0,ROUND(U670/T670*100,1),0)</f>
        <v>105.3</v>
      </c>
      <c r="W670" s="1"/>
    </row>
    <row r="671" spans="1:23" ht="23.25">
      <c r="A671" s="1"/>
      <c r="B671" s="40"/>
      <c r="C671" s="40"/>
      <c r="D671" s="40"/>
      <c r="E671" s="40"/>
      <c r="F671" s="40"/>
      <c r="G671" s="40"/>
      <c r="H671" s="41"/>
      <c r="I671" s="42" t="s">
        <v>45</v>
      </c>
      <c r="J671" s="43"/>
      <c r="K671" s="44"/>
      <c r="L671" s="64"/>
      <c r="M671" s="63"/>
      <c r="N671" s="63"/>
      <c r="O671" s="63"/>
      <c r="P671" s="69"/>
      <c r="Q671" s="70"/>
      <c r="R671" s="71"/>
      <c r="S671" s="69"/>
      <c r="T671" s="73">
        <v>455144.7</v>
      </c>
      <c r="U671" s="73">
        <v>652485.4</v>
      </c>
      <c r="V671" s="73">
        <f>IF(T671&lt;&gt;0,ROUND(U671/T671*100,1),0)</f>
        <v>143.4</v>
      </c>
      <c r="W671" s="1"/>
    </row>
    <row r="672" spans="1:23" ht="23.25">
      <c r="A672" s="1"/>
      <c r="B672" s="40"/>
      <c r="C672" s="40"/>
      <c r="D672" s="40"/>
      <c r="E672" s="40"/>
      <c r="F672" s="40"/>
      <c r="G672" s="40"/>
      <c r="H672" s="41"/>
      <c r="I672" s="42"/>
      <c r="J672" s="43"/>
      <c r="K672" s="44"/>
      <c r="L672" s="64"/>
      <c r="M672" s="63"/>
      <c r="N672" s="63"/>
      <c r="O672" s="63"/>
      <c r="P672" s="69"/>
      <c r="Q672" s="70"/>
      <c r="R672" s="71"/>
      <c r="S672" s="69"/>
      <c r="T672" s="73"/>
      <c r="U672" s="73"/>
      <c r="V672" s="73"/>
      <c r="W672" s="1"/>
    </row>
    <row r="673" spans="1:23" ht="23.25">
      <c r="A673" s="1"/>
      <c r="B673" s="40"/>
      <c r="C673" s="40"/>
      <c r="D673" s="40"/>
      <c r="E673" s="40"/>
      <c r="F673" s="40"/>
      <c r="G673" s="40"/>
      <c r="H673" s="41"/>
      <c r="I673" s="82" t="s">
        <v>469</v>
      </c>
      <c r="J673" s="43"/>
      <c r="K673" s="44"/>
      <c r="L673" s="64"/>
      <c r="M673" s="63"/>
      <c r="N673" s="63"/>
      <c r="O673" s="63"/>
      <c r="P673" s="69"/>
      <c r="Q673" s="70"/>
      <c r="R673" s="71"/>
      <c r="S673" s="69"/>
      <c r="T673" s="73"/>
      <c r="U673" s="73"/>
      <c r="V673" s="73"/>
      <c r="W673" s="1"/>
    </row>
    <row r="674" spans="1:23" ht="23.25">
      <c r="A674" s="1"/>
      <c r="B674" s="40"/>
      <c r="C674" s="40"/>
      <c r="D674" s="40"/>
      <c r="E674" s="40"/>
      <c r="F674" s="40"/>
      <c r="G674" s="40"/>
      <c r="H674" s="41"/>
      <c r="I674" s="42" t="s">
        <v>281</v>
      </c>
      <c r="J674" s="43"/>
      <c r="K674" s="44"/>
      <c r="L674" s="64"/>
      <c r="M674" s="63"/>
      <c r="N674" s="63"/>
      <c r="O674" s="63"/>
      <c r="P674" s="69"/>
      <c r="Q674" s="70"/>
      <c r="R674" s="71"/>
      <c r="S674" s="69"/>
      <c r="T674" s="73"/>
      <c r="U674" s="73"/>
      <c r="V674" s="73"/>
      <c r="W674" s="1"/>
    </row>
    <row r="675" spans="1:23" ht="23.25">
      <c r="A675" s="1"/>
      <c r="B675" s="47"/>
      <c r="C675" s="47"/>
      <c r="D675" s="47"/>
      <c r="E675" s="47"/>
      <c r="F675" s="47"/>
      <c r="G675" s="47"/>
      <c r="H675" s="48"/>
      <c r="I675" s="49"/>
      <c r="J675" s="50"/>
      <c r="K675" s="51"/>
      <c r="L675" s="66"/>
      <c r="M675" s="65"/>
      <c r="N675" s="65"/>
      <c r="O675" s="65"/>
      <c r="P675" s="75"/>
      <c r="Q675" s="76"/>
      <c r="R675" s="77"/>
      <c r="S675" s="75"/>
      <c r="T675" s="79"/>
      <c r="U675" s="79"/>
      <c r="V675" s="79"/>
      <c r="W675" s="1"/>
    </row>
    <row r="676" spans="1:23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2"/>
      <c r="R676" s="52"/>
      <c r="S676" s="52"/>
      <c r="T676" s="52"/>
      <c r="U676" s="52"/>
      <c r="V676" s="52"/>
      <c r="W676" s="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2"/>
      <c r="R677" s="52"/>
      <c r="S677" s="52"/>
      <c r="T677" s="52"/>
      <c r="U677" s="52"/>
      <c r="V677" s="90" t="s">
        <v>520</v>
      </c>
      <c r="W677" s="1"/>
    </row>
    <row r="678" spans="1:23" ht="23.25">
      <c r="A678" s="1"/>
      <c r="B678" s="54"/>
      <c r="C678" s="8"/>
      <c r="D678" s="8"/>
      <c r="E678" s="8"/>
      <c r="F678" s="8"/>
      <c r="G678" s="8"/>
      <c r="H678" s="55"/>
      <c r="I678" s="10"/>
      <c r="J678" s="11"/>
      <c r="K678" s="54" t="s">
        <v>28</v>
      </c>
      <c r="L678" s="57"/>
      <c r="M678" s="57"/>
      <c r="N678" s="57"/>
      <c r="O678" s="57"/>
      <c r="P678" s="57"/>
      <c r="Q678" s="57"/>
      <c r="R678" s="8"/>
      <c r="S678" s="8"/>
      <c r="T678" s="14"/>
      <c r="U678" s="8"/>
      <c r="V678" s="9"/>
      <c r="W678" s="1"/>
    </row>
    <row r="679" spans="1:23" ht="23.25">
      <c r="A679" s="1"/>
      <c r="B679" s="19" t="s">
        <v>26</v>
      </c>
      <c r="C679" s="16"/>
      <c r="D679" s="16"/>
      <c r="E679" s="16"/>
      <c r="F679" s="16"/>
      <c r="G679" s="16"/>
      <c r="H679" s="56"/>
      <c r="I679" s="1"/>
      <c r="J679" s="18"/>
      <c r="K679" s="58"/>
      <c r="L679" s="59"/>
      <c r="M679" s="12" t="s">
        <v>29</v>
      </c>
      <c r="N679" s="12"/>
      <c r="O679" s="12"/>
      <c r="P679" s="12"/>
      <c r="Q679" s="13"/>
      <c r="R679" s="8" t="s">
        <v>21</v>
      </c>
      <c r="S679" s="8"/>
      <c r="T679" s="19" t="s">
        <v>0</v>
      </c>
      <c r="U679" s="16"/>
      <c r="V679" s="17"/>
      <c r="W679" s="1"/>
    </row>
    <row r="680" spans="1:23" ht="23.25">
      <c r="A680" s="1"/>
      <c r="B680" s="23" t="s">
        <v>27</v>
      </c>
      <c r="C680" s="20"/>
      <c r="D680" s="20"/>
      <c r="E680" s="20"/>
      <c r="F680" s="20"/>
      <c r="G680" s="20"/>
      <c r="H680" s="56"/>
      <c r="I680" s="22" t="s">
        <v>1</v>
      </c>
      <c r="J680" s="18"/>
      <c r="K680" s="15" t="s">
        <v>18</v>
      </c>
      <c r="L680" s="15" t="s">
        <v>30</v>
      </c>
      <c r="M680" s="60"/>
      <c r="N680" s="61"/>
      <c r="O680" s="62"/>
      <c r="P680" s="15" t="s">
        <v>38</v>
      </c>
      <c r="Q680" s="17"/>
      <c r="R680" s="16" t="s">
        <v>16</v>
      </c>
      <c r="S680" s="16"/>
      <c r="T680" s="23" t="s">
        <v>23</v>
      </c>
      <c r="U680" s="20"/>
      <c r="V680" s="21"/>
      <c r="W680" s="1"/>
    </row>
    <row r="681" spans="1:23" ht="23.25">
      <c r="A681" s="1"/>
      <c r="B681" s="24"/>
      <c r="C681" s="24"/>
      <c r="D681" s="24"/>
      <c r="E681" s="24"/>
      <c r="F681" s="25"/>
      <c r="G681" s="24"/>
      <c r="H681" s="24"/>
      <c r="I681" s="22"/>
      <c r="J681" s="18"/>
      <c r="K681" s="22" t="s">
        <v>19</v>
      </c>
      <c r="L681" s="28" t="s">
        <v>19</v>
      </c>
      <c r="M681" s="29" t="s">
        <v>4</v>
      </c>
      <c r="N681" s="31" t="s">
        <v>5</v>
      </c>
      <c r="O681" s="29" t="s">
        <v>6</v>
      </c>
      <c r="P681" s="23" t="s">
        <v>39</v>
      </c>
      <c r="Q681" s="21"/>
      <c r="R681" s="26" t="s">
        <v>17</v>
      </c>
      <c r="S681" s="16"/>
      <c r="T681" s="24"/>
      <c r="U681" s="24"/>
      <c r="V681" s="27" t="s">
        <v>2</v>
      </c>
      <c r="W681" s="1"/>
    </row>
    <row r="682" spans="1:23" ht="23.25">
      <c r="A682" s="1"/>
      <c r="B682" s="28" t="s">
        <v>11</v>
      </c>
      <c r="C682" s="28" t="s">
        <v>12</v>
      </c>
      <c r="D682" s="28" t="s">
        <v>13</v>
      </c>
      <c r="E682" s="28" t="s">
        <v>14</v>
      </c>
      <c r="F682" s="29" t="s">
        <v>15</v>
      </c>
      <c r="G682" s="28" t="s">
        <v>3</v>
      </c>
      <c r="H682" s="24"/>
      <c r="I682" s="1"/>
      <c r="J682" s="18"/>
      <c r="K682" s="22" t="s">
        <v>20</v>
      </c>
      <c r="L682" s="29" t="s">
        <v>31</v>
      </c>
      <c r="M682" s="29"/>
      <c r="N682" s="29"/>
      <c r="O682" s="29"/>
      <c r="P682" s="22" t="s">
        <v>32</v>
      </c>
      <c r="Q682" s="30" t="s">
        <v>32</v>
      </c>
      <c r="R682" s="99" t="s">
        <v>33</v>
      </c>
      <c r="S682" s="101" t="s">
        <v>34</v>
      </c>
      <c r="T682" s="31" t="s">
        <v>4</v>
      </c>
      <c r="U682" s="28" t="s">
        <v>7</v>
      </c>
      <c r="V682" s="27" t="s">
        <v>8</v>
      </c>
      <c r="W682" s="1"/>
    </row>
    <row r="683" spans="1:23" ht="23.25">
      <c r="A683" s="1"/>
      <c r="B683" s="32"/>
      <c r="C683" s="32"/>
      <c r="D683" s="32"/>
      <c r="E683" s="32"/>
      <c r="F683" s="33"/>
      <c r="G683" s="32"/>
      <c r="H683" s="32"/>
      <c r="I683" s="34"/>
      <c r="J683" s="35"/>
      <c r="K683" s="36"/>
      <c r="L683" s="37"/>
      <c r="M683" s="37"/>
      <c r="N683" s="37"/>
      <c r="O683" s="37"/>
      <c r="P683" s="36" t="s">
        <v>35</v>
      </c>
      <c r="Q683" s="38" t="s">
        <v>36</v>
      </c>
      <c r="R683" s="100"/>
      <c r="S683" s="102"/>
      <c r="T683" s="34"/>
      <c r="U683" s="32"/>
      <c r="V683" s="37" t="s">
        <v>37</v>
      </c>
      <c r="W683" s="1"/>
    </row>
    <row r="684" spans="1:23" ht="23.25">
      <c r="A684" s="1"/>
      <c r="B684" s="39"/>
      <c r="C684" s="39"/>
      <c r="D684" s="39"/>
      <c r="E684" s="39"/>
      <c r="F684" s="40"/>
      <c r="G684" s="39"/>
      <c r="H684" s="41"/>
      <c r="I684" s="42"/>
      <c r="J684" s="43"/>
      <c r="K684" s="44"/>
      <c r="L684" s="64"/>
      <c r="M684" s="63"/>
      <c r="N684" s="63"/>
      <c r="O684" s="63"/>
      <c r="P684" s="69"/>
      <c r="Q684" s="70"/>
      <c r="R684" s="71"/>
      <c r="S684" s="71"/>
      <c r="T684" s="72"/>
      <c r="U684" s="73"/>
      <c r="V684" s="73"/>
      <c r="W684" s="1"/>
    </row>
    <row r="685" spans="1:23" ht="23.25">
      <c r="A685" s="1"/>
      <c r="B685" s="83" t="s">
        <v>42</v>
      </c>
      <c r="C685" s="83" t="s">
        <v>53</v>
      </c>
      <c r="D685" s="83" t="s">
        <v>48</v>
      </c>
      <c r="E685" s="40"/>
      <c r="F685" s="83" t="s">
        <v>279</v>
      </c>
      <c r="G685" s="40"/>
      <c r="H685" s="41"/>
      <c r="I685" s="82" t="s">
        <v>494</v>
      </c>
      <c r="J685" s="43"/>
      <c r="K685" s="44" t="s">
        <v>282</v>
      </c>
      <c r="L685" s="64">
        <v>17682</v>
      </c>
      <c r="M685" s="63">
        <v>16798</v>
      </c>
      <c r="N685" s="63">
        <v>16798</v>
      </c>
      <c r="O685" s="63">
        <v>16615</v>
      </c>
      <c r="P685" s="69">
        <f>IF(M685&lt;&gt;0,ROUND(O685/M685*100,1),0)</f>
        <v>98.9</v>
      </c>
      <c r="Q685" s="70">
        <f>IF(N685&lt;&gt;0,ROUND(O685/N685*100,1),0)</f>
        <v>98.9</v>
      </c>
      <c r="R685" s="71">
        <v>95.00056554688385</v>
      </c>
      <c r="S685" s="69">
        <v>93.96561474946273</v>
      </c>
      <c r="T685" s="73">
        <f>SUM(T686:T687)</f>
        <v>1256762.9</v>
      </c>
      <c r="U685" s="73">
        <f>SUM(U686:U687)</f>
        <v>1496345</v>
      </c>
      <c r="V685" s="73">
        <f>IF(T685&lt;&gt;0,ROUND(U685/T685*100,1),0)</f>
        <v>119.1</v>
      </c>
      <c r="W685" s="1"/>
    </row>
    <row r="686" spans="1:23" ht="23.25">
      <c r="A686" s="1"/>
      <c r="B686" s="40"/>
      <c r="C686" s="40"/>
      <c r="D686" s="40"/>
      <c r="E686" s="40"/>
      <c r="F686" s="40"/>
      <c r="G686" s="40"/>
      <c r="H686" s="41"/>
      <c r="I686" s="42" t="s">
        <v>44</v>
      </c>
      <c r="J686" s="43"/>
      <c r="K686" s="44"/>
      <c r="L686" s="64"/>
      <c r="M686" s="63"/>
      <c r="N686" s="63"/>
      <c r="O686" s="63"/>
      <c r="P686" s="69"/>
      <c r="Q686" s="70"/>
      <c r="R686" s="71"/>
      <c r="S686" s="69"/>
      <c r="T686" s="73">
        <v>801618.2</v>
      </c>
      <c r="U686" s="73">
        <v>843859.6</v>
      </c>
      <c r="V686" s="73">
        <f>IF(T686&lt;&gt;0,ROUND(U686/T686*100,1),0)</f>
        <v>105.3</v>
      </c>
      <c r="W686" s="1"/>
    </row>
    <row r="687" spans="1:23" ht="23.25">
      <c r="A687" s="1"/>
      <c r="B687" s="40"/>
      <c r="C687" s="46"/>
      <c r="D687" s="46"/>
      <c r="E687" s="46"/>
      <c r="F687" s="46"/>
      <c r="G687" s="46"/>
      <c r="H687" s="42"/>
      <c r="I687" s="42" t="s">
        <v>45</v>
      </c>
      <c r="J687" s="43"/>
      <c r="K687" s="44"/>
      <c r="L687" s="64"/>
      <c r="M687" s="64"/>
      <c r="N687" s="64"/>
      <c r="O687" s="64"/>
      <c r="P687" s="69"/>
      <c r="Q687" s="70"/>
      <c r="R687" s="71"/>
      <c r="S687" s="69"/>
      <c r="T687" s="81">
        <v>455144.7</v>
      </c>
      <c r="U687" s="74">
        <v>652485.4</v>
      </c>
      <c r="V687" s="74">
        <f>IF(T687&lt;&gt;0,ROUND(U687/T687*100,1),0)</f>
        <v>143.4</v>
      </c>
      <c r="W687" s="1"/>
    </row>
    <row r="688" spans="1:23" ht="23.25">
      <c r="A688" s="1"/>
      <c r="B688" s="40"/>
      <c r="C688" s="40"/>
      <c r="D688" s="40"/>
      <c r="E688" s="40"/>
      <c r="F688" s="40"/>
      <c r="G688" s="40"/>
      <c r="H688" s="41"/>
      <c r="I688" s="42"/>
      <c r="J688" s="43"/>
      <c r="K688" s="44"/>
      <c r="L688" s="64"/>
      <c r="M688" s="63"/>
      <c r="N688" s="63"/>
      <c r="O688" s="63"/>
      <c r="P688" s="69"/>
      <c r="Q688" s="70"/>
      <c r="R688" s="71"/>
      <c r="S688" s="69"/>
      <c r="T688" s="73"/>
      <c r="U688" s="73"/>
      <c r="V688" s="73"/>
      <c r="W688" s="1"/>
    </row>
    <row r="689" spans="1:23" ht="23.25">
      <c r="A689" s="1"/>
      <c r="B689" s="83" t="s">
        <v>283</v>
      </c>
      <c r="C689" s="40"/>
      <c r="D689" s="40"/>
      <c r="E689" s="40"/>
      <c r="F689" s="40"/>
      <c r="G689" s="40"/>
      <c r="H689" s="41"/>
      <c r="I689" s="82" t="s">
        <v>505</v>
      </c>
      <c r="J689" s="43"/>
      <c r="K689" s="44"/>
      <c r="L689" s="64"/>
      <c r="M689" s="64"/>
      <c r="N689" s="64"/>
      <c r="O689" s="64"/>
      <c r="P689" s="69"/>
      <c r="Q689" s="70"/>
      <c r="R689" s="71"/>
      <c r="S689" s="69"/>
      <c r="T689" s="81">
        <f>SUM(T690:T691)</f>
        <v>57659602.5</v>
      </c>
      <c r="U689" s="74">
        <f>SUM(U690:U691)</f>
        <v>57201189.099999994</v>
      </c>
      <c r="V689" s="74">
        <f>IF(T689&lt;&gt;0,ROUND(U689/T689*100,1),0)</f>
        <v>99.2</v>
      </c>
      <c r="W689" s="1"/>
    </row>
    <row r="690" spans="1:23" ht="23.25">
      <c r="A690" s="1"/>
      <c r="B690" s="40"/>
      <c r="C690" s="40"/>
      <c r="D690" s="40"/>
      <c r="E690" s="40"/>
      <c r="F690" s="40"/>
      <c r="G690" s="40"/>
      <c r="H690" s="41"/>
      <c r="I690" s="42" t="s">
        <v>44</v>
      </c>
      <c r="J690" s="43"/>
      <c r="K690" s="44"/>
      <c r="L690" s="64"/>
      <c r="M690" s="64"/>
      <c r="N690" s="64"/>
      <c r="O690" s="64"/>
      <c r="P690" s="69"/>
      <c r="Q690" s="70"/>
      <c r="R690" s="71"/>
      <c r="S690" s="69"/>
      <c r="T690" s="81">
        <f>+T694+T707+T785</f>
        <v>29103259.6</v>
      </c>
      <c r="U690" s="74">
        <f>+U694+U707+U785</f>
        <v>31416241.299999997</v>
      </c>
      <c r="V690" s="74">
        <f>IF(T690&lt;&gt;0,ROUND(U690/T690*100,1),0)</f>
        <v>107.9</v>
      </c>
      <c r="W690" s="1"/>
    </row>
    <row r="691" spans="1:23" ht="23.25">
      <c r="A691" s="1"/>
      <c r="B691" s="40"/>
      <c r="C691" s="40"/>
      <c r="D691" s="40"/>
      <c r="E691" s="40"/>
      <c r="F691" s="40"/>
      <c r="G691" s="40"/>
      <c r="H691" s="41"/>
      <c r="I691" s="42" t="s">
        <v>45</v>
      </c>
      <c r="J691" s="43"/>
      <c r="K691" s="44"/>
      <c r="L691" s="64"/>
      <c r="M691" s="64"/>
      <c r="N691" s="64"/>
      <c r="O691" s="64"/>
      <c r="P691" s="69"/>
      <c r="Q691" s="70"/>
      <c r="R691" s="71"/>
      <c r="S691" s="69"/>
      <c r="T691" s="81">
        <f>+T695+T708+T786</f>
        <v>28556342.900000002</v>
      </c>
      <c r="U691" s="74">
        <f>+U695+U708+U786</f>
        <v>25784947.8</v>
      </c>
      <c r="V691" s="74">
        <f>IF(T691&lt;&gt;0,ROUND(U691/T691*100,1),0)</f>
        <v>90.3</v>
      </c>
      <c r="W691" s="1"/>
    </row>
    <row r="692" spans="1:23" ht="23.25">
      <c r="A692" s="1"/>
      <c r="B692" s="40"/>
      <c r="C692" s="40"/>
      <c r="D692" s="40"/>
      <c r="E692" s="40"/>
      <c r="F692" s="40"/>
      <c r="G692" s="40"/>
      <c r="H692" s="41"/>
      <c r="I692" s="42"/>
      <c r="J692" s="43"/>
      <c r="K692" s="44"/>
      <c r="L692" s="64"/>
      <c r="M692" s="64"/>
      <c r="N692" s="64"/>
      <c r="O692" s="64"/>
      <c r="P692" s="69"/>
      <c r="Q692" s="70"/>
      <c r="R692" s="71"/>
      <c r="S692" s="69"/>
      <c r="T692" s="81"/>
      <c r="U692" s="74"/>
      <c r="V692" s="74"/>
      <c r="W692" s="1"/>
    </row>
    <row r="693" spans="1:23" ht="23.25">
      <c r="A693" s="1"/>
      <c r="B693" s="40"/>
      <c r="C693" s="83" t="s">
        <v>46</v>
      </c>
      <c r="D693" s="40"/>
      <c r="E693" s="40"/>
      <c r="F693" s="40"/>
      <c r="G693" s="40"/>
      <c r="H693" s="41"/>
      <c r="I693" s="42" t="s">
        <v>47</v>
      </c>
      <c r="J693" s="43"/>
      <c r="K693" s="44"/>
      <c r="L693" s="64"/>
      <c r="M693" s="64"/>
      <c r="N693" s="64"/>
      <c r="O693" s="64"/>
      <c r="P693" s="69"/>
      <c r="Q693" s="70"/>
      <c r="R693" s="71"/>
      <c r="S693" s="69"/>
      <c r="T693" s="81">
        <f>SUM(T694:T695)</f>
        <v>4783648.6</v>
      </c>
      <c r="U693" s="74">
        <f>SUM(U694:U695)</f>
        <v>1607494.2000000002</v>
      </c>
      <c r="V693" s="74">
        <f>IF(T693&lt;&gt;0,ROUND(U693/T693*100,1),0)</f>
        <v>33.6</v>
      </c>
      <c r="W693" s="1"/>
    </row>
    <row r="694" spans="1:23" ht="23.25">
      <c r="A694" s="1"/>
      <c r="B694" s="40"/>
      <c r="C694" s="40"/>
      <c r="D694" s="40"/>
      <c r="E694" s="40"/>
      <c r="F694" s="40"/>
      <c r="G694" s="40"/>
      <c r="H694" s="41"/>
      <c r="I694" s="42" t="s">
        <v>44</v>
      </c>
      <c r="J694" s="43"/>
      <c r="K694" s="44"/>
      <c r="L694" s="64"/>
      <c r="M694" s="64"/>
      <c r="N694" s="64"/>
      <c r="O694" s="64"/>
      <c r="P694" s="69"/>
      <c r="Q694" s="70"/>
      <c r="R694" s="71"/>
      <c r="S694" s="69"/>
      <c r="T694" s="81">
        <f>+T698</f>
        <v>4430791</v>
      </c>
      <c r="U694" s="74">
        <f>+U698</f>
        <v>855817.4</v>
      </c>
      <c r="V694" s="74">
        <f>IF(T694&lt;&gt;0,ROUND(U694/T694*100,1),0)</f>
        <v>19.3</v>
      </c>
      <c r="W694" s="1"/>
    </row>
    <row r="695" spans="1:23" ht="23.25">
      <c r="A695" s="1"/>
      <c r="B695" s="40"/>
      <c r="C695" s="40"/>
      <c r="D695" s="40"/>
      <c r="E695" s="40"/>
      <c r="F695" s="40"/>
      <c r="G695" s="40"/>
      <c r="H695" s="41"/>
      <c r="I695" s="42" t="s">
        <v>45</v>
      </c>
      <c r="J695" s="43"/>
      <c r="K695" s="44"/>
      <c r="L695" s="64"/>
      <c r="M695" s="64"/>
      <c r="N695" s="64"/>
      <c r="O695" s="64"/>
      <c r="P695" s="69"/>
      <c r="Q695" s="70"/>
      <c r="R695" s="71"/>
      <c r="S695" s="69"/>
      <c r="T695" s="81">
        <f>+T699</f>
        <v>352857.6</v>
      </c>
      <c r="U695" s="74">
        <f>+U699</f>
        <v>751676.8</v>
      </c>
      <c r="V695" s="74">
        <f>IF(T695&lt;&gt;0,ROUND(U695/T695*100,1),0)</f>
        <v>213</v>
      </c>
      <c r="W695" s="1"/>
    </row>
    <row r="696" spans="1:23" ht="23.25">
      <c r="A696" s="1"/>
      <c r="B696" s="40"/>
      <c r="C696" s="40"/>
      <c r="D696" s="40"/>
      <c r="E696" s="40"/>
      <c r="F696" s="40"/>
      <c r="G696" s="40"/>
      <c r="H696" s="41"/>
      <c r="I696" s="42"/>
      <c r="J696" s="43"/>
      <c r="K696" s="44"/>
      <c r="L696" s="64"/>
      <c r="M696" s="64"/>
      <c r="N696" s="64"/>
      <c r="O696" s="64"/>
      <c r="P696" s="69"/>
      <c r="Q696" s="70"/>
      <c r="R696" s="71"/>
      <c r="S696" s="69"/>
      <c r="T696" s="81"/>
      <c r="U696" s="74"/>
      <c r="V696" s="74"/>
      <c r="W696" s="1"/>
    </row>
    <row r="697" spans="1:23" ht="23.25">
      <c r="A697" s="1"/>
      <c r="B697" s="40"/>
      <c r="C697" s="40"/>
      <c r="D697" s="83" t="s">
        <v>48</v>
      </c>
      <c r="E697" s="40"/>
      <c r="F697" s="40"/>
      <c r="G697" s="40"/>
      <c r="H697" s="41"/>
      <c r="I697" s="42" t="s">
        <v>49</v>
      </c>
      <c r="J697" s="43"/>
      <c r="K697" s="44"/>
      <c r="L697" s="64"/>
      <c r="M697" s="63"/>
      <c r="N697" s="63"/>
      <c r="O697" s="63"/>
      <c r="P697" s="69"/>
      <c r="Q697" s="70"/>
      <c r="R697" s="71"/>
      <c r="S697" s="69"/>
      <c r="T697" s="73">
        <f>SUM(T698:T699)</f>
        <v>4783648.6</v>
      </c>
      <c r="U697" s="73">
        <f>SUM(U698:U699)</f>
        <v>1607494.2000000002</v>
      </c>
      <c r="V697" s="73">
        <f>IF(T697&lt;&gt;0,ROUND(U697/T697*100,1),0)</f>
        <v>33.6</v>
      </c>
      <c r="W697" s="1"/>
    </row>
    <row r="698" spans="1:23" ht="23.25">
      <c r="A698" s="1"/>
      <c r="B698" s="40"/>
      <c r="C698" s="46"/>
      <c r="D698" s="46"/>
      <c r="E698" s="46"/>
      <c r="F698" s="46"/>
      <c r="G698" s="46"/>
      <c r="H698" s="42"/>
      <c r="I698" s="42" t="s">
        <v>44</v>
      </c>
      <c r="J698" s="43"/>
      <c r="K698" s="44"/>
      <c r="L698" s="64"/>
      <c r="M698" s="64"/>
      <c r="N698" s="64"/>
      <c r="O698" s="64"/>
      <c r="P698" s="69"/>
      <c r="Q698" s="70"/>
      <c r="R698" s="71"/>
      <c r="S698" s="69"/>
      <c r="T698" s="81">
        <f>+T703</f>
        <v>4430791</v>
      </c>
      <c r="U698" s="74">
        <f>+U703</f>
        <v>855817.4</v>
      </c>
      <c r="V698" s="74">
        <f>IF(T698&lt;&gt;0,ROUND(U698/T698*100,1),0)</f>
        <v>19.3</v>
      </c>
      <c r="W698" s="1"/>
    </row>
    <row r="699" spans="1:23" ht="23.25">
      <c r="A699" s="1"/>
      <c r="B699" s="40"/>
      <c r="C699" s="40"/>
      <c r="D699" s="40"/>
      <c r="E699" s="40"/>
      <c r="F699" s="40"/>
      <c r="G699" s="40"/>
      <c r="H699" s="41"/>
      <c r="I699" s="42" t="s">
        <v>45</v>
      </c>
      <c r="J699" s="43"/>
      <c r="K699" s="44"/>
      <c r="L699" s="64"/>
      <c r="M699" s="63"/>
      <c r="N699" s="63"/>
      <c r="O699" s="63"/>
      <c r="P699" s="69"/>
      <c r="Q699" s="70"/>
      <c r="R699" s="71"/>
      <c r="S699" s="69"/>
      <c r="T699" s="81">
        <f>+T704</f>
        <v>352857.6</v>
      </c>
      <c r="U699" s="74">
        <f>+U704</f>
        <v>751676.8</v>
      </c>
      <c r="V699" s="74">
        <f>IF(T699&lt;&gt;0,ROUND(U699/T699*100,1),0)</f>
        <v>213</v>
      </c>
      <c r="W699" s="1"/>
    </row>
    <row r="700" spans="1:23" ht="23.25">
      <c r="A700" s="1"/>
      <c r="B700" s="40"/>
      <c r="C700" s="46"/>
      <c r="D700" s="46"/>
      <c r="E700" s="46"/>
      <c r="F700" s="46"/>
      <c r="G700" s="46"/>
      <c r="H700" s="42"/>
      <c r="I700" s="42"/>
      <c r="J700" s="43"/>
      <c r="K700" s="44"/>
      <c r="L700" s="64"/>
      <c r="M700" s="64"/>
      <c r="N700" s="64"/>
      <c r="O700" s="64"/>
      <c r="P700" s="69"/>
      <c r="Q700" s="70"/>
      <c r="R700" s="71"/>
      <c r="S700" s="69"/>
      <c r="T700" s="73"/>
      <c r="U700" s="73"/>
      <c r="V700" s="73"/>
      <c r="W700" s="1"/>
    </row>
    <row r="701" spans="1:23" ht="23.25">
      <c r="A701" s="1"/>
      <c r="B701" s="40"/>
      <c r="C701" s="40"/>
      <c r="D701" s="40"/>
      <c r="E701" s="40"/>
      <c r="F701" s="83" t="s">
        <v>50</v>
      </c>
      <c r="G701" s="46"/>
      <c r="H701" s="42"/>
      <c r="I701" s="42" t="s">
        <v>51</v>
      </c>
      <c r="J701" s="43"/>
      <c r="K701" s="44"/>
      <c r="L701" s="64"/>
      <c r="M701" s="64"/>
      <c r="N701" s="64"/>
      <c r="O701" s="64"/>
      <c r="P701" s="69"/>
      <c r="Q701" s="70"/>
      <c r="R701" s="71"/>
      <c r="S701" s="69"/>
      <c r="T701" s="81"/>
      <c r="U701" s="74"/>
      <c r="V701" s="74"/>
      <c r="W701" s="1"/>
    </row>
    <row r="702" spans="1:23" ht="23.25">
      <c r="A702" s="1"/>
      <c r="B702" s="40"/>
      <c r="C702" s="40"/>
      <c r="D702" s="40"/>
      <c r="E702" s="40"/>
      <c r="F702" s="40"/>
      <c r="G702" s="40"/>
      <c r="H702" s="41"/>
      <c r="I702" s="42" t="s">
        <v>52</v>
      </c>
      <c r="J702" s="43"/>
      <c r="K702" s="44"/>
      <c r="L702" s="64"/>
      <c r="M702" s="63"/>
      <c r="N702" s="63"/>
      <c r="O702" s="63"/>
      <c r="P702" s="69"/>
      <c r="Q702" s="70"/>
      <c r="R702" s="71"/>
      <c r="S702" s="69"/>
      <c r="T702" s="73">
        <f>SUM(T703:T704)</f>
        <v>4783648.6</v>
      </c>
      <c r="U702" s="73">
        <f>SUM(U703:U704)</f>
        <v>1607494.2000000002</v>
      </c>
      <c r="V702" s="73">
        <f>IF(T702&lt;&gt;0,ROUND(U702/T702*100,1),0)</f>
        <v>33.6</v>
      </c>
      <c r="W702" s="1"/>
    </row>
    <row r="703" spans="1:23" ht="23.25">
      <c r="A703" s="1"/>
      <c r="B703" s="40"/>
      <c r="C703" s="40"/>
      <c r="D703" s="40"/>
      <c r="E703" s="40"/>
      <c r="F703" s="40"/>
      <c r="G703" s="40"/>
      <c r="H703" s="41"/>
      <c r="I703" s="42" t="s">
        <v>44</v>
      </c>
      <c r="J703" s="43"/>
      <c r="K703" s="44"/>
      <c r="L703" s="64"/>
      <c r="M703" s="63"/>
      <c r="N703" s="63"/>
      <c r="O703" s="63"/>
      <c r="P703" s="69"/>
      <c r="Q703" s="70"/>
      <c r="R703" s="71"/>
      <c r="S703" s="69"/>
      <c r="T703" s="73">
        <v>4430791</v>
      </c>
      <c r="U703" s="73">
        <v>855817.4</v>
      </c>
      <c r="V703" s="73">
        <f>IF(T703&lt;&gt;0,ROUND(U703/T703*100,1),0)</f>
        <v>19.3</v>
      </c>
      <c r="W703" s="1"/>
    </row>
    <row r="704" spans="1:23" ht="23.25">
      <c r="A704" s="1"/>
      <c r="B704" s="40"/>
      <c r="C704" s="46"/>
      <c r="D704" s="46"/>
      <c r="E704" s="46"/>
      <c r="F704" s="46"/>
      <c r="G704" s="46"/>
      <c r="H704" s="42"/>
      <c r="I704" s="42" t="s">
        <v>45</v>
      </c>
      <c r="J704" s="43"/>
      <c r="K704" s="44"/>
      <c r="L704" s="64"/>
      <c r="M704" s="64"/>
      <c r="N704" s="64"/>
      <c r="O704" s="64"/>
      <c r="P704" s="69"/>
      <c r="Q704" s="70"/>
      <c r="R704" s="71"/>
      <c r="S704" s="69"/>
      <c r="T704" s="81">
        <v>352857.6</v>
      </c>
      <c r="U704" s="74">
        <v>751676.8</v>
      </c>
      <c r="V704" s="74">
        <f>IF(T704&lt;&gt;0,ROUND(U704/T704*100,1),0)</f>
        <v>213</v>
      </c>
      <c r="W704" s="1"/>
    </row>
    <row r="705" spans="1:23" ht="23.25">
      <c r="A705" s="1"/>
      <c r="B705" s="40"/>
      <c r="C705" s="40"/>
      <c r="D705" s="40"/>
      <c r="E705" s="40"/>
      <c r="F705" s="40"/>
      <c r="G705" s="40"/>
      <c r="H705" s="41"/>
      <c r="I705" s="42"/>
      <c r="J705" s="43"/>
      <c r="K705" s="44"/>
      <c r="L705" s="64"/>
      <c r="M705" s="63"/>
      <c r="N705" s="63"/>
      <c r="O705" s="63"/>
      <c r="P705" s="69"/>
      <c r="Q705" s="70"/>
      <c r="R705" s="71"/>
      <c r="S705" s="69"/>
      <c r="T705" s="73"/>
      <c r="U705" s="73"/>
      <c r="V705" s="73"/>
      <c r="W705" s="1"/>
    </row>
    <row r="706" spans="1:23" ht="23.25">
      <c r="A706" s="1"/>
      <c r="B706" s="40"/>
      <c r="C706" s="83" t="s">
        <v>53</v>
      </c>
      <c r="D706" s="40"/>
      <c r="E706" s="40"/>
      <c r="F706" s="40"/>
      <c r="G706" s="40"/>
      <c r="H706" s="42"/>
      <c r="I706" s="82" t="s">
        <v>534</v>
      </c>
      <c r="J706" s="43"/>
      <c r="K706" s="44"/>
      <c r="L706" s="64"/>
      <c r="M706" s="63"/>
      <c r="N706" s="63"/>
      <c r="O706" s="63"/>
      <c r="P706" s="69"/>
      <c r="Q706" s="70"/>
      <c r="R706" s="71"/>
      <c r="S706" s="69"/>
      <c r="T706" s="73">
        <f>SUM(T707:T708)</f>
        <v>47523509.6</v>
      </c>
      <c r="U706" s="73">
        <f>SUM(U707:U708)</f>
        <v>50357665.5</v>
      </c>
      <c r="V706" s="73">
        <f>IF(T706&lt;&gt;0,ROUND(U706/T706*100,1),0)</f>
        <v>106</v>
      </c>
      <c r="W706" s="1"/>
    </row>
    <row r="707" spans="1:23" ht="23.25">
      <c r="A707" s="1"/>
      <c r="B707" s="40"/>
      <c r="C707" s="40"/>
      <c r="D707" s="40"/>
      <c r="E707" s="40"/>
      <c r="F707" s="40"/>
      <c r="G707" s="40"/>
      <c r="H707" s="41"/>
      <c r="I707" s="42" t="s">
        <v>44</v>
      </c>
      <c r="J707" s="43"/>
      <c r="K707" s="44"/>
      <c r="L707" s="64"/>
      <c r="M707" s="63"/>
      <c r="N707" s="63"/>
      <c r="O707" s="63"/>
      <c r="P707" s="69"/>
      <c r="Q707" s="70"/>
      <c r="R707" s="71"/>
      <c r="S707" s="69"/>
      <c r="T707" s="73">
        <f>+T711</f>
        <v>19320024.3</v>
      </c>
      <c r="U707" s="73">
        <f>+U711</f>
        <v>25324394.5</v>
      </c>
      <c r="V707" s="73">
        <f>IF(T707&lt;&gt;0,ROUND(U707/T707*100,1),0)</f>
        <v>131.1</v>
      </c>
      <c r="W707" s="1"/>
    </row>
    <row r="708" spans="1:23" ht="23.25">
      <c r="A708" s="1"/>
      <c r="B708" s="40"/>
      <c r="C708" s="46"/>
      <c r="D708" s="46"/>
      <c r="E708" s="46"/>
      <c r="F708" s="46"/>
      <c r="G708" s="46"/>
      <c r="H708" s="42"/>
      <c r="I708" s="42" t="s">
        <v>45</v>
      </c>
      <c r="J708" s="43"/>
      <c r="K708" s="44"/>
      <c r="L708" s="64"/>
      <c r="M708" s="64"/>
      <c r="N708" s="64"/>
      <c r="O708" s="64"/>
      <c r="P708" s="69"/>
      <c r="Q708" s="70"/>
      <c r="R708" s="71"/>
      <c r="S708" s="69"/>
      <c r="T708" s="81">
        <f>+T712</f>
        <v>28203485.3</v>
      </c>
      <c r="U708" s="74">
        <f>+U712</f>
        <v>25033271</v>
      </c>
      <c r="V708" s="74">
        <f>IF(T708&lt;&gt;0,ROUND(U708/T708*100,1),0)</f>
        <v>88.8</v>
      </c>
      <c r="W708" s="1"/>
    </row>
    <row r="709" spans="1:23" ht="23.25">
      <c r="A709" s="1"/>
      <c r="B709" s="40"/>
      <c r="C709" s="40"/>
      <c r="D709" s="40"/>
      <c r="E709" s="40"/>
      <c r="F709" s="40"/>
      <c r="G709" s="40"/>
      <c r="H709" s="41"/>
      <c r="I709" s="42"/>
      <c r="J709" s="43"/>
      <c r="K709" s="44"/>
      <c r="L709" s="64"/>
      <c r="M709" s="63"/>
      <c r="N709" s="63"/>
      <c r="O709" s="63"/>
      <c r="P709" s="69"/>
      <c r="Q709" s="70"/>
      <c r="R709" s="71"/>
      <c r="S709" s="69"/>
      <c r="T709" s="73"/>
      <c r="U709" s="73"/>
      <c r="V709" s="73"/>
      <c r="W709" s="1"/>
    </row>
    <row r="710" spans="1:23" ht="23.25">
      <c r="A710" s="1"/>
      <c r="B710" s="40"/>
      <c r="C710" s="40"/>
      <c r="D710" s="83" t="s">
        <v>48</v>
      </c>
      <c r="E710" s="40"/>
      <c r="F710" s="40"/>
      <c r="G710" s="40"/>
      <c r="H710" s="41"/>
      <c r="I710" s="42" t="s">
        <v>49</v>
      </c>
      <c r="J710" s="43"/>
      <c r="K710" s="44"/>
      <c r="L710" s="64"/>
      <c r="M710" s="64"/>
      <c r="N710" s="64"/>
      <c r="O710" s="64"/>
      <c r="P710" s="69"/>
      <c r="Q710" s="70"/>
      <c r="R710" s="71"/>
      <c r="S710" s="69"/>
      <c r="T710" s="81">
        <f>SUM(T711:T712)</f>
        <v>47523509.6</v>
      </c>
      <c r="U710" s="74">
        <f>SUM(U711:U712)</f>
        <v>50357665.5</v>
      </c>
      <c r="V710" s="74">
        <f>IF(T710&lt;&gt;0,ROUND(U710/T710*100,1),0)</f>
        <v>106</v>
      </c>
      <c r="W710" s="1"/>
    </row>
    <row r="711" spans="1:23" ht="23.25">
      <c r="A711" s="1"/>
      <c r="B711" s="40"/>
      <c r="C711" s="46"/>
      <c r="D711" s="46"/>
      <c r="E711" s="46"/>
      <c r="F711" s="46"/>
      <c r="G711" s="46"/>
      <c r="H711" s="42"/>
      <c r="I711" s="42" t="s">
        <v>44</v>
      </c>
      <c r="J711" s="43"/>
      <c r="K711" s="44"/>
      <c r="L711" s="64"/>
      <c r="M711" s="63"/>
      <c r="N711" s="63"/>
      <c r="O711" s="63"/>
      <c r="P711" s="69"/>
      <c r="Q711" s="70"/>
      <c r="R711" s="71"/>
      <c r="S711" s="69"/>
      <c r="T711" s="73">
        <f>+T715+T735</f>
        <v>19320024.3</v>
      </c>
      <c r="U711" s="73">
        <f>+U715+U735</f>
        <v>25324394.5</v>
      </c>
      <c r="V711" s="73">
        <f>IF(T711&lt;&gt;0,ROUND(U711/T711*100,1),0)</f>
        <v>131.1</v>
      </c>
      <c r="W711" s="1"/>
    </row>
    <row r="712" spans="1:23" ht="23.25">
      <c r="A712" s="1"/>
      <c r="B712" s="40"/>
      <c r="C712" s="46"/>
      <c r="D712" s="46"/>
      <c r="E712" s="46"/>
      <c r="F712" s="46"/>
      <c r="G712" s="46"/>
      <c r="H712" s="42"/>
      <c r="I712" s="42" t="s">
        <v>45</v>
      </c>
      <c r="J712" s="43"/>
      <c r="K712" s="44"/>
      <c r="L712" s="64"/>
      <c r="M712" s="64"/>
      <c r="N712" s="64"/>
      <c r="O712" s="64"/>
      <c r="P712" s="69"/>
      <c r="Q712" s="70"/>
      <c r="R712" s="71"/>
      <c r="S712" s="69"/>
      <c r="T712" s="81">
        <f>+T716+T736</f>
        <v>28203485.3</v>
      </c>
      <c r="U712" s="74">
        <f>+U716+U736</f>
        <v>25033271</v>
      </c>
      <c r="V712" s="74">
        <f>IF(T712&lt;&gt;0,ROUND(U712/T712*100,1),0)</f>
        <v>88.8</v>
      </c>
      <c r="W712" s="1"/>
    </row>
    <row r="713" spans="1:23" ht="23.25">
      <c r="A713" s="1"/>
      <c r="B713" s="40"/>
      <c r="C713" s="40"/>
      <c r="D713" s="40"/>
      <c r="E713" s="40"/>
      <c r="F713" s="40"/>
      <c r="G713" s="40"/>
      <c r="H713" s="41"/>
      <c r="I713" s="42"/>
      <c r="J713" s="43"/>
      <c r="K713" s="44"/>
      <c r="L713" s="64"/>
      <c r="M713" s="63"/>
      <c r="N713" s="63"/>
      <c r="O713" s="63"/>
      <c r="P713" s="69"/>
      <c r="Q713" s="70"/>
      <c r="R713" s="71"/>
      <c r="S713" s="69"/>
      <c r="T713" s="73"/>
      <c r="U713" s="73"/>
      <c r="V713" s="73"/>
      <c r="W713" s="1"/>
    </row>
    <row r="714" spans="1:23" ht="23.25">
      <c r="A714" s="1"/>
      <c r="B714" s="40"/>
      <c r="C714" s="40"/>
      <c r="D714" s="40"/>
      <c r="E714" s="40"/>
      <c r="F714" s="83" t="s">
        <v>284</v>
      </c>
      <c r="G714" s="40"/>
      <c r="H714" s="41"/>
      <c r="I714" s="82" t="s">
        <v>495</v>
      </c>
      <c r="J714" s="43"/>
      <c r="K714" s="44"/>
      <c r="L714" s="64"/>
      <c r="M714" s="63"/>
      <c r="N714" s="63"/>
      <c r="O714" s="63"/>
      <c r="P714" s="69"/>
      <c r="Q714" s="70"/>
      <c r="R714" s="71"/>
      <c r="S714" s="69"/>
      <c r="T714" s="73">
        <f>SUM(T715:T716)</f>
        <v>792150.6</v>
      </c>
      <c r="U714" s="73">
        <f>SUM(U715:U716)</f>
        <v>420466.4</v>
      </c>
      <c r="V714" s="73">
        <f>IF(T714&lt;&gt;0,ROUND(U714/T714*100,1),0)</f>
        <v>53.1</v>
      </c>
      <c r="W714" s="1"/>
    </row>
    <row r="715" spans="1:23" ht="23.25">
      <c r="A715" s="1"/>
      <c r="B715" s="40"/>
      <c r="C715" s="40"/>
      <c r="D715" s="40"/>
      <c r="E715" s="40"/>
      <c r="F715" s="40"/>
      <c r="G715" s="40"/>
      <c r="H715" s="41"/>
      <c r="I715" s="42" t="s">
        <v>44</v>
      </c>
      <c r="J715" s="43"/>
      <c r="K715" s="44"/>
      <c r="L715" s="64"/>
      <c r="M715" s="63"/>
      <c r="N715" s="63"/>
      <c r="O715" s="63"/>
      <c r="P715" s="69"/>
      <c r="Q715" s="70"/>
      <c r="R715" s="71"/>
      <c r="S715" s="69"/>
      <c r="T715" s="73">
        <v>792150.6</v>
      </c>
      <c r="U715" s="73">
        <v>420466.4</v>
      </c>
      <c r="V715" s="73">
        <f>IF(T715&lt;&gt;0,ROUND(U715/T715*100,1),0)</f>
        <v>53.1</v>
      </c>
      <c r="W715" s="1"/>
    </row>
    <row r="716" spans="1:23" ht="23.25">
      <c r="A716" s="1"/>
      <c r="B716" s="40"/>
      <c r="C716" s="40"/>
      <c r="D716" s="40"/>
      <c r="E716" s="40"/>
      <c r="F716" s="40"/>
      <c r="G716" s="40"/>
      <c r="H716" s="41"/>
      <c r="I716" s="42" t="s">
        <v>45</v>
      </c>
      <c r="J716" s="43"/>
      <c r="K716" s="44"/>
      <c r="L716" s="64"/>
      <c r="M716" s="63"/>
      <c r="N716" s="63"/>
      <c r="O716" s="63"/>
      <c r="P716" s="69"/>
      <c r="Q716" s="70"/>
      <c r="R716" s="71"/>
      <c r="S716" s="69"/>
      <c r="T716" s="73">
        <v>0</v>
      </c>
      <c r="U716" s="73">
        <v>0</v>
      </c>
      <c r="V716" s="73">
        <f>IF(T716&lt;&gt;0,ROUND(U716/T716*100,1),0)</f>
        <v>0</v>
      </c>
      <c r="W716" s="1"/>
    </row>
    <row r="717" spans="1:23" ht="23.25">
      <c r="A717" s="1"/>
      <c r="B717" s="40"/>
      <c r="C717" s="40"/>
      <c r="D717" s="40"/>
      <c r="E717" s="40"/>
      <c r="F717" s="40"/>
      <c r="G717" s="40"/>
      <c r="H717" s="41"/>
      <c r="I717" s="42"/>
      <c r="J717" s="43"/>
      <c r="K717" s="44"/>
      <c r="L717" s="64"/>
      <c r="M717" s="63"/>
      <c r="N717" s="63"/>
      <c r="O717" s="63"/>
      <c r="P717" s="69"/>
      <c r="Q717" s="70"/>
      <c r="R717" s="71"/>
      <c r="S717" s="69"/>
      <c r="T717" s="73"/>
      <c r="U717" s="73"/>
      <c r="V717" s="73"/>
      <c r="W717" s="1"/>
    </row>
    <row r="718" spans="1:23" ht="23.25">
      <c r="A718" s="1"/>
      <c r="B718" s="40"/>
      <c r="C718" s="40"/>
      <c r="D718" s="40"/>
      <c r="E718" s="40"/>
      <c r="F718" s="40"/>
      <c r="G718" s="40"/>
      <c r="H718" s="41"/>
      <c r="I718" s="82" t="s">
        <v>470</v>
      </c>
      <c r="J718" s="43"/>
      <c r="K718" s="44"/>
      <c r="L718" s="64"/>
      <c r="M718" s="63"/>
      <c r="N718" s="63"/>
      <c r="O718" s="63"/>
      <c r="P718" s="69"/>
      <c r="Q718" s="70"/>
      <c r="R718" s="71"/>
      <c r="S718" s="69"/>
      <c r="T718" s="73"/>
      <c r="U718" s="73"/>
      <c r="V718" s="73"/>
      <c r="W718" s="1"/>
    </row>
    <row r="719" spans="1:23" ht="23.25">
      <c r="A719" s="1"/>
      <c r="B719" s="40"/>
      <c r="C719" s="40"/>
      <c r="D719" s="40"/>
      <c r="E719" s="40"/>
      <c r="F719" s="40"/>
      <c r="G719" s="40"/>
      <c r="H719" s="41"/>
      <c r="I719" s="42" t="s">
        <v>285</v>
      </c>
      <c r="J719" s="43"/>
      <c r="K719" s="44"/>
      <c r="L719" s="64"/>
      <c r="M719" s="63"/>
      <c r="N719" s="63"/>
      <c r="O719" s="63"/>
      <c r="P719" s="69"/>
      <c r="Q719" s="70"/>
      <c r="R719" s="71"/>
      <c r="S719" s="69"/>
      <c r="T719" s="73"/>
      <c r="U719" s="73"/>
      <c r="V719" s="73"/>
      <c r="W719" s="1"/>
    </row>
    <row r="720" spans="1:23" ht="23.25">
      <c r="A720" s="1"/>
      <c r="B720" s="47"/>
      <c r="C720" s="47"/>
      <c r="D720" s="47"/>
      <c r="E720" s="47"/>
      <c r="F720" s="47"/>
      <c r="G720" s="47"/>
      <c r="H720" s="48"/>
      <c r="I720" s="49"/>
      <c r="J720" s="50"/>
      <c r="K720" s="51"/>
      <c r="L720" s="66"/>
      <c r="M720" s="65"/>
      <c r="N720" s="65"/>
      <c r="O720" s="65"/>
      <c r="P720" s="75"/>
      <c r="Q720" s="76"/>
      <c r="R720" s="77"/>
      <c r="S720" s="75"/>
      <c r="T720" s="79"/>
      <c r="U720" s="79"/>
      <c r="V720" s="79"/>
      <c r="W720" s="1"/>
    </row>
    <row r="721" spans="1:23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2"/>
      <c r="R721" s="52"/>
      <c r="S721" s="52"/>
      <c r="T721" s="52"/>
      <c r="U721" s="52"/>
      <c r="V721" s="52"/>
      <c r="W721" s="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2"/>
      <c r="R722" s="52"/>
      <c r="S722" s="52"/>
      <c r="T722" s="52"/>
      <c r="U722" s="52"/>
      <c r="V722" s="90" t="s">
        <v>521</v>
      </c>
      <c r="W722" s="1"/>
    </row>
    <row r="723" spans="1:23" ht="23.25">
      <c r="A723" s="1"/>
      <c r="B723" s="54"/>
      <c r="C723" s="8"/>
      <c r="D723" s="8"/>
      <c r="E723" s="8"/>
      <c r="F723" s="8"/>
      <c r="G723" s="8"/>
      <c r="H723" s="55"/>
      <c r="I723" s="10"/>
      <c r="J723" s="11"/>
      <c r="K723" s="54" t="s">
        <v>28</v>
      </c>
      <c r="L723" s="57"/>
      <c r="M723" s="57"/>
      <c r="N723" s="57"/>
      <c r="O723" s="57"/>
      <c r="P723" s="57"/>
      <c r="Q723" s="57"/>
      <c r="R723" s="8"/>
      <c r="S723" s="8"/>
      <c r="T723" s="14"/>
      <c r="U723" s="8"/>
      <c r="V723" s="9"/>
      <c r="W723" s="1"/>
    </row>
    <row r="724" spans="1:23" ht="23.25">
      <c r="A724" s="1"/>
      <c r="B724" s="19" t="s">
        <v>26</v>
      </c>
      <c r="C724" s="16"/>
      <c r="D724" s="16"/>
      <c r="E724" s="16"/>
      <c r="F724" s="16"/>
      <c r="G724" s="16"/>
      <c r="H724" s="56"/>
      <c r="I724" s="1"/>
      <c r="J724" s="18"/>
      <c r="K724" s="58"/>
      <c r="L724" s="59"/>
      <c r="M724" s="12" t="s">
        <v>29</v>
      </c>
      <c r="N724" s="12"/>
      <c r="O724" s="12"/>
      <c r="P724" s="12"/>
      <c r="Q724" s="13"/>
      <c r="R724" s="8" t="s">
        <v>21</v>
      </c>
      <c r="S724" s="8"/>
      <c r="T724" s="19" t="s">
        <v>0</v>
      </c>
      <c r="U724" s="16"/>
      <c r="V724" s="17"/>
      <c r="W724" s="1"/>
    </row>
    <row r="725" spans="1:23" ht="23.25">
      <c r="A725" s="1"/>
      <c r="B725" s="23" t="s">
        <v>27</v>
      </c>
      <c r="C725" s="20"/>
      <c r="D725" s="20"/>
      <c r="E725" s="20"/>
      <c r="F725" s="20"/>
      <c r="G725" s="20"/>
      <c r="H725" s="56"/>
      <c r="I725" s="22" t="s">
        <v>1</v>
      </c>
      <c r="J725" s="18"/>
      <c r="K725" s="15" t="s">
        <v>18</v>
      </c>
      <c r="L725" s="15" t="s">
        <v>30</v>
      </c>
      <c r="M725" s="60"/>
      <c r="N725" s="61"/>
      <c r="O725" s="62"/>
      <c r="P725" s="15" t="s">
        <v>38</v>
      </c>
      <c r="Q725" s="17"/>
      <c r="R725" s="16" t="s">
        <v>16</v>
      </c>
      <c r="S725" s="16"/>
      <c r="T725" s="23" t="s">
        <v>23</v>
      </c>
      <c r="U725" s="20"/>
      <c r="V725" s="21"/>
      <c r="W725" s="1"/>
    </row>
    <row r="726" spans="1:23" ht="23.25">
      <c r="A726" s="1"/>
      <c r="B726" s="24"/>
      <c r="C726" s="24"/>
      <c r="D726" s="24"/>
      <c r="E726" s="24"/>
      <c r="F726" s="25"/>
      <c r="G726" s="24"/>
      <c r="H726" s="24"/>
      <c r="I726" s="22"/>
      <c r="J726" s="18"/>
      <c r="K726" s="22" t="s">
        <v>19</v>
      </c>
      <c r="L726" s="28" t="s">
        <v>19</v>
      </c>
      <c r="M726" s="29" t="s">
        <v>4</v>
      </c>
      <c r="N726" s="31" t="s">
        <v>5</v>
      </c>
      <c r="O726" s="29" t="s">
        <v>6</v>
      </c>
      <c r="P726" s="23" t="s">
        <v>39</v>
      </c>
      <c r="Q726" s="21"/>
      <c r="R726" s="26" t="s">
        <v>17</v>
      </c>
      <c r="S726" s="16"/>
      <c r="T726" s="24"/>
      <c r="U726" s="24"/>
      <c r="V726" s="27" t="s">
        <v>2</v>
      </c>
      <c r="W726" s="1"/>
    </row>
    <row r="727" spans="1:23" ht="23.25">
      <c r="A727" s="1"/>
      <c r="B727" s="28" t="s">
        <v>11</v>
      </c>
      <c r="C727" s="28" t="s">
        <v>12</v>
      </c>
      <c r="D727" s="28" t="s">
        <v>13</v>
      </c>
      <c r="E727" s="28" t="s">
        <v>14</v>
      </c>
      <c r="F727" s="29" t="s">
        <v>15</v>
      </c>
      <c r="G727" s="28" t="s">
        <v>3</v>
      </c>
      <c r="H727" s="24"/>
      <c r="I727" s="1"/>
      <c r="J727" s="18"/>
      <c r="K727" s="22" t="s">
        <v>20</v>
      </c>
      <c r="L727" s="29" t="s">
        <v>31</v>
      </c>
      <c r="M727" s="29"/>
      <c r="N727" s="29"/>
      <c r="O727" s="29"/>
      <c r="P727" s="22" t="s">
        <v>32</v>
      </c>
      <c r="Q727" s="30" t="s">
        <v>32</v>
      </c>
      <c r="R727" s="99" t="s">
        <v>33</v>
      </c>
      <c r="S727" s="101" t="s">
        <v>34</v>
      </c>
      <c r="T727" s="31" t="s">
        <v>4</v>
      </c>
      <c r="U727" s="28" t="s">
        <v>7</v>
      </c>
      <c r="V727" s="27" t="s">
        <v>8</v>
      </c>
      <c r="W727" s="1"/>
    </row>
    <row r="728" spans="1:23" ht="23.25">
      <c r="A728" s="1"/>
      <c r="B728" s="32"/>
      <c r="C728" s="32"/>
      <c r="D728" s="32"/>
      <c r="E728" s="32"/>
      <c r="F728" s="33"/>
      <c r="G728" s="32"/>
      <c r="H728" s="32"/>
      <c r="I728" s="34"/>
      <c r="J728" s="35"/>
      <c r="K728" s="36"/>
      <c r="L728" s="37"/>
      <c r="M728" s="37"/>
      <c r="N728" s="37"/>
      <c r="O728" s="37"/>
      <c r="P728" s="36" t="s">
        <v>35</v>
      </c>
      <c r="Q728" s="38" t="s">
        <v>36</v>
      </c>
      <c r="R728" s="100"/>
      <c r="S728" s="102"/>
      <c r="T728" s="34"/>
      <c r="U728" s="32"/>
      <c r="V728" s="37" t="s">
        <v>37</v>
      </c>
      <c r="W728" s="1"/>
    </row>
    <row r="729" spans="1:23" ht="23.25">
      <c r="A729" s="1"/>
      <c r="B729" s="39"/>
      <c r="C729" s="39"/>
      <c r="D729" s="39"/>
      <c r="E729" s="39"/>
      <c r="F729" s="40"/>
      <c r="G729" s="39"/>
      <c r="H729" s="41"/>
      <c r="I729" s="42"/>
      <c r="J729" s="43"/>
      <c r="K729" s="44"/>
      <c r="L729" s="64"/>
      <c r="M729" s="63"/>
      <c r="N729" s="63"/>
      <c r="O729" s="63"/>
      <c r="P729" s="69"/>
      <c r="Q729" s="70"/>
      <c r="R729" s="71"/>
      <c r="S729" s="71"/>
      <c r="T729" s="72"/>
      <c r="U729" s="73"/>
      <c r="V729" s="73"/>
      <c r="W729" s="1"/>
    </row>
    <row r="730" spans="1:23" ht="23.25">
      <c r="A730" s="1"/>
      <c r="B730" s="83" t="s">
        <v>283</v>
      </c>
      <c r="C730" s="83" t="s">
        <v>53</v>
      </c>
      <c r="D730" s="83" t="s">
        <v>48</v>
      </c>
      <c r="E730" s="40"/>
      <c r="F730" s="83" t="s">
        <v>284</v>
      </c>
      <c r="G730" s="40"/>
      <c r="H730" s="41"/>
      <c r="I730" s="42" t="s">
        <v>286</v>
      </c>
      <c r="J730" s="43"/>
      <c r="K730" s="44" t="s">
        <v>282</v>
      </c>
      <c r="L730" s="64">
        <v>11392914</v>
      </c>
      <c r="M730" s="63">
        <v>410278</v>
      </c>
      <c r="N730" s="63">
        <v>410278</v>
      </c>
      <c r="O730" s="63">
        <v>423505</v>
      </c>
      <c r="P730" s="69">
        <f>IF(M730&lt;&gt;0,ROUND(O730/M730*100,1),0)</f>
        <v>103.2</v>
      </c>
      <c r="Q730" s="70">
        <f>IF(N730&lt;&gt;0,ROUND(O730/N730*100,1),0)</f>
        <v>103.2</v>
      </c>
      <c r="R730" s="71">
        <v>3.6011682349221625</v>
      </c>
      <c r="S730" s="69">
        <v>3.717266715082726</v>
      </c>
      <c r="T730" s="73">
        <f>SUM(T731:T732)</f>
        <v>792150.6</v>
      </c>
      <c r="U730" s="73">
        <f>SUM(U731:U732)</f>
        <v>420466.4</v>
      </c>
      <c r="V730" s="73">
        <f>IF(T730&lt;&gt;0,ROUND(U730/T730*100,1),0)</f>
        <v>53.1</v>
      </c>
      <c r="W730" s="1"/>
    </row>
    <row r="731" spans="1:23" ht="23.25">
      <c r="A731" s="1"/>
      <c r="B731" s="40"/>
      <c r="C731" s="40"/>
      <c r="D731" s="40"/>
      <c r="E731" s="40"/>
      <c r="F731" s="40"/>
      <c r="G731" s="40"/>
      <c r="H731" s="41"/>
      <c r="I731" s="42" t="s">
        <v>44</v>
      </c>
      <c r="J731" s="43"/>
      <c r="K731" s="44"/>
      <c r="L731" s="64"/>
      <c r="M731" s="63"/>
      <c r="N731" s="63"/>
      <c r="O731" s="63"/>
      <c r="P731" s="69"/>
      <c r="Q731" s="70"/>
      <c r="R731" s="71"/>
      <c r="S731" s="69"/>
      <c r="T731" s="73">
        <v>792150.6</v>
      </c>
      <c r="U731" s="73">
        <v>420466.4</v>
      </c>
      <c r="V731" s="73">
        <f>IF(T731&lt;&gt;0,ROUND(U731/T731*100,1),0)</f>
        <v>53.1</v>
      </c>
      <c r="W731" s="1"/>
    </row>
    <row r="732" spans="1:23" ht="23.25">
      <c r="A732" s="1"/>
      <c r="B732" s="40"/>
      <c r="C732" s="46"/>
      <c r="D732" s="46"/>
      <c r="E732" s="46"/>
      <c r="F732" s="46"/>
      <c r="G732" s="46"/>
      <c r="H732" s="42"/>
      <c r="I732" s="42" t="s">
        <v>45</v>
      </c>
      <c r="J732" s="43"/>
      <c r="K732" s="44"/>
      <c r="L732" s="64"/>
      <c r="M732" s="64"/>
      <c r="N732" s="64"/>
      <c r="O732" s="64"/>
      <c r="P732" s="69"/>
      <c r="Q732" s="70"/>
      <c r="R732" s="71"/>
      <c r="S732" s="69"/>
      <c r="T732" s="81">
        <v>0</v>
      </c>
      <c r="U732" s="74">
        <v>0</v>
      </c>
      <c r="V732" s="74">
        <f>IF(T732&lt;&gt;0,ROUND(U732/T732*100,1),0)</f>
        <v>0</v>
      </c>
      <c r="W732" s="1"/>
    </row>
    <row r="733" spans="1:23" ht="23.25">
      <c r="A733" s="1"/>
      <c r="B733" s="40"/>
      <c r="C733" s="40"/>
      <c r="D733" s="40"/>
      <c r="E733" s="40"/>
      <c r="F733" s="40"/>
      <c r="G733" s="40"/>
      <c r="H733" s="41"/>
      <c r="I733" s="42"/>
      <c r="J733" s="43"/>
      <c r="K733" s="44"/>
      <c r="L733" s="64"/>
      <c r="M733" s="63"/>
      <c r="N733" s="63"/>
      <c r="O733" s="63"/>
      <c r="P733" s="69"/>
      <c r="Q733" s="70"/>
      <c r="R733" s="71"/>
      <c r="S733" s="69"/>
      <c r="T733" s="73"/>
      <c r="U733" s="73"/>
      <c r="V733" s="73"/>
      <c r="W733" s="1"/>
    </row>
    <row r="734" spans="1:23" ht="23.25">
      <c r="A734" s="1"/>
      <c r="B734" s="40"/>
      <c r="C734" s="40"/>
      <c r="D734" s="40"/>
      <c r="E734" s="40"/>
      <c r="F734" s="83" t="s">
        <v>287</v>
      </c>
      <c r="G734" s="40"/>
      <c r="H734" s="41"/>
      <c r="I734" s="82" t="s">
        <v>535</v>
      </c>
      <c r="J734" s="43"/>
      <c r="K734" s="44"/>
      <c r="L734" s="64"/>
      <c r="M734" s="64"/>
      <c r="N734" s="64"/>
      <c r="O734" s="64"/>
      <c r="P734" s="69"/>
      <c r="Q734" s="70"/>
      <c r="R734" s="71"/>
      <c r="S734" s="69"/>
      <c r="T734" s="81">
        <f>SUM(T735:T736)</f>
        <v>46731359</v>
      </c>
      <c r="U734" s="74">
        <f>SUM(U735:U736)</f>
        <v>49937199.1</v>
      </c>
      <c r="V734" s="74">
        <f>IF(T734&lt;&gt;0,ROUND(U734/T734*100,1),0)</f>
        <v>106.9</v>
      </c>
      <c r="W734" s="1"/>
    </row>
    <row r="735" spans="1:23" ht="23.25">
      <c r="A735" s="1"/>
      <c r="B735" s="40"/>
      <c r="C735" s="40"/>
      <c r="D735" s="40"/>
      <c r="E735" s="40"/>
      <c r="F735" s="40"/>
      <c r="G735" s="40"/>
      <c r="H735" s="41"/>
      <c r="I735" s="42" t="s">
        <v>44</v>
      </c>
      <c r="J735" s="43"/>
      <c r="K735" s="44"/>
      <c r="L735" s="64"/>
      <c r="M735" s="64"/>
      <c r="N735" s="64"/>
      <c r="O735" s="64"/>
      <c r="P735" s="69"/>
      <c r="Q735" s="70"/>
      <c r="R735" s="71"/>
      <c r="S735" s="71"/>
      <c r="T735" s="74">
        <f>SUM(T751+T755+T759+T763+T776+T781)</f>
        <v>18527873.7</v>
      </c>
      <c r="U735" s="74">
        <f>SUM(U751+U755+U759+U763+U776+U781)</f>
        <v>24903928.1</v>
      </c>
      <c r="V735" s="74">
        <f>IF(T735&lt;&gt;0,ROUND(U735/T735*100,1),0)</f>
        <v>134.4</v>
      </c>
      <c r="W735" s="1"/>
    </row>
    <row r="736" spans="1:23" ht="23.25">
      <c r="A736" s="1"/>
      <c r="B736" s="40"/>
      <c r="C736" s="40"/>
      <c r="D736" s="40"/>
      <c r="E736" s="40"/>
      <c r="F736" s="40"/>
      <c r="G736" s="40"/>
      <c r="H736" s="41"/>
      <c r="I736" s="42" t="s">
        <v>45</v>
      </c>
      <c r="J736" s="43"/>
      <c r="K736" s="44"/>
      <c r="L736" s="64"/>
      <c r="M736" s="64"/>
      <c r="N736" s="64"/>
      <c r="O736" s="64"/>
      <c r="P736" s="69"/>
      <c r="Q736" s="70"/>
      <c r="R736" s="71"/>
      <c r="S736" s="71"/>
      <c r="T736" s="74">
        <f>SUM(T752+T756+T760+T764+T777+T782)</f>
        <v>28203485.3</v>
      </c>
      <c r="U736" s="74">
        <f>SUM(U752+U756+U760+U764+U777+U782)</f>
        <v>25033271</v>
      </c>
      <c r="V736" s="74">
        <f>IF(T736&lt;&gt;0,ROUND(U736/T736*100,1),0)</f>
        <v>88.8</v>
      </c>
      <c r="W736" s="1"/>
    </row>
    <row r="737" spans="1:23" ht="23.25">
      <c r="A737" s="1"/>
      <c r="B737" s="40"/>
      <c r="C737" s="40"/>
      <c r="D737" s="40"/>
      <c r="E737" s="40"/>
      <c r="F737" s="40"/>
      <c r="G737" s="40"/>
      <c r="H737" s="41"/>
      <c r="I737" s="42"/>
      <c r="J737" s="43"/>
      <c r="K737" s="44"/>
      <c r="L737" s="64"/>
      <c r="M737" s="64"/>
      <c r="N737" s="64"/>
      <c r="O737" s="64"/>
      <c r="P737" s="69"/>
      <c r="Q737" s="70"/>
      <c r="R737" s="71"/>
      <c r="S737" s="69"/>
      <c r="T737" s="73"/>
      <c r="U737" s="73"/>
      <c r="V737" s="74"/>
      <c r="W737" s="1"/>
    </row>
    <row r="738" spans="1:23" ht="23.25">
      <c r="A738" s="1"/>
      <c r="B738" s="40"/>
      <c r="C738" s="40"/>
      <c r="D738" s="40"/>
      <c r="E738" s="40"/>
      <c r="F738" s="40"/>
      <c r="G738" s="40"/>
      <c r="H738" s="41"/>
      <c r="I738" s="42" t="s">
        <v>288</v>
      </c>
      <c r="J738" s="43"/>
      <c r="K738" s="44"/>
      <c r="L738" s="64"/>
      <c r="M738" s="64"/>
      <c r="N738" s="64"/>
      <c r="O738" s="64"/>
      <c r="P738" s="69"/>
      <c r="Q738" s="70"/>
      <c r="R738" s="71"/>
      <c r="S738" s="69"/>
      <c r="T738" s="81"/>
      <c r="U738" s="74"/>
      <c r="V738" s="74"/>
      <c r="W738" s="1"/>
    </row>
    <row r="739" spans="1:23" ht="23.25">
      <c r="A739" s="1"/>
      <c r="B739" s="40"/>
      <c r="C739" s="40"/>
      <c r="D739" s="40"/>
      <c r="E739" s="40"/>
      <c r="F739" s="40"/>
      <c r="G739" s="40"/>
      <c r="H739" s="41"/>
      <c r="I739" s="42" t="s">
        <v>289</v>
      </c>
      <c r="J739" s="43"/>
      <c r="K739" s="44"/>
      <c r="L739" s="64"/>
      <c r="M739" s="64"/>
      <c r="N739" s="64"/>
      <c r="O739" s="64"/>
      <c r="P739" s="69"/>
      <c r="Q739" s="70"/>
      <c r="R739" s="71"/>
      <c r="S739" s="69"/>
      <c r="T739" s="81"/>
      <c r="U739" s="74"/>
      <c r="V739" s="74"/>
      <c r="W739" s="1"/>
    </row>
    <row r="740" spans="1:23" ht="23.25">
      <c r="A740" s="1"/>
      <c r="B740" s="40"/>
      <c r="C740" s="40"/>
      <c r="D740" s="40"/>
      <c r="E740" s="40"/>
      <c r="F740" s="40"/>
      <c r="G740" s="40"/>
      <c r="H740" s="41"/>
      <c r="I740" s="42" t="s">
        <v>290</v>
      </c>
      <c r="J740" s="43"/>
      <c r="K740" s="44" t="s">
        <v>61</v>
      </c>
      <c r="L740" s="64">
        <v>5514121</v>
      </c>
      <c r="M740" s="64">
        <v>5514121</v>
      </c>
      <c r="N740" s="64">
        <v>5514121</v>
      </c>
      <c r="O740" s="64">
        <v>5301662</v>
      </c>
      <c r="P740" s="69">
        <f>IF(M740&lt;&gt;0,ROUND(O740/M740*100,1),0)</f>
        <v>96.1</v>
      </c>
      <c r="Q740" s="70">
        <f>IF(N740&lt;&gt;0,ROUND(O740/N740*100,1),0)</f>
        <v>96.1</v>
      </c>
      <c r="R740" s="71">
        <v>100</v>
      </c>
      <c r="S740" s="69">
        <v>96.14700148944864</v>
      </c>
      <c r="T740" s="81">
        <f>SUM(T741:T742)</f>
        <v>21884297.4</v>
      </c>
      <c r="U740" s="74">
        <f>SUM(U741:U742)</f>
        <v>18874103.1</v>
      </c>
      <c r="V740" s="74">
        <f>IF(T740&lt;&gt;0,ROUND(U740/T740*100,1),0)</f>
        <v>86.2</v>
      </c>
      <c r="W740" s="1"/>
    </row>
    <row r="741" spans="1:23" ht="23.25">
      <c r="A741" s="1"/>
      <c r="B741" s="40"/>
      <c r="C741" s="40"/>
      <c r="D741" s="40"/>
      <c r="E741" s="40"/>
      <c r="F741" s="40"/>
      <c r="G741" s="40"/>
      <c r="H741" s="41"/>
      <c r="I741" s="42" t="s">
        <v>44</v>
      </c>
      <c r="J741" s="43"/>
      <c r="K741" s="44"/>
      <c r="L741" s="64"/>
      <c r="M741" s="64"/>
      <c r="N741" s="64"/>
      <c r="O741" s="64"/>
      <c r="P741" s="69"/>
      <c r="Q741" s="70"/>
      <c r="R741" s="71"/>
      <c r="S741" s="69"/>
      <c r="T741" s="81">
        <v>18590181.5</v>
      </c>
      <c r="U741" s="74">
        <v>18874103.1</v>
      </c>
      <c r="V741" s="74">
        <f>IF(T741&lt;&gt;0,ROUND(U741/T741*100,1),0)</f>
        <v>101.5</v>
      </c>
      <c r="W741" s="1"/>
    </row>
    <row r="742" spans="1:23" ht="23.25">
      <c r="A742" s="1"/>
      <c r="B742" s="40"/>
      <c r="C742" s="40"/>
      <c r="D742" s="40"/>
      <c r="E742" s="40"/>
      <c r="F742" s="40"/>
      <c r="G742" s="40"/>
      <c r="H742" s="41"/>
      <c r="I742" s="42" t="s">
        <v>45</v>
      </c>
      <c r="J742" s="43"/>
      <c r="K742" s="44"/>
      <c r="L742" s="64"/>
      <c r="M742" s="63"/>
      <c r="N742" s="63"/>
      <c r="O742" s="63"/>
      <c r="P742" s="69"/>
      <c r="Q742" s="70"/>
      <c r="R742" s="71"/>
      <c r="S742" s="69"/>
      <c r="T742" s="73">
        <v>3294115.9</v>
      </c>
      <c r="U742" s="73">
        <v>0</v>
      </c>
      <c r="V742" s="73">
        <f>IF(T742&lt;&gt;0,ROUND(U742/T742*100,1),0)</f>
        <v>0</v>
      </c>
      <c r="W742" s="1"/>
    </row>
    <row r="743" spans="1:23" ht="23.25">
      <c r="A743" s="1"/>
      <c r="B743" s="40"/>
      <c r="C743" s="46"/>
      <c r="D743" s="46"/>
      <c r="E743" s="46"/>
      <c r="F743" s="46"/>
      <c r="G743" s="46"/>
      <c r="H743" s="42"/>
      <c r="I743" s="42"/>
      <c r="J743" s="43"/>
      <c r="K743" s="44"/>
      <c r="L743" s="64"/>
      <c r="M743" s="64"/>
      <c r="N743" s="64"/>
      <c r="O743" s="64"/>
      <c r="P743" s="69"/>
      <c r="Q743" s="70"/>
      <c r="R743" s="71"/>
      <c r="S743" s="69"/>
      <c r="T743" s="81"/>
      <c r="U743" s="74"/>
      <c r="V743" s="74"/>
      <c r="W743" s="1"/>
    </row>
    <row r="744" spans="1:23" ht="23.25">
      <c r="A744" s="1"/>
      <c r="B744" s="40"/>
      <c r="C744" s="40"/>
      <c r="D744" s="40"/>
      <c r="E744" s="40"/>
      <c r="F744" s="40"/>
      <c r="G744" s="40"/>
      <c r="H744" s="41"/>
      <c r="I744" s="82" t="s">
        <v>471</v>
      </c>
      <c r="J744" s="43"/>
      <c r="K744" s="44"/>
      <c r="L744" s="64"/>
      <c r="M744" s="63"/>
      <c r="N744" s="63"/>
      <c r="O744" s="63"/>
      <c r="P744" s="69"/>
      <c r="Q744" s="70"/>
      <c r="R744" s="71"/>
      <c r="S744" s="69"/>
      <c r="T744" s="81"/>
      <c r="U744" s="74"/>
      <c r="V744" s="74"/>
      <c r="W744" s="1"/>
    </row>
    <row r="745" spans="1:23" ht="23.25">
      <c r="A745" s="1"/>
      <c r="B745" s="40"/>
      <c r="C745" s="46"/>
      <c r="D745" s="46"/>
      <c r="E745" s="46"/>
      <c r="F745" s="46"/>
      <c r="G745" s="46"/>
      <c r="H745" s="42"/>
      <c r="I745" s="42" t="s">
        <v>291</v>
      </c>
      <c r="J745" s="43"/>
      <c r="K745" s="44"/>
      <c r="L745" s="64"/>
      <c r="M745" s="64"/>
      <c r="N745" s="64"/>
      <c r="O745" s="64"/>
      <c r="P745" s="69"/>
      <c r="Q745" s="70"/>
      <c r="R745" s="71"/>
      <c r="S745" s="69"/>
      <c r="T745" s="73"/>
      <c r="U745" s="73"/>
      <c r="V745" s="73"/>
      <c r="W745" s="1"/>
    </row>
    <row r="746" spans="1:23" ht="23.25">
      <c r="A746" s="1"/>
      <c r="B746" s="40"/>
      <c r="C746" s="40"/>
      <c r="D746" s="40"/>
      <c r="E746" s="40"/>
      <c r="F746" s="40"/>
      <c r="G746" s="46"/>
      <c r="H746" s="42"/>
      <c r="I746" s="42" t="s">
        <v>292</v>
      </c>
      <c r="J746" s="43"/>
      <c r="K746" s="44" t="s">
        <v>61</v>
      </c>
      <c r="L746" s="64">
        <v>1769189</v>
      </c>
      <c r="M746" s="64">
        <v>1769189</v>
      </c>
      <c r="N746" s="64">
        <v>1769189</v>
      </c>
      <c r="O746" s="64">
        <v>1745478</v>
      </c>
      <c r="P746" s="69">
        <f>IF(M746&lt;&gt;0,ROUND(O746/M746*100,1),0)</f>
        <v>98.7</v>
      </c>
      <c r="Q746" s="70">
        <f>IF(N746&lt;&gt;0,ROUND(O746/N746*100,1),0)</f>
        <v>98.7</v>
      </c>
      <c r="R746" s="71">
        <v>100</v>
      </c>
      <c r="S746" s="69">
        <v>98.65978140266529</v>
      </c>
      <c r="T746" s="81">
        <f>+T748</f>
        <v>24768400</v>
      </c>
      <c r="U746" s="74">
        <f>+U748</f>
        <v>25033271</v>
      </c>
      <c r="V746" s="74">
        <f>IF(T746&lt;&gt;0,ROUND(U746/T746*100,1),0)</f>
        <v>101.1</v>
      </c>
      <c r="W746" s="1"/>
    </row>
    <row r="747" spans="1:23" ht="23.25">
      <c r="A747" s="1"/>
      <c r="B747" s="40"/>
      <c r="C747" s="40"/>
      <c r="D747" s="40"/>
      <c r="E747" s="40"/>
      <c r="F747" s="40"/>
      <c r="G747" s="40"/>
      <c r="H747" s="41"/>
      <c r="I747" s="42" t="s">
        <v>44</v>
      </c>
      <c r="J747" s="43"/>
      <c r="K747" s="44"/>
      <c r="L747" s="64"/>
      <c r="M747" s="63"/>
      <c r="N747" s="63"/>
      <c r="O747" s="63"/>
      <c r="P747" s="69"/>
      <c r="Q747" s="70"/>
      <c r="R747" s="71"/>
      <c r="S747" s="69"/>
      <c r="T747" s="73"/>
      <c r="U747" s="73"/>
      <c r="V747" s="73"/>
      <c r="W747" s="1"/>
    </row>
    <row r="748" spans="1:23" ht="23.25">
      <c r="A748" s="1"/>
      <c r="B748" s="40"/>
      <c r="C748" s="40"/>
      <c r="D748" s="40"/>
      <c r="E748" s="40"/>
      <c r="F748" s="40"/>
      <c r="G748" s="40"/>
      <c r="H748" s="41"/>
      <c r="I748" s="42" t="s">
        <v>45</v>
      </c>
      <c r="J748" s="43"/>
      <c r="K748" s="44"/>
      <c r="L748" s="64"/>
      <c r="M748" s="63"/>
      <c r="N748" s="63"/>
      <c r="O748" s="63"/>
      <c r="P748" s="69"/>
      <c r="Q748" s="70"/>
      <c r="R748" s="71"/>
      <c r="S748" s="69"/>
      <c r="T748" s="73">
        <v>24768400</v>
      </c>
      <c r="U748" s="73">
        <v>25033271</v>
      </c>
      <c r="V748" s="73">
        <f>IF(T748&lt;&gt;0,ROUND(U748/T748*100,1),0)</f>
        <v>101.1</v>
      </c>
      <c r="W748" s="1"/>
    </row>
    <row r="749" spans="1:23" ht="23.25">
      <c r="A749" s="1"/>
      <c r="B749" s="40"/>
      <c r="C749" s="46"/>
      <c r="D749" s="46"/>
      <c r="E749" s="46"/>
      <c r="F749" s="46"/>
      <c r="G749" s="46"/>
      <c r="H749" s="42"/>
      <c r="I749" s="42"/>
      <c r="J749" s="43"/>
      <c r="K749" s="44"/>
      <c r="L749" s="64"/>
      <c r="M749" s="64"/>
      <c r="N749" s="64"/>
      <c r="O749" s="64"/>
      <c r="P749" s="69"/>
      <c r="Q749" s="70"/>
      <c r="R749" s="71"/>
      <c r="S749" s="69"/>
      <c r="T749" s="81"/>
      <c r="U749" s="74"/>
      <c r="V749" s="74"/>
      <c r="W749" s="1"/>
    </row>
    <row r="750" spans="1:23" ht="23.25">
      <c r="A750" s="1"/>
      <c r="B750" s="40"/>
      <c r="C750" s="40"/>
      <c r="D750" s="40"/>
      <c r="E750" s="40"/>
      <c r="F750" s="40"/>
      <c r="G750" s="83" t="s">
        <v>293</v>
      </c>
      <c r="H750" s="41"/>
      <c r="I750" s="42" t="s">
        <v>294</v>
      </c>
      <c r="J750" s="43"/>
      <c r="K750" s="44"/>
      <c r="L750" s="64"/>
      <c r="M750" s="63"/>
      <c r="N750" s="63"/>
      <c r="O750" s="63"/>
      <c r="P750" s="69"/>
      <c r="Q750" s="70"/>
      <c r="R750" s="71"/>
      <c r="S750" s="69"/>
      <c r="T750" s="73">
        <f>SUM(T751:T752)</f>
        <v>3505994.2</v>
      </c>
      <c r="U750" s="73">
        <f>SUM(U751:U752)</f>
        <v>4054218</v>
      </c>
      <c r="V750" s="73">
        <f>IF(T750&lt;&gt;0,ROUND(U750/T750*100,1),0)</f>
        <v>115.6</v>
      </c>
      <c r="W750" s="1"/>
    </row>
    <row r="751" spans="1:23" ht="23.25">
      <c r="A751" s="1"/>
      <c r="B751" s="40"/>
      <c r="C751" s="40"/>
      <c r="D751" s="40"/>
      <c r="E751" s="40"/>
      <c r="F751" s="40"/>
      <c r="G751" s="40"/>
      <c r="H751" s="42"/>
      <c r="I751" s="42" t="s">
        <v>44</v>
      </c>
      <c r="J751" s="43"/>
      <c r="K751" s="44"/>
      <c r="L751" s="64"/>
      <c r="M751" s="63"/>
      <c r="N751" s="63"/>
      <c r="O751" s="63"/>
      <c r="P751" s="69"/>
      <c r="Q751" s="70"/>
      <c r="R751" s="71"/>
      <c r="S751" s="69"/>
      <c r="T751" s="73">
        <v>1017429</v>
      </c>
      <c r="U751" s="73">
        <v>4054218</v>
      </c>
      <c r="V751" s="73">
        <f>IF(T751&lt;&gt;0,ROUND(U751/T751*100,1),0)</f>
        <v>398.5</v>
      </c>
      <c r="W751" s="1"/>
    </row>
    <row r="752" spans="1:23" ht="23.25">
      <c r="A752" s="1"/>
      <c r="B752" s="40"/>
      <c r="C752" s="40"/>
      <c r="D752" s="40"/>
      <c r="E752" s="40"/>
      <c r="F752" s="40"/>
      <c r="G752" s="40"/>
      <c r="H752" s="41"/>
      <c r="I752" s="42" t="s">
        <v>45</v>
      </c>
      <c r="J752" s="43"/>
      <c r="K752" s="44"/>
      <c r="L752" s="64"/>
      <c r="M752" s="63"/>
      <c r="N752" s="63"/>
      <c r="O752" s="63"/>
      <c r="P752" s="69"/>
      <c r="Q752" s="70"/>
      <c r="R752" s="71"/>
      <c r="S752" s="69"/>
      <c r="T752" s="73">
        <v>2488565.2</v>
      </c>
      <c r="U752" s="73">
        <v>0</v>
      </c>
      <c r="V752" s="73">
        <f>IF(T752&lt;&gt;0,ROUND(U752/T752*100,1),0)</f>
        <v>0</v>
      </c>
      <c r="W752" s="1"/>
    </row>
    <row r="753" spans="1:23" ht="23.25">
      <c r="A753" s="1"/>
      <c r="B753" s="40"/>
      <c r="C753" s="46"/>
      <c r="D753" s="46"/>
      <c r="E753" s="46"/>
      <c r="F753" s="46"/>
      <c r="G753" s="46"/>
      <c r="H753" s="42"/>
      <c r="I753" s="42"/>
      <c r="J753" s="43"/>
      <c r="K753" s="44"/>
      <c r="L753" s="64"/>
      <c r="M753" s="64"/>
      <c r="N753" s="64"/>
      <c r="O753" s="64"/>
      <c r="P753" s="69"/>
      <c r="Q753" s="70"/>
      <c r="R753" s="71"/>
      <c r="S753" s="69"/>
      <c r="T753" s="81"/>
      <c r="U753" s="74"/>
      <c r="V753" s="74"/>
      <c r="W753" s="1"/>
    </row>
    <row r="754" spans="1:23" ht="23.25">
      <c r="A754" s="1"/>
      <c r="B754" s="40"/>
      <c r="C754" s="40"/>
      <c r="D754" s="40"/>
      <c r="E754" s="40"/>
      <c r="F754" s="40"/>
      <c r="G754" s="83" t="s">
        <v>295</v>
      </c>
      <c r="H754" s="41"/>
      <c r="I754" s="42" t="s">
        <v>296</v>
      </c>
      <c r="J754" s="43"/>
      <c r="K754" s="44"/>
      <c r="L754" s="64"/>
      <c r="M754" s="63"/>
      <c r="N754" s="63"/>
      <c r="O754" s="63"/>
      <c r="P754" s="69"/>
      <c r="Q754" s="70"/>
      <c r="R754" s="71"/>
      <c r="S754" s="69"/>
      <c r="T754" s="73">
        <f>SUM(T755:T756)</f>
        <v>358005.80000000005</v>
      </c>
      <c r="U754" s="73">
        <f>SUM(U755:U756)</f>
        <v>100674.7</v>
      </c>
      <c r="V754" s="73">
        <f>IF(T754&lt;&gt;0,ROUND(U754/T754*100,1),0)</f>
        <v>28.1</v>
      </c>
      <c r="W754" s="1"/>
    </row>
    <row r="755" spans="1:23" ht="23.25">
      <c r="A755" s="1"/>
      <c r="B755" s="40"/>
      <c r="C755" s="40"/>
      <c r="D755" s="40"/>
      <c r="E755" s="40"/>
      <c r="F755" s="40"/>
      <c r="G755" s="40"/>
      <c r="H755" s="41"/>
      <c r="I755" s="42" t="s">
        <v>44</v>
      </c>
      <c r="J755" s="43"/>
      <c r="K755" s="44"/>
      <c r="L755" s="64"/>
      <c r="M755" s="64"/>
      <c r="N755" s="64"/>
      <c r="O755" s="64"/>
      <c r="P755" s="69"/>
      <c r="Q755" s="70"/>
      <c r="R755" s="71"/>
      <c r="S755" s="69"/>
      <c r="T755" s="81">
        <v>2537.9</v>
      </c>
      <c r="U755" s="74">
        <v>100674.7</v>
      </c>
      <c r="V755" s="74">
        <f>IF(T755&lt;&gt;0,ROUND(U755/T755*100,1),0)</f>
        <v>3966.9</v>
      </c>
      <c r="W755" s="1"/>
    </row>
    <row r="756" spans="1:23" ht="23.25">
      <c r="A756" s="1"/>
      <c r="B756" s="40"/>
      <c r="C756" s="46"/>
      <c r="D756" s="46"/>
      <c r="E756" s="46"/>
      <c r="F756" s="46"/>
      <c r="G756" s="46"/>
      <c r="H756" s="42"/>
      <c r="I756" s="42" t="s">
        <v>45</v>
      </c>
      <c r="J756" s="43"/>
      <c r="K756" s="44"/>
      <c r="L756" s="64"/>
      <c r="M756" s="63"/>
      <c r="N756" s="63"/>
      <c r="O756" s="63"/>
      <c r="P756" s="69"/>
      <c r="Q756" s="70"/>
      <c r="R756" s="71"/>
      <c r="S756" s="69"/>
      <c r="T756" s="73">
        <v>355467.9</v>
      </c>
      <c r="U756" s="73">
        <v>0</v>
      </c>
      <c r="V756" s="73">
        <f>IF(T756&lt;&gt;0,ROUND(U756/T756*100,1),0)</f>
        <v>0</v>
      </c>
      <c r="W756" s="1"/>
    </row>
    <row r="757" spans="1:23" ht="23.25">
      <c r="A757" s="1"/>
      <c r="B757" s="40"/>
      <c r="C757" s="46"/>
      <c r="D757" s="46"/>
      <c r="E757" s="46"/>
      <c r="F757" s="46"/>
      <c r="G757" s="46"/>
      <c r="H757" s="42"/>
      <c r="I757" s="42"/>
      <c r="J757" s="43"/>
      <c r="K757" s="44"/>
      <c r="L757" s="64"/>
      <c r="M757" s="64"/>
      <c r="N757" s="64"/>
      <c r="O757" s="64"/>
      <c r="P757" s="69"/>
      <c r="Q757" s="70"/>
      <c r="R757" s="71"/>
      <c r="S757" s="69"/>
      <c r="T757" s="81"/>
      <c r="U757" s="74"/>
      <c r="V757" s="74"/>
      <c r="W757" s="1"/>
    </row>
    <row r="758" spans="1:23" ht="23.25">
      <c r="A758" s="1"/>
      <c r="B758" s="40"/>
      <c r="C758" s="40"/>
      <c r="D758" s="40"/>
      <c r="E758" s="40"/>
      <c r="F758" s="40"/>
      <c r="G758" s="83" t="s">
        <v>297</v>
      </c>
      <c r="H758" s="41"/>
      <c r="I758" s="42" t="s">
        <v>298</v>
      </c>
      <c r="J758" s="43"/>
      <c r="K758" s="44"/>
      <c r="L758" s="64"/>
      <c r="M758" s="63"/>
      <c r="N758" s="63"/>
      <c r="O758" s="63"/>
      <c r="P758" s="69"/>
      <c r="Q758" s="70"/>
      <c r="R758" s="71"/>
      <c r="S758" s="69"/>
      <c r="T758" s="73">
        <f>SUM(T759:T760)</f>
        <v>24768400</v>
      </c>
      <c r="U758" s="73">
        <f>SUM(U759:U760)</f>
        <v>25033271</v>
      </c>
      <c r="V758" s="73">
        <f>IF(T758&lt;&gt;0,ROUND(U758/T758*100,1),0)</f>
        <v>101.1</v>
      </c>
      <c r="W758" s="1"/>
    </row>
    <row r="759" spans="1:23" ht="23.25">
      <c r="A759" s="1"/>
      <c r="B759" s="40"/>
      <c r="C759" s="40"/>
      <c r="D759" s="40"/>
      <c r="E759" s="40"/>
      <c r="F759" s="40"/>
      <c r="G759" s="40"/>
      <c r="H759" s="41"/>
      <c r="I759" s="42" t="s">
        <v>44</v>
      </c>
      <c r="J759" s="43"/>
      <c r="K759" s="44"/>
      <c r="L759" s="64"/>
      <c r="M759" s="63"/>
      <c r="N759" s="63"/>
      <c r="O759" s="63"/>
      <c r="P759" s="69"/>
      <c r="Q759" s="70"/>
      <c r="R759" s="71"/>
      <c r="S759" s="69"/>
      <c r="T759" s="73">
        <v>0</v>
      </c>
      <c r="U759" s="73">
        <v>0</v>
      </c>
      <c r="V759" s="73">
        <f>IF(T759&lt;&gt;0,ROUND(U759/T759*100,1),0)</f>
        <v>0</v>
      </c>
      <c r="W759" s="1"/>
    </row>
    <row r="760" spans="1:23" ht="23.25">
      <c r="A760" s="1"/>
      <c r="B760" s="40"/>
      <c r="C760" s="40"/>
      <c r="D760" s="40"/>
      <c r="E760" s="40"/>
      <c r="F760" s="40"/>
      <c r="G760" s="40"/>
      <c r="H760" s="41"/>
      <c r="I760" s="42" t="s">
        <v>45</v>
      </c>
      <c r="J760" s="43"/>
      <c r="K760" s="44"/>
      <c r="L760" s="64"/>
      <c r="M760" s="63"/>
      <c r="N760" s="63"/>
      <c r="O760" s="63"/>
      <c r="P760" s="69"/>
      <c r="Q760" s="70"/>
      <c r="R760" s="71"/>
      <c r="S760" s="69"/>
      <c r="T760" s="73">
        <v>24768400</v>
      </c>
      <c r="U760" s="73">
        <v>25033271</v>
      </c>
      <c r="V760" s="73">
        <f>IF(T760&lt;&gt;0,ROUND(U760/T760*100,1),0)</f>
        <v>101.1</v>
      </c>
      <c r="W760" s="1"/>
    </row>
    <row r="761" spans="1:23" ht="23.25">
      <c r="A761" s="1"/>
      <c r="B761" s="40"/>
      <c r="C761" s="40"/>
      <c r="D761" s="40"/>
      <c r="E761" s="40"/>
      <c r="F761" s="40"/>
      <c r="G761" s="40"/>
      <c r="H761" s="41"/>
      <c r="I761" s="42"/>
      <c r="J761" s="43"/>
      <c r="K761" s="44"/>
      <c r="L761" s="64"/>
      <c r="M761" s="63"/>
      <c r="N761" s="63"/>
      <c r="O761" s="63"/>
      <c r="P761" s="69"/>
      <c r="Q761" s="70"/>
      <c r="R761" s="71"/>
      <c r="S761" s="69"/>
      <c r="T761" s="73"/>
      <c r="U761" s="73"/>
      <c r="V761" s="73"/>
      <c r="W761" s="1"/>
    </row>
    <row r="762" spans="1:23" ht="23.25">
      <c r="A762" s="1"/>
      <c r="B762" s="40"/>
      <c r="C762" s="40"/>
      <c r="D762" s="40"/>
      <c r="E762" s="40"/>
      <c r="F762" s="40"/>
      <c r="G762" s="83" t="s">
        <v>299</v>
      </c>
      <c r="H762" s="41"/>
      <c r="I762" s="42" t="s">
        <v>300</v>
      </c>
      <c r="J762" s="43"/>
      <c r="K762" s="44"/>
      <c r="L762" s="64"/>
      <c r="M762" s="63"/>
      <c r="N762" s="63"/>
      <c r="O762" s="63"/>
      <c r="P762" s="69"/>
      <c r="Q762" s="70"/>
      <c r="R762" s="71"/>
      <c r="S762" s="69"/>
      <c r="T762" s="73">
        <f>SUM(T763:T764)</f>
        <v>5471000</v>
      </c>
      <c r="U762" s="73">
        <f>SUM(U763:U764)</f>
        <v>5321026</v>
      </c>
      <c r="V762" s="73">
        <f>IF(T762&lt;&gt;0,ROUND(U762/T762*100,1),0)</f>
        <v>97.3</v>
      </c>
      <c r="W762" s="1"/>
    </row>
    <row r="763" spans="1:23" ht="23.25">
      <c r="A763" s="1"/>
      <c r="B763" s="40"/>
      <c r="C763" s="40"/>
      <c r="D763" s="40"/>
      <c r="E763" s="40"/>
      <c r="F763" s="40"/>
      <c r="G763" s="40"/>
      <c r="H763" s="41"/>
      <c r="I763" s="42" t="s">
        <v>44</v>
      </c>
      <c r="J763" s="43"/>
      <c r="K763" s="44"/>
      <c r="L763" s="64"/>
      <c r="M763" s="63"/>
      <c r="N763" s="63"/>
      <c r="O763" s="63"/>
      <c r="P763" s="69"/>
      <c r="Q763" s="70"/>
      <c r="R763" s="71"/>
      <c r="S763" s="69"/>
      <c r="T763" s="73">
        <v>5221383.2</v>
      </c>
      <c r="U763" s="73">
        <v>5321026</v>
      </c>
      <c r="V763" s="73">
        <f>IF(T763&lt;&gt;0,ROUND(U763/T763*100,1),0)</f>
        <v>101.9</v>
      </c>
      <c r="W763" s="1"/>
    </row>
    <row r="764" spans="1:23" ht="23.25">
      <c r="A764" s="1"/>
      <c r="B764" s="40"/>
      <c r="C764" s="40"/>
      <c r="D764" s="40"/>
      <c r="E764" s="40"/>
      <c r="F764" s="40"/>
      <c r="G764" s="40"/>
      <c r="H764" s="41"/>
      <c r="I764" s="42" t="s">
        <v>45</v>
      </c>
      <c r="J764" s="43"/>
      <c r="K764" s="44"/>
      <c r="L764" s="64"/>
      <c r="M764" s="63"/>
      <c r="N764" s="63"/>
      <c r="O764" s="63"/>
      <c r="P764" s="69"/>
      <c r="Q764" s="70"/>
      <c r="R764" s="71"/>
      <c r="S764" s="69"/>
      <c r="T764" s="73">
        <v>249616.8</v>
      </c>
      <c r="U764" s="73">
        <v>0</v>
      </c>
      <c r="V764" s="73">
        <f>IF(T764&lt;&gt;0,ROUND(U764/T764*100,1),0)</f>
        <v>0</v>
      </c>
      <c r="W764" s="1"/>
    </row>
    <row r="765" spans="1:23" ht="23.25">
      <c r="A765" s="1"/>
      <c r="B765" s="47"/>
      <c r="C765" s="47"/>
      <c r="D765" s="47"/>
      <c r="E765" s="47"/>
      <c r="F765" s="47"/>
      <c r="G765" s="47"/>
      <c r="H765" s="48"/>
      <c r="I765" s="49"/>
      <c r="J765" s="50"/>
      <c r="K765" s="51"/>
      <c r="L765" s="66"/>
      <c r="M765" s="65"/>
      <c r="N765" s="65"/>
      <c r="O765" s="65"/>
      <c r="P765" s="75"/>
      <c r="Q765" s="76"/>
      <c r="R765" s="77"/>
      <c r="S765" s="75"/>
      <c r="T765" s="79"/>
      <c r="U765" s="79"/>
      <c r="V765" s="79"/>
      <c r="W765" s="1"/>
    </row>
    <row r="766" spans="1:23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2"/>
      <c r="R766" s="52"/>
      <c r="S766" s="52"/>
      <c r="T766" s="52"/>
      <c r="U766" s="52"/>
      <c r="V766" s="52"/>
      <c r="W766" s="1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2"/>
      <c r="R767" s="52"/>
      <c r="S767" s="52"/>
      <c r="T767" s="52"/>
      <c r="U767" s="52"/>
      <c r="V767" s="90" t="s">
        <v>522</v>
      </c>
      <c r="W767" s="1"/>
    </row>
    <row r="768" spans="1:23" ht="23.25">
      <c r="A768" s="1"/>
      <c r="B768" s="54"/>
      <c r="C768" s="8"/>
      <c r="D768" s="8"/>
      <c r="E768" s="8"/>
      <c r="F768" s="8"/>
      <c r="G768" s="8"/>
      <c r="H768" s="55"/>
      <c r="I768" s="10"/>
      <c r="J768" s="11"/>
      <c r="K768" s="54" t="s">
        <v>28</v>
      </c>
      <c r="L768" s="57"/>
      <c r="M768" s="57"/>
      <c r="N768" s="57"/>
      <c r="O768" s="57"/>
      <c r="P768" s="57"/>
      <c r="Q768" s="57"/>
      <c r="R768" s="8"/>
      <c r="S768" s="8"/>
      <c r="T768" s="14"/>
      <c r="U768" s="8"/>
      <c r="V768" s="9"/>
      <c r="W768" s="1"/>
    </row>
    <row r="769" spans="1:23" ht="23.25">
      <c r="A769" s="1"/>
      <c r="B769" s="19" t="s">
        <v>26</v>
      </c>
      <c r="C769" s="16"/>
      <c r="D769" s="16"/>
      <c r="E769" s="16"/>
      <c r="F769" s="16"/>
      <c r="G769" s="16"/>
      <c r="H769" s="56"/>
      <c r="I769" s="1"/>
      <c r="J769" s="18"/>
      <c r="K769" s="58"/>
      <c r="L769" s="59"/>
      <c r="M769" s="12" t="s">
        <v>29</v>
      </c>
      <c r="N769" s="12"/>
      <c r="O769" s="12"/>
      <c r="P769" s="12"/>
      <c r="Q769" s="13"/>
      <c r="R769" s="8" t="s">
        <v>21</v>
      </c>
      <c r="S769" s="8"/>
      <c r="T769" s="19" t="s">
        <v>0</v>
      </c>
      <c r="U769" s="16"/>
      <c r="V769" s="17"/>
      <c r="W769" s="1"/>
    </row>
    <row r="770" spans="1:23" ht="23.25">
      <c r="A770" s="1"/>
      <c r="B770" s="23" t="s">
        <v>27</v>
      </c>
      <c r="C770" s="20"/>
      <c r="D770" s="20"/>
      <c r="E770" s="20"/>
      <c r="F770" s="20"/>
      <c r="G770" s="20"/>
      <c r="H770" s="56"/>
      <c r="I770" s="22" t="s">
        <v>1</v>
      </c>
      <c r="J770" s="18"/>
      <c r="K770" s="15" t="s">
        <v>18</v>
      </c>
      <c r="L770" s="15" t="s">
        <v>30</v>
      </c>
      <c r="M770" s="60"/>
      <c r="N770" s="61"/>
      <c r="O770" s="62"/>
      <c r="P770" s="15" t="s">
        <v>38</v>
      </c>
      <c r="Q770" s="17"/>
      <c r="R770" s="16" t="s">
        <v>16</v>
      </c>
      <c r="S770" s="16"/>
      <c r="T770" s="23" t="s">
        <v>23</v>
      </c>
      <c r="U770" s="20"/>
      <c r="V770" s="21"/>
      <c r="W770" s="1"/>
    </row>
    <row r="771" spans="1:23" ht="23.25">
      <c r="A771" s="1"/>
      <c r="B771" s="24"/>
      <c r="C771" s="24"/>
      <c r="D771" s="24"/>
      <c r="E771" s="24"/>
      <c r="F771" s="25"/>
      <c r="G771" s="24"/>
      <c r="H771" s="24"/>
      <c r="I771" s="22"/>
      <c r="J771" s="18"/>
      <c r="K771" s="22" t="s">
        <v>19</v>
      </c>
      <c r="L771" s="28" t="s">
        <v>19</v>
      </c>
      <c r="M771" s="29" t="s">
        <v>4</v>
      </c>
      <c r="N771" s="31" t="s">
        <v>5</v>
      </c>
      <c r="O771" s="29" t="s">
        <v>6</v>
      </c>
      <c r="P771" s="23" t="s">
        <v>39</v>
      </c>
      <c r="Q771" s="21"/>
      <c r="R771" s="26" t="s">
        <v>17</v>
      </c>
      <c r="S771" s="16"/>
      <c r="T771" s="24"/>
      <c r="U771" s="24"/>
      <c r="V771" s="27" t="s">
        <v>2</v>
      </c>
      <c r="W771" s="1"/>
    </row>
    <row r="772" spans="1:23" ht="23.25">
      <c r="A772" s="1"/>
      <c r="B772" s="28" t="s">
        <v>11</v>
      </c>
      <c r="C772" s="28" t="s">
        <v>12</v>
      </c>
      <c r="D772" s="28" t="s">
        <v>13</v>
      </c>
      <c r="E772" s="28" t="s">
        <v>14</v>
      </c>
      <c r="F772" s="29" t="s">
        <v>15</v>
      </c>
      <c r="G772" s="28" t="s">
        <v>3</v>
      </c>
      <c r="H772" s="24"/>
      <c r="I772" s="1"/>
      <c r="J772" s="18"/>
      <c r="K772" s="22" t="s">
        <v>20</v>
      </c>
      <c r="L772" s="29" t="s">
        <v>31</v>
      </c>
      <c r="M772" s="29"/>
      <c r="N772" s="29"/>
      <c r="O772" s="29"/>
      <c r="P772" s="22" t="s">
        <v>32</v>
      </c>
      <c r="Q772" s="30" t="s">
        <v>32</v>
      </c>
      <c r="R772" s="99" t="s">
        <v>33</v>
      </c>
      <c r="S772" s="101" t="s">
        <v>34</v>
      </c>
      <c r="T772" s="31" t="s">
        <v>4</v>
      </c>
      <c r="U772" s="28" t="s">
        <v>7</v>
      </c>
      <c r="V772" s="27" t="s">
        <v>8</v>
      </c>
      <c r="W772" s="1"/>
    </row>
    <row r="773" spans="1:23" ht="23.25">
      <c r="A773" s="1"/>
      <c r="B773" s="32"/>
      <c r="C773" s="32"/>
      <c r="D773" s="32"/>
      <c r="E773" s="32"/>
      <c r="F773" s="33"/>
      <c r="G773" s="32"/>
      <c r="H773" s="32"/>
      <c r="I773" s="34"/>
      <c r="J773" s="35"/>
      <c r="K773" s="36"/>
      <c r="L773" s="37"/>
      <c r="M773" s="37"/>
      <c r="N773" s="37"/>
      <c r="O773" s="37"/>
      <c r="P773" s="36" t="s">
        <v>35</v>
      </c>
      <c r="Q773" s="38" t="s">
        <v>36</v>
      </c>
      <c r="R773" s="100"/>
      <c r="S773" s="102"/>
      <c r="T773" s="34"/>
      <c r="U773" s="32"/>
      <c r="V773" s="37" t="s">
        <v>37</v>
      </c>
      <c r="W773" s="1"/>
    </row>
    <row r="774" spans="1:23" ht="23.25">
      <c r="A774" s="1"/>
      <c r="B774" s="39"/>
      <c r="C774" s="39"/>
      <c r="D774" s="39"/>
      <c r="E774" s="39"/>
      <c r="F774" s="40"/>
      <c r="G774" s="39"/>
      <c r="H774" s="41"/>
      <c r="I774" s="42"/>
      <c r="J774" s="43"/>
      <c r="K774" s="44"/>
      <c r="L774" s="64"/>
      <c r="M774" s="63"/>
      <c r="N774" s="63"/>
      <c r="O774" s="63"/>
      <c r="P774" s="69"/>
      <c r="Q774" s="70"/>
      <c r="R774" s="71"/>
      <c r="S774" s="71"/>
      <c r="T774" s="72"/>
      <c r="U774" s="73"/>
      <c r="V774" s="73"/>
      <c r="W774" s="1"/>
    </row>
    <row r="775" spans="1:23" ht="23.25">
      <c r="A775" s="1"/>
      <c r="B775" s="83" t="s">
        <v>283</v>
      </c>
      <c r="C775" s="83" t="s">
        <v>53</v>
      </c>
      <c r="D775" s="83" t="s">
        <v>48</v>
      </c>
      <c r="E775" s="40"/>
      <c r="F775" s="83" t="s">
        <v>287</v>
      </c>
      <c r="G775" s="83" t="s">
        <v>301</v>
      </c>
      <c r="H775" s="41"/>
      <c r="I775" s="42" t="s">
        <v>302</v>
      </c>
      <c r="J775" s="43"/>
      <c r="K775" s="44"/>
      <c r="L775" s="64"/>
      <c r="M775" s="63"/>
      <c r="N775" s="63"/>
      <c r="O775" s="63"/>
      <c r="P775" s="69"/>
      <c r="Q775" s="70"/>
      <c r="R775" s="71"/>
      <c r="S775" s="69"/>
      <c r="T775" s="73">
        <f>SUM(T776:T777)</f>
        <v>8205959</v>
      </c>
      <c r="U775" s="73">
        <f>SUM(U776:U777)</f>
        <v>9398184.4</v>
      </c>
      <c r="V775" s="73">
        <f>IF(T775&lt;&gt;0,ROUND(U775/T775*100,1),0)</f>
        <v>114.5</v>
      </c>
      <c r="W775" s="1"/>
    </row>
    <row r="776" spans="1:23" ht="23.25">
      <c r="A776" s="1"/>
      <c r="B776" s="40"/>
      <c r="C776" s="40"/>
      <c r="D776" s="40"/>
      <c r="E776" s="40"/>
      <c r="F776" s="40"/>
      <c r="G776" s="40"/>
      <c r="H776" s="41"/>
      <c r="I776" s="42" t="s">
        <v>44</v>
      </c>
      <c r="J776" s="43"/>
      <c r="K776" s="44"/>
      <c r="L776" s="64"/>
      <c r="M776" s="63"/>
      <c r="N776" s="63"/>
      <c r="O776" s="63"/>
      <c r="P776" s="69"/>
      <c r="Q776" s="70"/>
      <c r="R776" s="71"/>
      <c r="S776" s="69"/>
      <c r="T776" s="73">
        <v>7867824.3</v>
      </c>
      <c r="U776" s="73">
        <v>9398184.4</v>
      </c>
      <c r="V776" s="73">
        <f>IF(T776&lt;&gt;0,ROUND(U776/T776*100,1),0)</f>
        <v>119.5</v>
      </c>
      <c r="W776" s="1"/>
    </row>
    <row r="777" spans="1:23" ht="23.25">
      <c r="A777" s="1"/>
      <c r="B777" s="40"/>
      <c r="C777" s="46"/>
      <c r="D777" s="46"/>
      <c r="E777" s="46"/>
      <c r="F777" s="46"/>
      <c r="G777" s="46"/>
      <c r="H777" s="42"/>
      <c r="I777" s="42" t="s">
        <v>45</v>
      </c>
      <c r="J777" s="43"/>
      <c r="K777" s="44"/>
      <c r="L777" s="64"/>
      <c r="M777" s="64"/>
      <c r="N777" s="64"/>
      <c r="O777" s="64"/>
      <c r="P777" s="69"/>
      <c r="Q777" s="70"/>
      <c r="R777" s="71"/>
      <c r="S777" s="69"/>
      <c r="T777" s="81">
        <v>338134.7</v>
      </c>
      <c r="U777" s="74">
        <v>0</v>
      </c>
      <c r="V777" s="74">
        <f>IF(T777&lt;&gt;0,ROUND(U777/T777*100,1),0)</f>
        <v>0</v>
      </c>
      <c r="W777" s="1"/>
    </row>
    <row r="778" spans="1:23" ht="23.25">
      <c r="A778" s="1"/>
      <c r="B778" s="40"/>
      <c r="C778" s="40"/>
      <c r="D778" s="40"/>
      <c r="E778" s="40"/>
      <c r="F778" s="40"/>
      <c r="G778" s="40"/>
      <c r="H778" s="41"/>
      <c r="I778" s="42"/>
      <c r="J778" s="43"/>
      <c r="K778" s="44"/>
      <c r="L778" s="64"/>
      <c r="M778" s="63"/>
      <c r="N778" s="63"/>
      <c r="O778" s="63"/>
      <c r="P778" s="69"/>
      <c r="Q778" s="70"/>
      <c r="R778" s="71"/>
      <c r="S778" s="69"/>
      <c r="T778" s="73"/>
      <c r="U778" s="73"/>
      <c r="V778" s="73"/>
      <c r="W778" s="1"/>
    </row>
    <row r="779" spans="1:23" ht="23.25">
      <c r="A779" s="1"/>
      <c r="B779" s="40"/>
      <c r="C779" s="40"/>
      <c r="D779" s="40"/>
      <c r="E779" s="40"/>
      <c r="F779" s="40"/>
      <c r="G779" s="83" t="s">
        <v>303</v>
      </c>
      <c r="H779" s="41"/>
      <c r="I779" s="42" t="s">
        <v>304</v>
      </c>
      <c r="J779" s="43"/>
      <c r="K779" s="44"/>
      <c r="L779" s="64"/>
      <c r="M779" s="64"/>
      <c r="N779" s="64"/>
      <c r="O779" s="64"/>
      <c r="P779" s="69"/>
      <c r="Q779" s="70"/>
      <c r="R779" s="71"/>
      <c r="S779" s="69"/>
      <c r="T779" s="81"/>
      <c r="U779" s="74"/>
      <c r="V779" s="74"/>
      <c r="W779" s="1"/>
    </row>
    <row r="780" spans="1:23" ht="23.25">
      <c r="A780" s="1"/>
      <c r="B780" s="40"/>
      <c r="C780" s="40"/>
      <c r="D780" s="40"/>
      <c r="E780" s="40"/>
      <c r="F780" s="40"/>
      <c r="G780" s="40"/>
      <c r="H780" s="41"/>
      <c r="I780" s="42" t="s">
        <v>305</v>
      </c>
      <c r="J780" s="43"/>
      <c r="K780" s="44"/>
      <c r="L780" s="64"/>
      <c r="M780" s="64"/>
      <c r="N780" s="64"/>
      <c r="O780" s="64"/>
      <c r="P780" s="69"/>
      <c r="Q780" s="70"/>
      <c r="R780" s="71"/>
      <c r="S780" s="69"/>
      <c r="T780" s="81">
        <f>SUM(T781:T782)</f>
        <v>4422000</v>
      </c>
      <c r="U780" s="81">
        <f>SUM(U781:U782)</f>
        <v>6029825</v>
      </c>
      <c r="V780" s="74">
        <f>IF(T780&lt;&gt;0,ROUND(U780/T780*100,1),0)</f>
        <v>136.4</v>
      </c>
      <c r="W780" s="1"/>
    </row>
    <row r="781" spans="1:23" ht="23.25">
      <c r="A781" s="1"/>
      <c r="B781" s="40"/>
      <c r="C781" s="40"/>
      <c r="D781" s="40"/>
      <c r="E781" s="40"/>
      <c r="F781" s="40"/>
      <c r="G781" s="40"/>
      <c r="H781" s="41"/>
      <c r="I781" s="42" t="s">
        <v>44</v>
      </c>
      <c r="J781" s="43"/>
      <c r="K781" s="44"/>
      <c r="L781" s="64"/>
      <c r="M781" s="64"/>
      <c r="N781" s="64"/>
      <c r="O781" s="64"/>
      <c r="P781" s="69"/>
      <c r="Q781" s="70"/>
      <c r="R781" s="71"/>
      <c r="S781" s="69"/>
      <c r="T781" s="81">
        <v>4418699.3</v>
      </c>
      <c r="U781" s="74">
        <v>6029825</v>
      </c>
      <c r="V781" s="74">
        <f>IF(T781&lt;&gt;0,ROUND(U781/T781*100,1),0)</f>
        <v>136.5</v>
      </c>
      <c r="W781" s="1"/>
    </row>
    <row r="782" spans="1:23" ht="23.25">
      <c r="A782" s="1"/>
      <c r="B782" s="40"/>
      <c r="C782" s="40"/>
      <c r="D782" s="40"/>
      <c r="E782" s="40"/>
      <c r="F782" s="40"/>
      <c r="G782" s="40"/>
      <c r="H782" s="41"/>
      <c r="I782" s="42" t="s">
        <v>45</v>
      </c>
      <c r="J782" s="43"/>
      <c r="K782" s="44"/>
      <c r="L782" s="64"/>
      <c r="M782" s="64"/>
      <c r="N782" s="64"/>
      <c r="O782" s="64"/>
      <c r="P782" s="69"/>
      <c r="Q782" s="70"/>
      <c r="R782" s="71"/>
      <c r="S782" s="69"/>
      <c r="T782" s="81">
        <v>3300.7</v>
      </c>
      <c r="U782" s="74">
        <v>0</v>
      </c>
      <c r="V782" s="74">
        <f>IF(T782&lt;&gt;0,ROUND(U782/T782*100,1),0)</f>
        <v>0</v>
      </c>
      <c r="W782" s="1"/>
    </row>
    <row r="783" spans="1:23" ht="23.25">
      <c r="A783" s="1"/>
      <c r="B783" s="40"/>
      <c r="C783" s="40"/>
      <c r="D783" s="40"/>
      <c r="E783" s="40"/>
      <c r="F783" s="40"/>
      <c r="G783" s="40"/>
      <c r="H783" s="41"/>
      <c r="I783" s="42"/>
      <c r="J783" s="43"/>
      <c r="K783" s="44"/>
      <c r="L783" s="64"/>
      <c r="M783" s="64"/>
      <c r="N783" s="64"/>
      <c r="O783" s="64"/>
      <c r="P783" s="69"/>
      <c r="Q783" s="70"/>
      <c r="R783" s="71"/>
      <c r="S783" s="69"/>
      <c r="T783" s="81"/>
      <c r="U783" s="74"/>
      <c r="V783" s="74"/>
      <c r="W783" s="1"/>
    </row>
    <row r="784" spans="1:23" ht="23.25">
      <c r="A784" s="1"/>
      <c r="B784" s="40"/>
      <c r="C784" s="83" t="s">
        <v>306</v>
      </c>
      <c r="D784" s="40"/>
      <c r="E784" s="40"/>
      <c r="F784" s="40"/>
      <c r="G784" s="40"/>
      <c r="H784" s="41"/>
      <c r="I784" s="82" t="s">
        <v>536</v>
      </c>
      <c r="J784" s="43"/>
      <c r="K784" s="44"/>
      <c r="L784" s="64"/>
      <c r="M784" s="64"/>
      <c r="N784" s="64"/>
      <c r="O784" s="64"/>
      <c r="P784" s="69"/>
      <c r="Q784" s="70"/>
      <c r="R784" s="71"/>
      <c r="S784" s="69"/>
      <c r="T784" s="81">
        <f>SUM(T785:T786)</f>
        <v>5352444.3</v>
      </c>
      <c r="U784" s="74">
        <f>SUM(U785:U786)</f>
        <v>5236029.4</v>
      </c>
      <c r="V784" s="74">
        <f>IF(T784&lt;&gt;0,ROUND(U784/T784*100,1),0)</f>
        <v>97.8</v>
      </c>
      <c r="W784" s="1"/>
    </row>
    <row r="785" spans="1:23" ht="23.25">
      <c r="A785" s="1"/>
      <c r="B785" s="40"/>
      <c r="C785" s="40"/>
      <c r="D785" s="40"/>
      <c r="E785" s="40"/>
      <c r="F785" s="40"/>
      <c r="G785" s="40"/>
      <c r="H785" s="41"/>
      <c r="I785" s="42" t="s">
        <v>44</v>
      </c>
      <c r="J785" s="43"/>
      <c r="K785" s="44"/>
      <c r="L785" s="64"/>
      <c r="M785" s="64"/>
      <c r="N785" s="64"/>
      <c r="O785" s="64"/>
      <c r="P785" s="69"/>
      <c r="Q785" s="70"/>
      <c r="R785" s="71"/>
      <c r="S785" s="69"/>
      <c r="T785" s="81">
        <f>+T789</f>
        <v>5352444.3</v>
      </c>
      <c r="U785" s="74">
        <f>+U789</f>
        <v>5236029.4</v>
      </c>
      <c r="V785" s="74">
        <f>IF(T785&lt;&gt;0,ROUND(U785/T785*100,1),0)</f>
        <v>97.8</v>
      </c>
      <c r="W785" s="1"/>
    </row>
    <row r="786" spans="1:23" ht="23.25">
      <c r="A786" s="1"/>
      <c r="B786" s="40"/>
      <c r="C786" s="40"/>
      <c r="D786" s="40"/>
      <c r="E786" s="40"/>
      <c r="F786" s="40"/>
      <c r="G786" s="40"/>
      <c r="H786" s="41"/>
      <c r="I786" s="42" t="s">
        <v>45</v>
      </c>
      <c r="J786" s="43"/>
      <c r="K786" s="44"/>
      <c r="L786" s="64"/>
      <c r="M786" s="64"/>
      <c r="N786" s="64"/>
      <c r="O786" s="64"/>
      <c r="P786" s="69"/>
      <c r="Q786" s="70"/>
      <c r="R786" s="71"/>
      <c r="S786" s="69"/>
      <c r="T786" s="81">
        <f>+T790</f>
        <v>0</v>
      </c>
      <c r="U786" s="74">
        <f>+U790</f>
        <v>0</v>
      </c>
      <c r="V786" s="74">
        <f>IF(T786&lt;&gt;0,ROUND(U786/T786*100,1),0)</f>
        <v>0</v>
      </c>
      <c r="W786" s="1"/>
    </row>
    <row r="787" spans="1:23" ht="23.25">
      <c r="A787" s="1"/>
      <c r="B787" s="40"/>
      <c r="C787" s="40"/>
      <c r="D787" s="40"/>
      <c r="E787" s="40"/>
      <c r="F787" s="40"/>
      <c r="G787" s="40"/>
      <c r="H787" s="41"/>
      <c r="I787" s="42"/>
      <c r="J787" s="43"/>
      <c r="K787" s="44"/>
      <c r="L787" s="64"/>
      <c r="M787" s="63"/>
      <c r="N787" s="63"/>
      <c r="O787" s="63"/>
      <c r="P787" s="69"/>
      <c r="Q787" s="70"/>
      <c r="R787" s="71"/>
      <c r="S787" s="69"/>
      <c r="T787" s="73"/>
      <c r="U787" s="73"/>
      <c r="V787" s="73"/>
      <c r="W787" s="1"/>
    </row>
    <row r="788" spans="1:23" ht="23.25">
      <c r="A788" s="1"/>
      <c r="B788" s="40"/>
      <c r="C788" s="46"/>
      <c r="D788" s="84" t="s">
        <v>48</v>
      </c>
      <c r="E788" s="46"/>
      <c r="F788" s="46"/>
      <c r="G788" s="46"/>
      <c r="H788" s="42"/>
      <c r="I788" s="42" t="s">
        <v>49</v>
      </c>
      <c r="J788" s="43"/>
      <c r="K788" s="44"/>
      <c r="L788" s="64"/>
      <c r="M788" s="64"/>
      <c r="N788" s="64"/>
      <c r="O788" s="64"/>
      <c r="P788" s="69"/>
      <c r="Q788" s="70"/>
      <c r="R788" s="71"/>
      <c r="S788" s="69"/>
      <c r="T788" s="81">
        <f>SUM(T789:T790)</f>
        <v>5352444.3</v>
      </c>
      <c r="U788" s="74">
        <f>SUM(U789:U790)</f>
        <v>5236029.4</v>
      </c>
      <c r="V788" s="74">
        <f>IF(T788&lt;&gt;0,ROUND(U788/T788*100,1),0)</f>
        <v>97.8</v>
      </c>
      <c r="W788" s="1"/>
    </row>
    <row r="789" spans="1:23" ht="23.25">
      <c r="A789" s="1"/>
      <c r="B789" s="40"/>
      <c r="C789" s="40"/>
      <c r="D789" s="40"/>
      <c r="E789" s="40"/>
      <c r="F789" s="40"/>
      <c r="G789" s="40"/>
      <c r="H789" s="41"/>
      <c r="I789" s="42" t="s">
        <v>44</v>
      </c>
      <c r="J789" s="43"/>
      <c r="K789" s="44"/>
      <c r="L789" s="64"/>
      <c r="M789" s="63"/>
      <c r="N789" s="63"/>
      <c r="O789" s="63"/>
      <c r="P789" s="69"/>
      <c r="Q789" s="70"/>
      <c r="R789" s="71"/>
      <c r="S789" s="69"/>
      <c r="T789" s="81">
        <f>+T794+T804+T842+T968</f>
        <v>5352444.3</v>
      </c>
      <c r="U789" s="74">
        <f>+U794+U804+U842+U968</f>
        <v>5236029.4</v>
      </c>
      <c r="V789" s="74">
        <f>IF(T789&lt;&gt;0,ROUND(U789/T789*100,1),0)</f>
        <v>97.8</v>
      </c>
      <c r="W789" s="1"/>
    </row>
    <row r="790" spans="1:23" ht="23.25">
      <c r="A790" s="1"/>
      <c r="B790" s="40"/>
      <c r="C790" s="46"/>
      <c r="D790" s="46"/>
      <c r="E790" s="46"/>
      <c r="F790" s="46"/>
      <c r="G790" s="46"/>
      <c r="H790" s="42"/>
      <c r="I790" s="42" t="s">
        <v>45</v>
      </c>
      <c r="J790" s="43"/>
      <c r="K790" s="44"/>
      <c r="L790" s="64"/>
      <c r="M790" s="64"/>
      <c r="N790" s="64"/>
      <c r="O790" s="64"/>
      <c r="P790" s="69"/>
      <c r="Q790" s="70"/>
      <c r="R790" s="71"/>
      <c r="S790" s="69"/>
      <c r="T790" s="73"/>
      <c r="U790" s="73">
        <f>+U795+U805+U843+U969</f>
        <v>0</v>
      </c>
      <c r="V790" s="73">
        <f>IF(T790&lt;&gt;0,ROUND(U790/T790*100,1),0)</f>
        <v>0</v>
      </c>
      <c r="W790" s="1"/>
    </row>
    <row r="791" spans="1:23" ht="23.25">
      <c r="A791" s="1"/>
      <c r="B791" s="40"/>
      <c r="C791" s="40"/>
      <c r="D791" s="40"/>
      <c r="E791" s="40"/>
      <c r="F791" s="40"/>
      <c r="G791" s="46"/>
      <c r="H791" s="42"/>
      <c r="I791" s="42"/>
      <c r="J791" s="43"/>
      <c r="K791" s="44"/>
      <c r="L791" s="64"/>
      <c r="M791" s="64"/>
      <c r="N791" s="64"/>
      <c r="O791" s="64"/>
      <c r="P791" s="69"/>
      <c r="Q791" s="70"/>
      <c r="R791" s="71"/>
      <c r="S791" s="69"/>
      <c r="T791" s="81"/>
      <c r="U791" s="74"/>
      <c r="V791" s="74"/>
      <c r="W791" s="1"/>
    </row>
    <row r="792" spans="1:23" ht="23.25">
      <c r="A792" s="1"/>
      <c r="B792" s="40"/>
      <c r="C792" s="40"/>
      <c r="D792" s="40"/>
      <c r="E792" s="40"/>
      <c r="F792" s="83" t="s">
        <v>307</v>
      </c>
      <c r="G792" s="40"/>
      <c r="H792" s="41"/>
      <c r="I792" s="82" t="s">
        <v>452</v>
      </c>
      <c r="J792" s="43"/>
      <c r="K792" s="44"/>
      <c r="L792" s="64"/>
      <c r="M792" s="63"/>
      <c r="N792" s="63"/>
      <c r="O792" s="63"/>
      <c r="P792" s="69"/>
      <c r="Q792" s="70"/>
      <c r="R792" s="71"/>
      <c r="S792" s="69"/>
      <c r="T792" s="73"/>
      <c r="U792" s="73"/>
      <c r="V792" s="73"/>
      <c r="W792" s="1"/>
    </row>
    <row r="793" spans="1:23" ht="23.25">
      <c r="A793" s="1"/>
      <c r="B793" s="40"/>
      <c r="C793" s="40"/>
      <c r="D793" s="40"/>
      <c r="E793" s="40"/>
      <c r="F793" s="40"/>
      <c r="G793" s="40"/>
      <c r="H793" s="41"/>
      <c r="I793" s="82" t="s">
        <v>453</v>
      </c>
      <c r="J793" s="43"/>
      <c r="K793" s="44"/>
      <c r="L793" s="64"/>
      <c r="M793" s="63"/>
      <c r="N793" s="63"/>
      <c r="O793" s="63"/>
      <c r="P793" s="69"/>
      <c r="Q793" s="70"/>
      <c r="R793" s="71"/>
      <c r="S793" s="69"/>
      <c r="T793" s="73">
        <f>SUM(T794:T795)</f>
        <v>254451.4</v>
      </c>
      <c r="U793" s="73">
        <f>SUM(U794:U795)</f>
        <v>306276</v>
      </c>
      <c r="V793" s="73">
        <f>IF(T793&lt;&gt;0,ROUND(U793/T793*100,1),0)</f>
        <v>120.4</v>
      </c>
      <c r="W793" s="1"/>
    </row>
    <row r="794" spans="1:23" ht="23.25">
      <c r="A794" s="1"/>
      <c r="B794" s="40"/>
      <c r="C794" s="46"/>
      <c r="D794" s="46"/>
      <c r="E794" s="46"/>
      <c r="F794" s="46"/>
      <c r="G794" s="46"/>
      <c r="H794" s="42"/>
      <c r="I794" s="42" t="s">
        <v>44</v>
      </c>
      <c r="J794" s="43"/>
      <c r="K794" s="44"/>
      <c r="L794" s="64"/>
      <c r="M794" s="64"/>
      <c r="N794" s="64"/>
      <c r="O794" s="64"/>
      <c r="P794" s="69"/>
      <c r="Q794" s="70"/>
      <c r="R794" s="71"/>
      <c r="S794" s="69"/>
      <c r="T794" s="81">
        <v>254451.4</v>
      </c>
      <c r="U794" s="74">
        <v>306276</v>
      </c>
      <c r="V794" s="74">
        <f>IF(T794&lt;&gt;0,ROUND(U794/T794*100,1),0)</f>
        <v>120.4</v>
      </c>
      <c r="W794" s="1"/>
    </row>
    <row r="795" spans="1:23" ht="23.25">
      <c r="A795" s="1"/>
      <c r="B795" s="40"/>
      <c r="C795" s="40"/>
      <c r="D795" s="40"/>
      <c r="E795" s="40"/>
      <c r="F795" s="40"/>
      <c r="G795" s="40"/>
      <c r="H795" s="41"/>
      <c r="I795" s="42" t="s">
        <v>45</v>
      </c>
      <c r="J795" s="43"/>
      <c r="K795" s="44"/>
      <c r="L795" s="64"/>
      <c r="M795" s="63"/>
      <c r="N795" s="63"/>
      <c r="O795" s="63"/>
      <c r="P795" s="69"/>
      <c r="Q795" s="70"/>
      <c r="R795" s="71"/>
      <c r="S795" s="69"/>
      <c r="T795" s="73">
        <v>0</v>
      </c>
      <c r="U795" s="73">
        <v>0</v>
      </c>
      <c r="V795" s="73">
        <f>IF(T795&lt;&gt;0,ROUND(U795/T795*100,1),0)</f>
        <v>0</v>
      </c>
      <c r="W795" s="1"/>
    </row>
    <row r="796" spans="1:23" ht="23.25">
      <c r="A796" s="1"/>
      <c r="B796" s="40"/>
      <c r="C796" s="40"/>
      <c r="D796" s="40"/>
      <c r="E796" s="40"/>
      <c r="F796" s="40"/>
      <c r="G796" s="40"/>
      <c r="H796" s="42"/>
      <c r="I796" s="42"/>
      <c r="J796" s="43"/>
      <c r="K796" s="44"/>
      <c r="L796" s="64"/>
      <c r="M796" s="63"/>
      <c r="N796" s="63"/>
      <c r="O796" s="63"/>
      <c r="P796" s="69"/>
      <c r="Q796" s="70"/>
      <c r="R796" s="71"/>
      <c r="S796" s="69"/>
      <c r="T796" s="73"/>
      <c r="U796" s="73"/>
      <c r="V796" s="73"/>
      <c r="W796" s="1"/>
    </row>
    <row r="797" spans="1:23" ht="23.25">
      <c r="A797" s="1"/>
      <c r="B797" s="40"/>
      <c r="C797" s="40"/>
      <c r="D797" s="40"/>
      <c r="E797" s="40"/>
      <c r="F797" s="40"/>
      <c r="G797" s="40"/>
      <c r="H797" s="41"/>
      <c r="I797" s="42" t="s">
        <v>308</v>
      </c>
      <c r="J797" s="43"/>
      <c r="K797" s="44"/>
      <c r="L797" s="64"/>
      <c r="M797" s="63"/>
      <c r="N797" s="63"/>
      <c r="O797" s="63"/>
      <c r="P797" s="69"/>
      <c r="Q797" s="70"/>
      <c r="R797" s="71"/>
      <c r="S797" s="69"/>
      <c r="T797" s="73"/>
      <c r="U797" s="73"/>
      <c r="V797" s="73"/>
      <c r="W797" s="1"/>
    </row>
    <row r="798" spans="1:23" ht="23.25">
      <c r="A798" s="1"/>
      <c r="B798" s="40"/>
      <c r="C798" s="46"/>
      <c r="D798" s="46"/>
      <c r="E798" s="46"/>
      <c r="F798" s="46"/>
      <c r="G798" s="46"/>
      <c r="H798" s="42"/>
      <c r="I798" s="82" t="s">
        <v>472</v>
      </c>
      <c r="J798" s="43"/>
      <c r="K798" s="44"/>
      <c r="L798" s="64"/>
      <c r="M798" s="64"/>
      <c r="N798" s="64"/>
      <c r="O798" s="64"/>
      <c r="P798" s="69"/>
      <c r="Q798" s="70"/>
      <c r="R798" s="71"/>
      <c r="S798" s="69"/>
      <c r="T798" s="81"/>
      <c r="U798" s="74"/>
      <c r="V798" s="74"/>
      <c r="W798" s="1"/>
    </row>
    <row r="799" spans="1:23" ht="23.25">
      <c r="A799" s="1"/>
      <c r="B799" s="40"/>
      <c r="C799" s="40"/>
      <c r="D799" s="40"/>
      <c r="E799" s="40"/>
      <c r="F799" s="40"/>
      <c r="G799" s="40"/>
      <c r="H799" s="41"/>
      <c r="I799" s="42" t="s">
        <v>309</v>
      </c>
      <c r="J799" s="43"/>
      <c r="K799" s="85" t="s">
        <v>496</v>
      </c>
      <c r="L799" s="64">
        <v>1488163</v>
      </c>
      <c r="M799" s="63">
        <v>1401701</v>
      </c>
      <c r="N799" s="63">
        <v>1401701</v>
      </c>
      <c r="O799" s="63">
        <v>1745350</v>
      </c>
      <c r="P799" s="69">
        <f>IF(M799&lt;&gt;0,ROUND(O799/M799*100,1),0)</f>
        <v>124.5</v>
      </c>
      <c r="Q799" s="70">
        <f>IF(N799&lt;&gt;0,ROUND(O799/N799*100,1),0)</f>
        <v>124.5</v>
      </c>
      <c r="R799" s="71">
        <v>94.19001816333291</v>
      </c>
      <c r="S799" s="69">
        <v>117.28217943867708</v>
      </c>
      <c r="T799" s="73">
        <f>SUM(T800:T801)</f>
        <v>254451.4</v>
      </c>
      <c r="U799" s="73">
        <f>SUM(U800:U801)</f>
        <v>306276</v>
      </c>
      <c r="V799" s="73">
        <f>IF(T799&lt;&gt;0,ROUND(U799/T799*100,1),0)</f>
        <v>120.4</v>
      </c>
      <c r="W799" s="1"/>
    </row>
    <row r="800" spans="1:23" ht="23.25">
      <c r="A800" s="1"/>
      <c r="B800" s="40"/>
      <c r="C800" s="40"/>
      <c r="D800" s="40"/>
      <c r="E800" s="40"/>
      <c r="F800" s="40"/>
      <c r="G800" s="40"/>
      <c r="H800" s="41"/>
      <c r="I800" s="42" t="s">
        <v>44</v>
      </c>
      <c r="J800" s="43"/>
      <c r="K800" s="44"/>
      <c r="L800" s="64"/>
      <c r="M800" s="64"/>
      <c r="N800" s="64"/>
      <c r="O800" s="64"/>
      <c r="P800" s="69"/>
      <c r="Q800" s="70"/>
      <c r="R800" s="71"/>
      <c r="S800" s="69"/>
      <c r="T800" s="81">
        <v>254451.4</v>
      </c>
      <c r="U800" s="74">
        <v>306276</v>
      </c>
      <c r="V800" s="74">
        <f>IF(T800&lt;&gt;0,ROUND(U800/T800*100,1),0)</f>
        <v>120.4</v>
      </c>
      <c r="W800" s="1"/>
    </row>
    <row r="801" spans="1:23" ht="23.25">
      <c r="A801" s="1"/>
      <c r="B801" s="40"/>
      <c r="C801" s="46"/>
      <c r="D801" s="46"/>
      <c r="E801" s="46"/>
      <c r="F801" s="46"/>
      <c r="G801" s="46"/>
      <c r="H801" s="42"/>
      <c r="I801" s="42" t="s">
        <v>45</v>
      </c>
      <c r="J801" s="43"/>
      <c r="K801" s="44"/>
      <c r="L801" s="64"/>
      <c r="M801" s="63"/>
      <c r="N801" s="63"/>
      <c r="O801" s="63"/>
      <c r="P801" s="69"/>
      <c r="Q801" s="70"/>
      <c r="R801" s="71"/>
      <c r="S801" s="69"/>
      <c r="T801" s="73"/>
      <c r="U801" s="73"/>
      <c r="V801" s="73"/>
      <c r="W801" s="1"/>
    </row>
    <row r="802" spans="1:23" ht="23.25">
      <c r="A802" s="1"/>
      <c r="B802" s="40"/>
      <c r="C802" s="46"/>
      <c r="D802" s="46"/>
      <c r="E802" s="46"/>
      <c r="F802" s="46"/>
      <c r="G802" s="46"/>
      <c r="H802" s="42"/>
      <c r="I802" s="42"/>
      <c r="J802" s="43"/>
      <c r="K802" s="44"/>
      <c r="L802" s="64"/>
      <c r="M802" s="64"/>
      <c r="N802" s="64"/>
      <c r="O802" s="64"/>
      <c r="P802" s="69"/>
      <c r="Q802" s="70"/>
      <c r="R802" s="71"/>
      <c r="S802" s="69"/>
      <c r="T802" s="81">
        <v>0</v>
      </c>
      <c r="U802" s="74">
        <v>0</v>
      </c>
      <c r="V802" s="74">
        <f>IF(T802&lt;&gt;0,ROUND(U802/T802*100,1),0)</f>
        <v>0</v>
      </c>
      <c r="W802" s="1"/>
    </row>
    <row r="803" spans="1:23" ht="23.25">
      <c r="A803" s="1"/>
      <c r="B803" s="40"/>
      <c r="C803" s="40"/>
      <c r="D803" s="40"/>
      <c r="E803" s="40"/>
      <c r="F803" s="83" t="s">
        <v>310</v>
      </c>
      <c r="G803" s="40"/>
      <c r="H803" s="41"/>
      <c r="I803" s="42" t="s">
        <v>311</v>
      </c>
      <c r="J803" s="43"/>
      <c r="K803" s="44"/>
      <c r="L803" s="64"/>
      <c r="M803" s="63"/>
      <c r="N803" s="63"/>
      <c r="O803" s="63"/>
      <c r="P803" s="69"/>
      <c r="Q803" s="70"/>
      <c r="R803" s="71"/>
      <c r="S803" s="69"/>
      <c r="T803" s="73">
        <f>SUM(T804:T805)</f>
        <v>3597245.9</v>
      </c>
      <c r="U803" s="73">
        <f>SUM(U804:U805)</f>
        <v>3291084.2</v>
      </c>
      <c r="V803" s="73">
        <f>IF(T803&lt;&gt;0,ROUND(U803/T803*100,1),0)</f>
        <v>91.5</v>
      </c>
      <c r="W803" s="1"/>
    </row>
    <row r="804" spans="1:23" ht="23.25">
      <c r="A804" s="1"/>
      <c r="B804" s="40"/>
      <c r="C804" s="40"/>
      <c r="D804" s="40"/>
      <c r="E804" s="40"/>
      <c r="F804" s="40"/>
      <c r="G804" s="40"/>
      <c r="H804" s="41"/>
      <c r="I804" s="42" t="s">
        <v>44</v>
      </c>
      <c r="J804" s="43"/>
      <c r="K804" s="44"/>
      <c r="L804" s="64"/>
      <c r="M804" s="63"/>
      <c r="N804" s="63"/>
      <c r="O804" s="63"/>
      <c r="P804" s="69"/>
      <c r="Q804" s="70"/>
      <c r="R804" s="71"/>
      <c r="S804" s="69"/>
      <c r="T804" s="73">
        <v>3597245.9</v>
      </c>
      <c r="U804" s="73">
        <v>3291084.2</v>
      </c>
      <c r="V804" s="73">
        <f>IF(T804&lt;&gt;0,ROUND(U804/T804*100,1),0)</f>
        <v>91.5</v>
      </c>
      <c r="W804" s="1"/>
    </row>
    <row r="805" spans="1:23" ht="23.25">
      <c r="A805" s="1"/>
      <c r="B805" s="40"/>
      <c r="C805" s="40"/>
      <c r="D805" s="40"/>
      <c r="E805" s="40"/>
      <c r="F805" s="40"/>
      <c r="G805" s="40"/>
      <c r="H805" s="41"/>
      <c r="I805" s="42" t="s">
        <v>45</v>
      </c>
      <c r="J805" s="43"/>
      <c r="K805" s="44"/>
      <c r="L805" s="64"/>
      <c r="M805" s="63"/>
      <c r="N805" s="63"/>
      <c r="O805" s="63"/>
      <c r="P805" s="69"/>
      <c r="Q805" s="70"/>
      <c r="R805" s="71"/>
      <c r="S805" s="69"/>
      <c r="T805" s="73">
        <v>0</v>
      </c>
      <c r="U805" s="73">
        <v>0</v>
      </c>
      <c r="V805" s="73">
        <f>IF(T805&lt;&gt;0,ROUND(U805/T805*100,1),0)</f>
        <v>0</v>
      </c>
      <c r="W805" s="1"/>
    </row>
    <row r="806" spans="1:23" ht="23.25">
      <c r="A806" s="1"/>
      <c r="B806" s="40"/>
      <c r="C806" s="40"/>
      <c r="D806" s="40"/>
      <c r="E806" s="40"/>
      <c r="F806" s="40"/>
      <c r="G806" s="40"/>
      <c r="H806" s="41"/>
      <c r="I806" s="42"/>
      <c r="J806" s="43"/>
      <c r="K806" s="44"/>
      <c r="L806" s="64"/>
      <c r="M806" s="63"/>
      <c r="N806" s="63"/>
      <c r="O806" s="63"/>
      <c r="P806" s="69"/>
      <c r="Q806" s="70"/>
      <c r="R806" s="71"/>
      <c r="S806" s="69"/>
      <c r="T806" s="73"/>
      <c r="U806" s="73"/>
      <c r="V806" s="73"/>
      <c r="W806" s="1"/>
    </row>
    <row r="807" spans="1:23" ht="23.25">
      <c r="A807" s="1"/>
      <c r="B807" s="40"/>
      <c r="C807" s="40"/>
      <c r="D807" s="40"/>
      <c r="E807" s="40"/>
      <c r="F807" s="40"/>
      <c r="G807" s="40"/>
      <c r="H807" s="41"/>
      <c r="I807" s="82" t="s">
        <v>473</v>
      </c>
      <c r="J807" s="43"/>
      <c r="K807" s="44"/>
      <c r="L807" s="64"/>
      <c r="M807" s="63"/>
      <c r="N807" s="63"/>
      <c r="O807" s="63"/>
      <c r="P807" s="69"/>
      <c r="Q807" s="70"/>
      <c r="R807" s="71"/>
      <c r="S807" s="69"/>
      <c r="T807" s="73"/>
      <c r="U807" s="73"/>
      <c r="V807" s="73"/>
      <c r="W807" s="1"/>
    </row>
    <row r="808" spans="1:23" ht="23.25">
      <c r="A808" s="1"/>
      <c r="B808" s="40"/>
      <c r="C808" s="40"/>
      <c r="D808" s="40"/>
      <c r="E808" s="40"/>
      <c r="F808" s="40"/>
      <c r="G808" s="40"/>
      <c r="H808" s="41"/>
      <c r="I808" s="42" t="s">
        <v>312</v>
      </c>
      <c r="J808" s="43"/>
      <c r="K808" s="44"/>
      <c r="L808" s="64"/>
      <c r="M808" s="63"/>
      <c r="N808" s="63"/>
      <c r="O808" s="63"/>
      <c r="P808" s="69"/>
      <c r="Q808" s="70"/>
      <c r="R808" s="71"/>
      <c r="S808" s="69"/>
      <c r="T808" s="73"/>
      <c r="U808" s="73"/>
      <c r="V808" s="73"/>
      <c r="W808" s="1"/>
    </row>
    <row r="809" spans="1:23" ht="23.25">
      <c r="A809" s="1"/>
      <c r="B809" s="40"/>
      <c r="C809" s="40"/>
      <c r="D809" s="40"/>
      <c r="E809" s="40"/>
      <c r="F809" s="40"/>
      <c r="G809" s="40"/>
      <c r="H809" s="41"/>
      <c r="I809" s="42" t="s">
        <v>313</v>
      </c>
      <c r="J809" s="43"/>
      <c r="K809" s="44"/>
      <c r="L809" s="64"/>
      <c r="M809" s="63"/>
      <c r="N809" s="63"/>
      <c r="O809" s="63"/>
      <c r="P809" s="69"/>
      <c r="Q809" s="70"/>
      <c r="R809" s="71"/>
      <c r="S809" s="69"/>
      <c r="T809" s="73"/>
      <c r="U809" s="73"/>
      <c r="V809" s="73"/>
      <c r="W809" s="1"/>
    </row>
    <row r="810" spans="1:23" ht="23.25">
      <c r="A810" s="1"/>
      <c r="B810" s="47"/>
      <c r="C810" s="47"/>
      <c r="D810" s="47"/>
      <c r="E810" s="47"/>
      <c r="F810" s="47"/>
      <c r="G810" s="47"/>
      <c r="H810" s="48"/>
      <c r="I810" s="49" t="s">
        <v>314</v>
      </c>
      <c r="J810" s="50"/>
      <c r="K810" s="51" t="s">
        <v>282</v>
      </c>
      <c r="L810" s="66">
        <v>46000000</v>
      </c>
      <c r="M810" s="65">
        <v>41400000</v>
      </c>
      <c r="N810" s="65">
        <v>41400000</v>
      </c>
      <c r="O810" s="65">
        <v>51816308</v>
      </c>
      <c r="P810" s="75">
        <f>IF(M810&lt;&gt;0,ROUND(O810/M810*100,1),0)</f>
        <v>125.2</v>
      </c>
      <c r="Q810" s="76">
        <f>IF(N810&lt;&gt;0,ROUND(O810/N810*100,1),0)</f>
        <v>125.2</v>
      </c>
      <c r="R810" s="77">
        <v>90</v>
      </c>
      <c r="S810" s="75">
        <v>112.64414782608696</v>
      </c>
      <c r="T810" s="79">
        <f>SUM(T820:T821)</f>
        <v>541401.5</v>
      </c>
      <c r="U810" s="79">
        <f>SUM(U820:U821)</f>
        <v>959302.2</v>
      </c>
      <c r="V810" s="79">
        <f>IF(T810&lt;&gt;0,ROUND(U810/T810*100,1),0)</f>
        <v>177.2</v>
      </c>
      <c r="W810" s="1"/>
    </row>
    <row r="811" spans="1:23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2"/>
      <c r="R811" s="52"/>
      <c r="S811" s="52"/>
      <c r="T811" s="52"/>
      <c r="U811" s="52"/>
      <c r="V811" s="52"/>
      <c r="W811" s="1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2"/>
      <c r="R812" s="52"/>
      <c r="S812" s="52"/>
      <c r="T812" s="52"/>
      <c r="U812" s="52"/>
      <c r="V812" s="90" t="s">
        <v>523</v>
      </c>
      <c r="W812" s="1"/>
    </row>
    <row r="813" spans="1:23" ht="23.25">
      <c r="A813" s="1"/>
      <c r="B813" s="54"/>
      <c r="C813" s="8"/>
      <c r="D813" s="8"/>
      <c r="E813" s="8"/>
      <c r="F813" s="8"/>
      <c r="G813" s="8"/>
      <c r="H813" s="55"/>
      <c r="I813" s="10"/>
      <c r="J813" s="11"/>
      <c r="K813" s="54" t="s">
        <v>28</v>
      </c>
      <c r="L813" s="57"/>
      <c r="M813" s="57"/>
      <c r="N813" s="57"/>
      <c r="O813" s="57"/>
      <c r="P813" s="57"/>
      <c r="Q813" s="57"/>
      <c r="R813" s="8"/>
      <c r="S813" s="8"/>
      <c r="T813" s="14"/>
      <c r="U813" s="8"/>
      <c r="V813" s="9"/>
      <c r="W813" s="1"/>
    </row>
    <row r="814" spans="1:23" ht="23.25">
      <c r="A814" s="1"/>
      <c r="B814" s="19" t="s">
        <v>26</v>
      </c>
      <c r="C814" s="16"/>
      <c r="D814" s="16"/>
      <c r="E814" s="16"/>
      <c r="F814" s="16"/>
      <c r="G814" s="16"/>
      <c r="H814" s="56"/>
      <c r="I814" s="1"/>
      <c r="J814" s="18"/>
      <c r="K814" s="58"/>
      <c r="L814" s="59"/>
      <c r="M814" s="12" t="s">
        <v>29</v>
      </c>
      <c r="N814" s="12"/>
      <c r="O814" s="12"/>
      <c r="P814" s="12"/>
      <c r="Q814" s="13"/>
      <c r="R814" s="8" t="s">
        <v>21</v>
      </c>
      <c r="S814" s="8"/>
      <c r="T814" s="19" t="s">
        <v>0</v>
      </c>
      <c r="U814" s="16"/>
      <c r="V814" s="17"/>
      <c r="W814" s="1"/>
    </row>
    <row r="815" spans="1:23" ht="23.25">
      <c r="A815" s="1"/>
      <c r="B815" s="23" t="s">
        <v>27</v>
      </c>
      <c r="C815" s="20"/>
      <c r="D815" s="20"/>
      <c r="E815" s="20"/>
      <c r="F815" s="20"/>
      <c r="G815" s="20"/>
      <c r="H815" s="56"/>
      <c r="I815" s="22" t="s">
        <v>1</v>
      </c>
      <c r="J815" s="18"/>
      <c r="K815" s="15" t="s">
        <v>18</v>
      </c>
      <c r="L815" s="15" t="s">
        <v>30</v>
      </c>
      <c r="M815" s="60"/>
      <c r="N815" s="61"/>
      <c r="O815" s="62"/>
      <c r="P815" s="15" t="s">
        <v>38</v>
      </c>
      <c r="Q815" s="17"/>
      <c r="R815" s="16" t="s">
        <v>16</v>
      </c>
      <c r="S815" s="16"/>
      <c r="T815" s="23" t="s">
        <v>23</v>
      </c>
      <c r="U815" s="20"/>
      <c r="V815" s="21"/>
      <c r="W815" s="1"/>
    </row>
    <row r="816" spans="1:23" ht="23.25">
      <c r="A816" s="1"/>
      <c r="B816" s="24"/>
      <c r="C816" s="24"/>
      <c r="D816" s="24"/>
      <c r="E816" s="24"/>
      <c r="F816" s="25"/>
      <c r="G816" s="24"/>
      <c r="H816" s="24"/>
      <c r="I816" s="22"/>
      <c r="J816" s="18"/>
      <c r="K816" s="22" t="s">
        <v>19</v>
      </c>
      <c r="L816" s="28" t="s">
        <v>19</v>
      </c>
      <c r="M816" s="29" t="s">
        <v>4</v>
      </c>
      <c r="N816" s="31" t="s">
        <v>5</v>
      </c>
      <c r="O816" s="29" t="s">
        <v>6</v>
      </c>
      <c r="P816" s="23" t="s">
        <v>39</v>
      </c>
      <c r="Q816" s="21"/>
      <c r="R816" s="26" t="s">
        <v>17</v>
      </c>
      <c r="S816" s="16"/>
      <c r="T816" s="24"/>
      <c r="U816" s="24"/>
      <c r="V816" s="27" t="s">
        <v>2</v>
      </c>
      <c r="W816" s="1"/>
    </row>
    <row r="817" spans="1:23" ht="23.25">
      <c r="A817" s="1"/>
      <c r="B817" s="28" t="s">
        <v>11</v>
      </c>
      <c r="C817" s="28" t="s">
        <v>12</v>
      </c>
      <c r="D817" s="28" t="s">
        <v>13</v>
      </c>
      <c r="E817" s="28" t="s">
        <v>14</v>
      </c>
      <c r="F817" s="29" t="s">
        <v>15</v>
      </c>
      <c r="G817" s="28" t="s">
        <v>3</v>
      </c>
      <c r="H817" s="24"/>
      <c r="I817" s="1"/>
      <c r="J817" s="18"/>
      <c r="K817" s="22" t="s">
        <v>20</v>
      </c>
      <c r="L817" s="29" t="s">
        <v>31</v>
      </c>
      <c r="M817" s="29"/>
      <c r="N817" s="29"/>
      <c r="O817" s="29"/>
      <c r="P817" s="22" t="s">
        <v>32</v>
      </c>
      <c r="Q817" s="30" t="s">
        <v>32</v>
      </c>
      <c r="R817" s="99" t="s">
        <v>33</v>
      </c>
      <c r="S817" s="101" t="s">
        <v>34</v>
      </c>
      <c r="T817" s="31" t="s">
        <v>4</v>
      </c>
      <c r="U817" s="28" t="s">
        <v>7</v>
      </c>
      <c r="V817" s="27" t="s">
        <v>8</v>
      </c>
      <c r="W817" s="1"/>
    </row>
    <row r="818" spans="1:23" ht="23.25">
      <c r="A818" s="1"/>
      <c r="B818" s="32"/>
      <c r="C818" s="32"/>
      <c r="D818" s="32"/>
      <c r="E818" s="32"/>
      <c r="F818" s="33"/>
      <c r="G818" s="32"/>
      <c r="H818" s="32"/>
      <c r="I818" s="34"/>
      <c r="J818" s="35"/>
      <c r="K818" s="36"/>
      <c r="L818" s="37"/>
      <c r="M818" s="37"/>
      <c r="N818" s="37"/>
      <c r="O818" s="37"/>
      <c r="P818" s="36" t="s">
        <v>35</v>
      </c>
      <c r="Q818" s="38" t="s">
        <v>36</v>
      </c>
      <c r="R818" s="100"/>
      <c r="S818" s="102"/>
      <c r="T818" s="34"/>
      <c r="U818" s="32"/>
      <c r="V818" s="37" t="s">
        <v>37</v>
      </c>
      <c r="W818" s="1"/>
    </row>
    <row r="819" spans="1:23" ht="23.25">
      <c r="A819" s="1"/>
      <c r="B819" s="39"/>
      <c r="C819" s="39"/>
      <c r="D819" s="39"/>
      <c r="E819" s="39"/>
      <c r="F819" s="40"/>
      <c r="G819" s="39"/>
      <c r="H819" s="41"/>
      <c r="I819" s="42"/>
      <c r="J819" s="43"/>
      <c r="K819" s="44"/>
      <c r="L819" s="64"/>
      <c r="M819" s="63"/>
      <c r="N819" s="63"/>
      <c r="O819" s="63"/>
      <c r="P819" s="69"/>
      <c r="Q819" s="70"/>
      <c r="R819" s="71"/>
      <c r="S819" s="71"/>
      <c r="T819" s="72"/>
      <c r="U819" s="73"/>
      <c r="V819" s="73"/>
      <c r="W819" s="1"/>
    </row>
    <row r="820" spans="1:23" ht="23.25">
      <c r="A820" s="1"/>
      <c r="B820" s="83" t="s">
        <v>283</v>
      </c>
      <c r="C820" s="83" t="s">
        <v>306</v>
      </c>
      <c r="D820" s="83" t="s">
        <v>48</v>
      </c>
      <c r="E820" s="40"/>
      <c r="F820" s="83" t="s">
        <v>310</v>
      </c>
      <c r="G820" s="40"/>
      <c r="H820" s="41"/>
      <c r="I820" s="42" t="s">
        <v>44</v>
      </c>
      <c r="J820" s="43"/>
      <c r="K820" s="44"/>
      <c r="L820" s="64"/>
      <c r="M820" s="63"/>
      <c r="N820" s="63"/>
      <c r="O820" s="63"/>
      <c r="P820" s="69"/>
      <c r="Q820" s="70"/>
      <c r="R820" s="71"/>
      <c r="S820" s="69"/>
      <c r="T820" s="73">
        <v>541401.5</v>
      </c>
      <c r="U820" s="73">
        <v>959302.2</v>
      </c>
      <c r="V820" s="73">
        <f>IF(T820&lt;&gt;0,ROUND(U820/T820*100,1),0)</f>
        <v>177.2</v>
      </c>
      <c r="W820" s="1"/>
    </row>
    <row r="821" spans="1:23" ht="23.25">
      <c r="A821" s="1"/>
      <c r="B821" s="40"/>
      <c r="C821" s="40"/>
      <c r="D821" s="40"/>
      <c r="E821" s="40"/>
      <c r="F821" s="40"/>
      <c r="G821" s="40"/>
      <c r="H821" s="41"/>
      <c r="I821" s="42" t="s">
        <v>45</v>
      </c>
      <c r="J821" s="43"/>
      <c r="K821" s="44"/>
      <c r="L821" s="64"/>
      <c r="M821" s="63"/>
      <c r="N821" s="63"/>
      <c r="O821" s="63"/>
      <c r="P821" s="69"/>
      <c r="Q821" s="70"/>
      <c r="R821" s="71"/>
      <c r="S821" s="69"/>
      <c r="T821" s="73">
        <v>0</v>
      </c>
      <c r="U821" s="73">
        <v>0</v>
      </c>
      <c r="V821" s="73">
        <f>IF(T821&lt;&gt;0,ROUND(U821/T821*100,1),0)</f>
        <v>0</v>
      </c>
      <c r="W821" s="1"/>
    </row>
    <row r="822" spans="1:23" ht="23.25">
      <c r="A822" s="1"/>
      <c r="B822" s="40"/>
      <c r="C822" s="46"/>
      <c r="D822" s="46"/>
      <c r="E822" s="46"/>
      <c r="F822" s="46"/>
      <c r="G822" s="46"/>
      <c r="H822" s="42"/>
      <c r="I822" s="42"/>
      <c r="J822" s="43"/>
      <c r="K822" s="44"/>
      <c r="L822" s="64"/>
      <c r="M822" s="64"/>
      <c r="N822" s="64"/>
      <c r="O822" s="64"/>
      <c r="P822" s="69"/>
      <c r="Q822" s="70"/>
      <c r="R822" s="71"/>
      <c r="S822" s="69"/>
      <c r="T822" s="81">
        <v>0</v>
      </c>
      <c r="U822" s="74"/>
      <c r="V822" s="74"/>
      <c r="W822" s="1"/>
    </row>
    <row r="823" spans="1:23" ht="23.25">
      <c r="A823" s="1"/>
      <c r="B823" s="40"/>
      <c r="C823" s="40"/>
      <c r="D823" s="40"/>
      <c r="E823" s="40"/>
      <c r="F823" s="40"/>
      <c r="G823" s="40"/>
      <c r="H823" s="41"/>
      <c r="I823" s="82" t="s">
        <v>474</v>
      </c>
      <c r="J823" s="43"/>
      <c r="K823" s="44"/>
      <c r="L823" s="64"/>
      <c r="M823" s="63"/>
      <c r="N823" s="63"/>
      <c r="O823" s="63"/>
      <c r="P823" s="69"/>
      <c r="Q823" s="70"/>
      <c r="R823" s="71"/>
      <c r="S823" s="69"/>
      <c r="T823" s="73"/>
      <c r="U823" s="73"/>
      <c r="V823" s="73"/>
      <c r="W823" s="1"/>
    </row>
    <row r="824" spans="1:23" ht="23.25">
      <c r="A824" s="1"/>
      <c r="B824" s="40"/>
      <c r="C824" s="40"/>
      <c r="D824" s="40"/>
      <c r="E824" s="40"/>
      <c r="F824" s="40"/>
      <c r="G824" s="40"/>
      <c r="H824" s="41"/>
      <c r="I824" s="42" t="s">
        <v>315</v>
      </c>
      <c r="J824" s="43"/>
      <c r="K824" s="44"/>
      <c r="L824" s="64"/>
      <c r="M824" s="64"/>
      <c r="N824" s="64"/>
      <c r="O824" s="64"/>
      <c r="P824" s="69"/>
      <c r="Q824" s="70"/>
      <c r="R824" s="71"/>
      <c r="S824" s="69"/>
      <c r="T824" s="81"/>
      <c r="U824" s="74"/>
      <c r="V824" s="74"/>
      <c r="W824" s="1"/>
    </row>
    <row r="825" spans="1:23" ht="23.25">
      <c r="A825" s="1"/>
      <c r="B825" s="40"/>
      <c r="C825" s="40"/>
      <c r="D825" s="40"/>
      <c r="E825" s="40"/>
      <c r="F825" s="40"/>
      <c r="G825" s="40"/>
      <c r="H825" s="41"/>
      <c r="I825" s="42" t="s">
        <v>316</v>
      </c>
      <c r="J825" s="43"/>
      <c r="K825" s="44" t="s">
        <v>317</v>
      </c>
      <c r="L825" s="64">
        <v>65853</v>
      </c>
      <c r="M825" s="64">
        <v>58998</v>
      </c>
      <c r="N825" s="64">
        <v>58998</v>
      </c>
      <c r="O825" s="64">
        <v>58393</v>
      </c>
      <c r="P825" s="69">
        <f>IF(M825&lt;&gt;0,ROUND(O825/M825*100,1),0)</f>
        <v>99</v>
      </c>
      <c r="Q825" s="70">
        <f>IF(N825&lt;&gt;0,ROUND(O825/N825*100,1),0)</f>
        <v>99</v>
      </c>
      <c r="R825" s="71">
        <v>90</v>
      </c>
      <c r="S825" s="69">
        <v>88.6717385692375</v>
      </c>
      <c r="T825" s="81">
        <f>SUM(T826:T827)</f>
        <v>2392245.1</v>
      </c>
      <c r="U825" s="74">
        <f>SUM(U826:U827)</f>
        <v>1687191.6</v>
      </c>
      <c r="V825" s="74">
        <f>IF(T825&lt;&gt;0,ROUND(U825/T825*100,1),0)</f>
        <v>70.5</v>
      </c>
      <c r="W825" s="1"/>
    </row>
    <row r="826" spans="1:23" ht="23.25">
      <c r="A826" s="1"/>
      <c r="B826" s="40"/>
      <c r="C826" s="40"/>
      <c r="D826" s="40"/>
      <c r="E826" s="40"/>
      <c r="F826" s="40"/>
      <c r="G826" s="40"/>
      <c r="H826" s="41"/>
      <c r="I826" s="42" t="s">
        <v>44</v>
      </c>
      <c r="J826" s="43"/>
      <c r="K826" s="44"/>
      <c r="L826" s="64"/>
      <c r="M826" s="64"/>
      <c r="N826" s="64"/>
      <c r="O826" s="64"/>
      <c r="P826" s="69"/>
      <c r="Q826" s="70"/>
      <c r="R826" s="71"/>
      <c r="S826" s="69"/>
      <c r="T826" s="81">
        <v>2392245.1</v>
      </c>
      <c r="U826" s="74">
        <v>1687191.6</v>
      </c>
      <c r="V826" s="74">
        <f>IF(T826&lt;&gt;0,ROUND(U826/T826*100,1),0)</f>
        <v>70.5</v>
      </c>
      <c r="W826" s="1"/>
    </row>
    <row r="827" spans="1:23" ht="23.25">
      <c r="A827" s="1"/>
      <c r="B827" s="40"/>
      <c r="C827" s="40"/>
      <c r="D827" s="40"/>
      <c r="E827" s="40"/>
      <c r="F827" s="40"/>
      <c r="G827" s="40"/>
      <c r="H827" s="41"/>
      <c r="I827" s="42" t="s">
        <v>45</v>
      </c>
      <c r="J827" s="43"/>
      <c r="K827" s="44"/>
      <c r="L827" s="64"/>
      <c r="M827" s="64"/>
      <c r="N827" s="64"/>
      <c r="O827" s="64"/>
      <c r="P827" s="69"/>
      <c r="Q827" s="70"/>
      <c r="R827" s="71"/>
      <c r="S827" s="69"/>
      <c r="T827" s="81">
        <v>0</v>
      </c>
      <c r="U827" s="74">
        <v>0</v>
      </c>
      <c r="V827" s="74">
        <f>IF(T827&lt;&gt;0,ROUND(U827/T827*100,1),0)</f>
        <v>0</v>
      </c>
      <c r="W827" s="1"/>
    </row>
    <row r="828" spans="1:23" ht="23.25">
      <c r="A828" s="1"/>
      <c r="B828" s="40"/>
      <c r="C828" s="40"/>
      <c r="D828" s="40"/>
      <c r="E828" s="40"/>
      <c r="F828" s="40"/>
      <c r="G828" s="40"/>
      <c r="H828" s="41"/>
      <c r="I828" s="42"/>
      <c r="J828" s="43"/>
      <c r="K828" s="44"/>
      <c r="L828" s="64"/>
      <c r="M828" s="64"/>
      <c r="N828" s="64"/>
      <c r="O828" s="64"/>
      <c r="P828" s="69"/>
      <c r="Q828" s="70"/>
      <c r="R828" s="71"/>
      <c r="S828" s="69"/>
      <c r="T828" s="81">
        <v>0</v>
      </c>
      <c r="U828" s="74"/>
      <c r="V828" s="74"/>
      <c r="W828" s="1"/>
    </row>
    <row r="829" spans="1:23" ht="23.25">
      <c r="A829" s="1"/>
      <c r="B829" s="40"/>
      <c r="C829" s="40"/>
      <c r="D829" s="40"/>
      <c r="E829" s="40"/>
      <c r="F829" s="40"/>
      <c r="G829" s="40"/>
      <c r="H829" s="41"/>
      <c r="I829" s="42" t="s">
        <v>318</v>
      </c>
      <c r="J829" s="43"/>
      <c r="K829" s="44"/>
      <c r="L829" s="64"/>
      <c r="M829" s="64"/>
      <c r="N829" s="64"/>
      <c r="O829" s="64"/>
      <c r="P829" s="69"/>
      <c r="Q829" s="70"/>
      <c r="R829" s="71"/>
      <c r="S829" s="69"/>
      <c r="T829" s="81">
        <v>0</v>
      </c>
      <c r="U829" s="74"/>
      <c r="V829" s="74"/>
      <c r="W829" s="1"/>
    </row>
    <row r="830" spans="1:23" ht="23.25">
      <c r="A830" s="1"/>
      <c r="B830" s="40"/>
      <c r="C830" s="40"/>
      <c r="D830" s="40"/>
      <c r="E830" s="40"/>
      <c r="F830" s="40"/>
      <c r="G830" s="40"/>
      <c r="H830" s="41"/>
      <c r="I830" s="82" t="s">
        <v>498</v>
      </c>
      <c r="J830" s="43"/>
      <c r="K830" s="44"/>
      <c r="L830" s="64"/>
      <c r="M830" s="64"/>
      <c r="N830" s="64"/>
      <c r="O830" s="64"/>
      <c r="P830" s="69"/>
      <c r="Q830" s="70"/>
      <c r="R830" s="71"/>
      <c r="S830" s="69"/>
      <c r="T830" s="81"/>
      <c r="U830" s="74"/>
      <c r="V830" s="74"/>
      <c r="W830" s="1"/>
    </row>
    <row r="831" spans="1:23" ht="23.25">
      <c r="A831" s="1"/>
      <c r="B831" s="40"/>
      <c r="C831" s="40"/>
      <c r="D831" s="40"/>
      <c r="E831" s="40"/>
      <c r="F831" s="40"/>
      <c r="G831" s="40"/>
      <c r="H831" s="41"/>
      <c r="I831" s="82" t="s">
        <v>497</v>
      </c>
      <c r="J831" s="43"/>
      <c r="K831" s="44" t="s">
        <v>282</v>
      </c>
      <c r="L831" s="64">
        <v>19872145</v>
      </c>
      <c r="M831" s="64">
        <v>19275981</v>
      </c>
      <c r="N831" s="64">
        <v>19275981</v>
      </c>
      <c r="O831" s="64">
        <v>18044525</v>
      </c>
      <c r="P831" s="69">
        <f>IF(M831&lt;&gt;0,ROUND(O831/M831*100,1),0)</f>
        <v>93.6</v>
      </c>
      <c r="Q831" s="70">
        <f>IF(N831&lt;&gt;0,ROUND(O831/N831*100,1),0)</f>
        <v>93.6</v>
      </c>
      <c r="R831" s="71">
        <v>97.00000176125928</v>
      </c>
      <c r="S831" s="69">
        <v>90.8</v>
      </c>
      <c r="T831" s="81">
        <f>SUM(T832:T833)</f>
        <v>515031.4</v>
      </c>
      <c r="U831" s="74">
        <f>SUM(U832:U833)</f>
        <v>562436</v>
      </c>
      <c r="V831" s="74">
        <f>IF(T831&lt;&gt;0,ROUND(U831/T831*100,1),0)</f>
        <v>109.2</v>
      </c>
      <c r="W831" s="1"/>
    </row>
    <row r="832" spans="1:23" ht="23.25">
      <c r="A832" s="1"/>
      <c r="B832" s="40"/>
      <c r="C832" s="40"/>
      <c r="D832" s="40"/>
      <c r="E832" s="40"/>
      <c r="F832" s="40"/>
      <c r="G832" s="40"/>
      <c r="H832" s="41"/>
      <c r="I832" s="42" t="s">
        <v>44</v>
      </c>
      <c r="J832" s="43"/>
      <c r="K832" s="44"/>
      <c r="L832" s="64"/>
      <c r="M832" s="63"/>
      <c r="N832" s="63"/>
      <c r="O832" s="63"/>
      <c r="P832" s="69"/>
      <c r="Q832" s="70"/>
      <c r="R832" s="71"/>
      <c r="S832" s="69"/>
      <c r="T832" s="73">
        <v>515031.4</v>
      </c>
      <c r="U832" s="73">
        <v>562436</v>
      </c>
      <c r="V832" s="73">
        <f>IF(T832&lt;&gt;0,ROUND(U832/T832*100,1),0)</f>
        <v>109.2</v>
      </c>
      <c r="W832" s="1"/>
    </row>
    <row r="833" spans="1:23" ht="23.25">
      <c r="A833" s="1"/>
      <c r="B833" s="40"/>
      <c r="C833" s="46"/>
      <c r="D833" s="46"/>
      <c r="E833" s="46"/>
      <c r="F833" s="46"/>
      <c r="G833" s="46"/>
      <c r="H833" s="42"/>
      <c r="I833" s="42" t="s">
        <v>45</v>
      </c>
      <c r="J833" s="43"/>
      <c r="K833" s="44"/>
      <c r="L833" s="64"/>
      <c r="M833" s="64"/>
      <c r="N833" s="64"/>
      <c r="O833" s="64"/>
      <c r="P833" s="69"/>
      <c r="Q833" s="70"/>
      <c r="R833" s="71"/>
      <c r="S833" s="69"/>
      <c r="T833" s="81">
        <v>0</v>
      </c>
      <c r="U833" s="74">
        <v>0</v>
      </c>
      <c r="V833" s="74">
        <f>IF(T833&lt;&gt;0,ROUND(U833/T833*100,1),0)</f>
        <v>0</v>
      </c>
      <c r="W833" s="1"/>
    </row>
    <row r="834" spans="1:23" ht="23.25">
      <c r="A834" s="1"/>
      <c r="B834" s="40"/>
      <c r="C834" s="40"/>
      <c r="D834" s="40"/>
      <c r="E834" s="40"/>
      <c r="F834" s="40"/>
      <c r="G834" s="40"/>
      <c r="H834" s="41"/>
      <c r="I834" s="42"/>
      <c r="J834" s="43"/>
      <c r="K834" s="44"/>
      <c r="L834" s="64"/>
      <c r="M834" s="63"/>
      <c r="N834" s="63"/>
      <c r="O834" s="63"/>
      <c r="P834" s="69"/>
      <c r="Q834" s="70"/>
      <c r="R834" s="71"/>
      <c r="S834" s="69"/>
      <c r="T834" s="81"/>
      <c r="U834" s="74"/>
      <c r="V834" s="74"/>
      <c r="W834" s="1"/>
    </row>
    <row r="835" spans="1:23" ht="23.25">
      <c r="A835" s="1"/>
      <c r="B835" s="40"/>
      <c r="C835" s="46"/>
      <c r="D835" s="46"/>
      <c r="E835" s="46"/>
      <c r="F835" s="46"/>
      <c r="G835" s="46"/>
      <c r="H835" s="42"/>
      <c r="I835" s="42" t="s">
        <v>319</v>
      </c>
      <c r="J835" s="43"/>
      <c r="K835" s="44"/>
      <c r="L835" s="64"/>
      <c r="M835" s="64"/>
      <c r="N835" s="64"/>
      <c r="O835" s="64"/>
      <c r="P835" s="69"/>
      <c r="Q835" s="70"/>
      <c r="R835" s="71"/>
      <c r="S835" s="69"/>
      <c r="T835" s="73"/>
      <c r="U835" s="73"/>
      <c r="V835" s="73"/>
      <c r="W835" s="1"/>
    </row>
    <row r="836" spans="1:23" ht="23.25">
      <c r="A836" s="1"/>
      <c r="B836" s="40"/>
      <c r="C836" s="40"/>
      <c r="D836" s="40"/>
      <c r="E836" s="40"/>
      <c r="F836" s="40"/>
      <c r="G836" s="46"/>
      <c r="H836" s="42"/>
      <c r="I836" s="42" t="s">
        <v>320</v>
      </c>
      <c r="J836" s="43"/>
      <c r="K836" s="44"/>
      <c r="L836" s="64"/>
      <c r="M836" s="64"/>
      <c r="N836" s="64"/>
      <c r="O836" s="64"/>
      <c r="P836" s="69"/>
      <c r="Q836" s="70"/>
      <c r="R836" s="71"/>
      <c r="S836" s="69"/>
      <c r="T836" s="81"/>
      <c r="U836" s="74"/>
      <c r="V836" s="74"/>
      <c r="W836" s="1"/>
    </row>
    <row r="837" spans="1:23" ht="23.25">
      <c r="A837" s="1"/>
      <c r="B837" s="40"/>
      <c r="C837" s="40"/>
      <c r="D837" s="40"/>
      <c r="E837" s="40"/>
      <c r="F837" s="40"/>
      <c r="G837" s="40"/>
      <c r="H837" s="41"/>
      <c r="I837" s="42" t="s">
        <v>321</v>
      </c>
      <c r="J837" s="43"/>
      <c r="K837" s="44" t="s">
        <v>322</v>
      </c>
      <c r="L837" s="64">
        <v>23175</v>
      </c>
      <c r="M837" s="63">
        <v>22712</v>
      </c>
      <c r="N837" s="63">
        <v>22712</v>
      </c>
      <c r="O837" s="63">
        <v>23131</v>
      </c>
      <c r="P837" s="69">
        <f>IF(M837&lt;&gt;0,ROUND(O837/M837*100,1),0)</f>
        <v>101.8</v>
      </c>
      <c r="Q837" s="70">
        <f>IF(N837&lt;&gt;0,ROUND(O837/N837*100,1),0)</f>
        <v>101.8</v>
      </c>
      <c r="R837" s="71">
        <v>98.00215749730313</v>
      </c>
      <c r="S837" s="69">
        <v>99.8</v>
      </c>
      <c r="T837" s="73">
        <f>SUM(T838:T839)</f>
        <v>148567.9</v>
      </c>
      <c r="U837" s="73">
        <f>SUM(U838:U839)</f>
        <v>82154.4</v>
      </c>
      <c r="V837" s="73">
        <f>IF(T837&lt;&gt;0,ROUND(U837/T837*100,1),0)</f>
        <v>55.3</v>
      </c>
      <c r="W837" s="1"/>
    </row>
    <row r="838" spans="1:23" ht="23.25">
      <c r="A838" s="1"/>
      <c r="B838" s="40"/>
      <c r="C838" s="40"/>
      <c r="D838" s="40"/>
      <c r="E838" s="40"/>
      <c r="F838" s="40"/>
      <c r="G838" s="40"/>
      <c r="H838" s="41"/>
      <c r="I838" s="42" t="s">
        <v>44</v>
      </c>
      <c r="J838" s="43"/>
      <c r="K838" s="44"/>
      <c r="L838" s="64"/>
      <c r="M838" s="63"/>
      <c r="N838" s="63"/>
      <c r="O838" s="63"/>
      <c r="P838" s="69"/>
      <c r="Q838" s="70"/>
      <c r="R838" s="71"/>
      <c r="S838" s="69"/>
      <c r="T838" s="73">
        <v>148567.9</v>
      </c>
      <c r="U838" s="73">
        <v>82154.4</v>
      </c>
      <c r="V838" s="73">
        <f>IF(T838&lt;&gt;0,ROUND(U838/T838*100,1),0)</f>
        <v>55.3</v>
      </c>
      <c r="W838" s="1"/>
    </row>
    <row r="839" spans="1:23" ht="23.25">
      <c r="A839" s="1"/>
      <c r="B839" s="40"/>
      <c r="C839" s="46"/>
      <c r="D839" s="46"/>
      <c r="E839" s="46"/>
      <c r="F839" s="46"/>
      <c r="G839" s="46"/>
      <c r="H839" s="42"/>
      <c r="I839" s="42" t="s">
        <v>45</v>
      </c>
      <c r="J839" s="43"/>
      <c r="K839" s="44"/>
      <c r="L839" s="64"/>
      <c r="M839" s="64"/>
      <c r="N839" s="64"/>
      <c r="O839" s="64"/>
      <c r="P839" s="69"/>
      <c r="Q839" s="70"/>
      <c r="R839" s="71"/>
      <c r="S839" s="69"/>
      <c r="T839" s="81">
        <v>0</v>
      </c>
      <c r="U839" s="74">
        <v>0</v>
      </c>
      <c r="V839" s="74">
        <f>IF(T839&lt;&gt;0,ROUND(U839/T839*100,1),0)</f>
        <v>0</v>
      </c>
      <c r="W839" s="1"/>
    </row>
    <row r="840" spans="1:23" ht="23.25">
      <c r="A840" s="1"/>
      <c r="B840" s="40"/>
      <c r="C840" s="40"/>
      <c r="D840" s="40"/>
      <c r="E840" s="40"/>
      <c r="F840" s="40"/>
      <c r="G840" s="40"/>
      <c r="H840" s="41"/>
      <c r="I840" s="42"/>
      <c r="J840" s="43"/>
      <c r="K840" s="44"/>
      <c r="L840" s="64"/>
      <c r="M840" s="63"/>
      <c r="N840" s="63"/>
      <c r="O840" s="63"/>
      <c r="P840" s="69"/>
      <c r="Q840" s="70"/>
      <c r="R840" s="71"/>
      <c r="S840" s="69"/>
      <c r="T840" s="73"/>
      <c r="U840" s="73"/>
      <c r="V840" s="73"/>
      <c r="W840" s="1"/>
    </row>
    <row r="841" spans="1:23" ht="23.25">
      <c r="A841" s="1"/>
      <c r="B841" s="40"/>
      <c r="C841" s="40"/>
      <c r="D841" s="40"/>
      <c r="E841" s="40"/>
      <c r="F841" s="83" t="s">
        <v>74</v>
      </c>
      <c r="G841" s="40"/>
      <c r="H841" s="42"/>
      <c r="I841" s="42" t="s">
        <v>75</v>
      </c>
      <c r="J841" s="43"/>
      <c r="K841" s="44"/>
      <c r="L841" s="64"/>
      <c r="M841" s="63"/>
      <c r="N841" s="63"/>
      <c r="O841" s="63"/>
      <c r="P841" s="69"/>
      <c r="Q841" s="70"/>
      <c r="R841" s="71"/>
      <c r="S841" s="69"/>
      <c r="T841" s="73">
        <f>SUM(T842:T843)</f>
        <v>65127</v>
      </c>
      <c r="U841" s="73">
        <f>SUM(U842:U843)</f>
        <v>21466.5</v>
      </c>
      <c r="V841" s="73">
        <f>IF(T841&lt;&gt;0,ROUND(U841/T841*100,1),0)</f>
        <v>33</v>
      </c>
      <c r="W841" s="1"/>
    </row>
    <row r="842" spans="1:23" ht="23.25">
      <c r="A842" s="1"/>
      <c r="B842" s="40"/>
      <c r="C842" s="40"/>
      <c r="D842" s="40"/>
      <c r="E842" s="40"/>
      <c r="F842" s="40"/>
      <c r="G842" s="40"/>
      <c r="H842" s="41"/>
      <c r="I842" s="42" t="s">
        <v>44</v>
      </c>
      <c r="J842" s="43"/>
      <c r="K842" s="44"/>
      <c r="L842" s="64"/>
      <c r="M842" s="63"/>
      <c r="N842" s="63"/>
      <c r="O842" s="63"/>
      <c r="P842" s="69"/>
      <c r="Q842" s="70"/>
      <c r="R842" s="71"/>
      <c r="S842" s="69"/>
      <c r="T842" s="73">
        <v>65127</v>
      </c>
      <c r="U842" s="73">
        <v>21466.5</v>
      </c>
      <c r="V842" s="73">
        <f>IF(T842&lt;&gt;0,ROUND(U842/T842*100,1),0)</f>
        <v>33</v>
      </c>
      <c r="W842" s="1"/>
    </row>
    <row r="843" spans="1:23" ht="23.25">
      <c r="A843" s="1"/>
      <c r="B843" s="40"/>
      <c r="C843" s="46"/>
      <c r="D843" s="46"/>
      <c r="E843" s="46"/>
      <c r="F843" s="46"/>
      <c r="G843" s="46"/>
      <c r="H843" s="42"/>
      <c r="I843" s="42" t="s">
        <v>45</v>
      </c>
      <c r="J843" s="43"/>
      <c r="K843" s="44"/>
      <c r="L843" s="64"/>
      <c r="M843" s="64"/>
      <c r="N843" s="64"/>
      <c r="O843" s="64"/>
      <c r="P843" s="69"/>
      <c r="Q843" s="70"/>
      <c r="R843" s="71"/>
      <c r="S843" s="69"/>
      <c r="T843" s="81">
        <v>0</v>
      </c>
      <c r="U843" s="74">
        <v>0</v>
      </c>
      <c r="V843" s="74">
        <f>IF(T843&lt;&gt;0,ROUND(U843/T843*100,1),0)</f>
        <v>0</v>
      </c>
      <c r="W843" s="1"/>
    </row>
    <row r="844" spans="1:23" ht="23.25">
      <c r="A844" s="1"/>
      <c r="B844" s="40"/>
      <c r="C844" s="40"/>
      <c r="D844" s="40"/>
      <c r="E844" s="40"/>
      <c r="F844" s="40"/>
      <c r="G844" s="40"/>
      <c r="H844" s="41"/>
      <c r="I844" s="42"/>
      <c r="J844" s="43"/>
      <c r="K844" s="44"/>
      <c r="L844" s="64"/>
      <c r="M844" s="63"/>
      <c r="N844" s="63"/>
      <c r="O844" s="63"/>
      <c r="P844" s="69"/>
      <c r="Q844" s="70"/>
      <c r="R844" s="71"/>
      <c r="S844" s="69"/>
      <c r="T844" s="73"/>
      <c r="U844" s="73"/>
      <c r="V844" s="73"/>
      <c r="W844" s="1"/>
    </row>
    <row r="845" spans="1:23" ht="23.25">
      <c r="A845" s="1"/>
      <c r="B845" s="40"/>
      <c r="C845" s="40"/>
      <c r="D845" s="40"/>
      <c r="E845" s="40"/>
      <c r="F845" s="40"/>
      <c r="G845" s="83" t="s">
        <v>234</v>
      </c>
      <c r="H845" s="41"/>
      <c r="I845" s="42" t="s">
        <v>323</v>
      </c>
      <c r="J845" s="43"/>
      <c r="K845" s="44"/>
      <c r="L845" s="64"/>
      <c r="M845" s="64"/>
      <c r="N845" s="64"/>
      <c r="O845" s="64"/>
      <c r="P845" s="69"/>
      <c r="Q845" s="70"/>
      <c r="R845" s="71"/>
      <c r="S845" s="69"/>
      <c r="T845" s="81">
        <f>SUM(T846:T847)</f>
        <v>65127</v>
      </c>
      <c r="U845" s="74">
        <f>SUM(U846:U847)</f>
        <v>21466.5</v>
      </c>
      <c r="V845" s="74">
        <f>IF(T845&lt;&gt;0,ROUND(U845/T845*100,1),0)</f>
        <v>33</v>
      </c>
      <c r="W845" s="1"/>
    </row>
    <row r="846" spans="1:23" ht="23.25">
      <c r="A846" s="1"/>
      <c r="B846" s="40"/>
      <c r="C846" s="46"/>
      <c r="D846" s="46"/>
      <c r="E846" s="46"/>
      <c r="F846" s="46"/>
      <c r="G846" s="46"/>
      <c r="H846" s="42"/>
      <c r="I846" s="42" t="s">
        <v>44</v>
      </c>
      <c r="J846" s="43"/>
      <c r="K846" s="44"/>
      <c r="L846" s="64"/>
      <c r="M846" s="63"/>
      <c r="N846" s="63"/>
      <c r="O846" s="63"/>
      <c r="P846" s="69"/>
      <c r="Q846" s="70"/>
      <c r="R846" s="71"/>
      <c r="S846" s="69"/>
      <c r="T846" s="73">
        <v>65127</v>
      </c>
      <c r="U846" s="73">
        <v>21466.5</v>
      </c>
      <c r="V846" s="73">
        <f>IF(T846&lt;&gt;0,ROUND(U846/T846*100,1),0)</f>
        <v>33</v>
      </c>
      <c r="W846" s="1"/>
    </row>
    <row r="847" spans="1:23" ht="23.25">
      <c r="A847" s="1"/>
      <c r="B847" s="40"/>
      <c r="C847" s="46"/>
      <c r="D847" s="46"/>
      <c r="E847" s="46"/>
      <c r="F847" s="46"/>
      <c r="G847" s="46"/>
      <c r="H847" s="42"/>
      <c r="I847" s="42" t="s">
        <v>45</v>
      </c>
      <c r="J847" s="43"/>
      <c r="K847" s="44"/>
      <c r="L847" s="64"/>
      <c r="M847" s="64"/>
      <c r="N847" s="64"/>
      <c r="O847" s="64"/>
      <c r="P847" s="69"/>
      <c r="Q847" s="70"/>
      <c r="R847" s="71"/>
      <c r="S847" s="69"/>
      <c r="T847" s="81"/>
      <c r="U847" s="74"/>
      <c r="V847" s="74"/>
      <c r="W847" s="1"/>
    </row>
    <row r="848" spans="1:23" ht="23.25">
      <c r="A848" s="1"/>
      <c r="B848" s="40"/>
      <c r="C848" s="40"/>
      <c r="D848" s="40"/>
      <c r="E848" s="40"/>
      <c r="F848" s="40"/>
      <c r="G848" s="40"/>
      <c r="H848" s="41"/>
      <c r="I848" s="42"/>
      <c r="J848" s="43"/>
      <c r="K848" s="44"/>
      <c r="L848" s="64"/>
      <c r="M848" s="63"/>
      <c r="N848" s="63"/>
      <c r="O848" s="63"/>
      <c r="P848" s="69"/>
      <c r="Q848" s="70"/>
      <c r="R848" s="71"/>
      <c r="S848" s="69"/>
      <c r="T848" s="73"/>
      <c r="U848" s="73"/>
      <c r="V848" s="73"/>
      <c r="W848" s="1"/>
    </row>
    <row r="849" spans="1:23" ht="23.25">
      <c r="A849" s="1"/>
      <c r="B849" s="40"/>
      <c r="C849" s="40"/>
      <c r="D849" s="40"/>
      <c r="E849" s="40"/>
      <c r="F849" s="40"/>
      <c r="G849" s="40"/>
      <c r="H849" s="41"/>
      <c r="I849" s="42" t="s">
        <v>324</v>
      </c>
      <c r="J849" s="43"/>
      <c r="K849" s="44"/>
      <c r="L849" s="64"/>
      <c r="M849" s="63"/>
      <c r="N849" s="63"/>
      <c r="O849" s="63"/>
      <c r="P849" s="69"/>
      <c r="Q849" s="70"/>
      <c r="R849" s="71"/>
      <c r="S849" s="69"/>
      <c r="T849" s="73"/>
      <c r="U849" s="73"/>
      <c r="V849" s="73"/>
      <c r="W849" s="1"/>
    </row>
    <row r="850" spans="1:23" ht="23.25">
      <c r="A850" s="1"/>
      <c r="B850" s="40"/>
      <c r="C850" s="40"/>
      <c r="D850" s="40"/>
      <c r="E850" s="40"/>
      <c r="F850" s="40"/>
      <c r="G850" s="40"/>
      <c r="H850" s="41"/>
      <c r="I850" s="82" t="s">
        <v>475</v>
      </c>
      <c r="J850" s="43"/>
      <c r="K850" s="44"/>
      <c r="L850" s="64"/>
      <c r="M850" s="63"/>
      <c r="N850" s="63"/>
      <c r="O850" s="63"/>
      <c r="P850" s="69"/>
      <c r="Q850" s="70"/>
      <c r="R850" s="71"/>
      <c r="S850" s="69"/>
      <c r="T850" s="73"/>
      <c r="U850" s="73"/>
      <c r="V850" s="73"/>
      <c r="W850" s="1"/>
    </row>
    <row r="851" spans="1:23" ht="23.25">
      <c r="A851" s="1"/>
      <c r="B851" s="40"/>
      <c r="C851" s="40"/>
      <c r="D851" s="40"/>
      <c r="E851" s="40"/>
      <c r="F851" s="40"/>
      <c r="G851" s="40"/>
      <c r="H851" s="41"/>
      <c r="I851" s="42" t="s">
        <v>325</v>
      </c>
      <c r="J851" s="43"/>
      <c r="K851" s="44" t="s">
        <v>77</v>
      </c>
      <c r="L851" s="64">
        <v>28</v>
      </c>
      <c r="M851" s="63">
        <v>23</v>
      </c>
      <c r="N851" s="63">
        <v>82</v>
      </c>
      <c r="O851" s="63">
        <v>29</v>
      </c>
      <c r="P851" s="69">
        <f>IF(M851&lt;&gt;0,ROUND(O851/M851*100,1),0)</f>
        <v>126.1</v>
      </c>
      <c r="Q851" s="70">
        <f>IF(N851&lt;&gt;0,ROUND(O851/N851*100,1),0)</f>
        <v>35.4</v>
      </c>
      <c r="R851" s="71">
        <v>82.1</v>
      </c>
      <c r="S851" s="69">
        <v>90.6</v>
      </c>
      <c r="T851" s="73">
        <f>SUM(T852:T853)</f>
        <v>65127</v>
      </c>
      <c r="U851" s="73">
        <f>SUM(U852:U853)</f>
        <v>21466.5</v>
      </c>
      <c r="V851" s="73">
        <f>IF(T851&lt;&gt;0,ROUND(U851/T851*100,1),0)</f>
        <v>33</v>
      </c>
      <c r="W851" s="1"/>
    </row>
    <row r="852" spans="1:23" ht="23.25">
      <c r="A852" s="1"/>
      <c r="B852" s="40"/>
      <c r="C852" s="40"/>
      <c r="D852" s="40"/>
      <c r="E852" s="40"/>
      <c r="F852" s="40"/>
      <c r="G852" s="40"/>
      <c r="H852" s="41"/>
      <c r="I852" s="42" t="s">
        <v>44</v>
      </c>
      <c r="J852" s="43"/>
      <c r="K852" s="44"/>
      <c r="L852" s="64"/>
      <c r="M852" s="63"/>
      <c r="N852" s="63"/>
      <c r="O852" s="63"/>
      <c r="P852" s="69"/>
      <c r="Q852" s="70"/>
      <c r="R852" s="71"/>
      <c r="S852" s="69"/>
      <c r="T852" s="73">
        <v>65127</v>
      </c>
      <c r="U852" s="73">
        <v>21466.5</v>
      </c>
      <c r="V852" s="73">
        <f>IF(T852&lt;&gt;0,ROUND(U852/T852*100,1),0)</f>
        <v>33</v>
      </c>
      <c r="W852" s="1"/>
    </row>
    <row r="853" spans="1:23" ht="23.25">
      <c r="A853" s="1"/>
      <c r="B853" s="40"/>
      <c r="C853" s="40"/>
      <c r="D853" s="40"/>
      <c r="E853" s="40"/>
      <c r="F853" s="40"/>
      <c r="G853" s="40"/>
      <c r="H853" s="41"/>
      <c r="I853" s="42" t="s">
        <v>45</v>
      </c>
      <c r="J853" s="43"/>
      <c r="K853" s="44"/>
      <c r="L853" s="64"/>
      <c r="M853" s="63"/>
      <c r="N853" s="63"/>
      <c r="O853" s="63"/>
      <c r="P853" s="69"/>
      <c r="Q853" s="70"/>
      <c r="R853" s="71"/>
      <c r="S853" s="69"/>
      <c r="T853" s="73"/>
      <c r="U853" s="73"/>
      <c r="V853" s="73"/>
      <c r="W853" s="1"/>
    </row>
    <row r="854" spans="1:23" ht="23.25">
      <c r="A854" s="1"/>
      <c r="B854" s="40"/>
      <c r="C854" s="40"/>
      <c r="D854" s="40"/>
      <c r="E854" s="40"/>
      <c r="F854" s="40"/>
      <c r="G854" s="40"/>
      <c r="H854" s="41"/>
      <c r="I854" s="42"/>
      <c r="J854" s="43"/>
      <c r="K854" s="44"/>
      <c r="L854" s="64"/>
      <c r="M854" s="63"/>
      <c r="N854" s="63"/>
      <c r="O854" s="63"/>
      <c r="P854" s="69"/>
      <c r="Q854" s="70"/>
      <c r="R854" s="71"/>
      <c r="S854" s="69"/>
      <c r="T854" s="73"/>
      <c r="U854" s="73"/>
      <c r="V854" s="73"/>
      <c r="W854" s="1"/>
    </row>
    <row r="855" spans="1:23" ht="23.25">
      <c r="A855" s="1"/>
      <c r="B855" s="47"/>
      <c r="C855" s="47"/>
      <c r="D855" s="47"/>
      <c r="E855" s="47"/>
      <c r="F855" s="47"/>
      <c r="G855" s="47"/>
      <c r="H855" s="48"/>
      <c r="I855" s="49"/>
      <c r="J855" s="50"/>
      <c r="K855" s="51"/>
      <c r="L855" s="66"/>
      <c r="M855" s="65"/>
      <c r="N855" s="65"/>
      <c r="O855" s="65"/>
      <c r="P855" s="75"/>
      <c r="Q855" s="76"/>
      <c r="R855" s="77"/>
      <c r="S855" s="75"/>
      <c r="T855" s="79"/>
      <c r="U855" s="79"/>
      <c r="V855" s="79"/>
      <c r="W855" s="1"/>
    </row>
    <row r="856" spans="1:23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2"/>
      <c r="R856" s="52"/>
      <c r="S856" s="52"/>
      <c r="T856" s="52"/>
      <c r="U856" s="52"/>
      <c r="V856" s="52"/>
      <c r="W856" s="1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2"/>
      <c r="R857" s="52"/>
      <c r="S857" s="52"/>
      <c r="T857" s="52"/>
      <c r="U857" s="52"/>
      <c r="V857" s="90" t="s">
        <v>524</v>
      </c>
      <c r="W857" s="1"/>
    </row>
    <row r="858" spans="1:23" ht="23.25">
      <c r="A858" s="1"/>
      <c r="B858" s="54"/>
      <c r="C858" s="8"/>
      <c r="D858" s="8"/>
      <c r="E858" s="8"/>
      <c r="F858" s="8"/>
      <c r="G858" s="8"/>
      <c r="H858" s="55"/>
      <c r="I858" s="10"/>
      <c r="J858" s="11"/>
      <c r="K858" s="54" t="s">
        <v>28</v>
      </c>
      <c r="L858" s="57"/>
      <c r="M858" s="57"/>
      <c r="N858" s="57"/>
      <c r="O858" s="57"/>
      <c r="P858" s="57"/>
      <c r="Q858" s="57"/>
      <c r="R858" s="8"/>
      <c r="S858" s="8"/>
      <c r="T858" s="14"/>
      <c r="U858" s="8"/>
      <c r="V858" s="9"/>
      <c r="W858" s="1"/>
    </row>
    <row r="859" spans="1:23" ht="23.25">
      <c r="A859" s="1"/>
      <c r="B859" s="19" t="s">
        <v>26</v>
      </c>
      <c r="C859" s="16"/>
      <c r="D859" s="16"/>
      <c r="E859" s="16"/>
      <c r="F859" s="16"/>
      <c r="G859" s="16"/>
      <c r="H859" s="56"/>
      <c r="I859" s="1"/>
      <c r="J859" s="18"/>
      <c r="K859" s="58"/>
      <c r="L859" s="59"/>
      <c r="M859" s="12" t="s">
        <v>29</v>
      </c>
      <c r="N859" s="12"/>
      <c r="O859" s="12"/>
      <c r="P859" s="12"/>
      <c r="Q859" s="13"/>
      <c r="R859" s="8" t="s">
        <v>21</v>
      </c>
      <c r="S859" s="8"/>
      <c r="T859" s="19" t="s">
        <v>0</v>
      </c>
      <c r="U859" s="16"/>
      <c r="V859" s="17"/>
      <c r="W859" s="1"/>
    </row>
    <row r="860" spans="1:23" ht="23.25">
      <c r="A860" s="1"/>
      <c r="B860" s="23" t="s">
        <v>27</v>
      </c>
      <c r="C860" s="20"/>
      <c r="D860" s="20"/>
      <c r="E860" s="20"/>
      <c r="F860" s="20"/>
      <c r="G860" s="20"/>
      <c r="H860" s="56"/>
      <c r="I860" s="22" t="s">
        <v>1</v>
      </c>
      <c r="J860" s="18"/>
      <c r="K860" s="15" t="s">
        <v>18</v>
      </c>
      <c r="L860" s="15" t="s">
        <v>30</v>
      </c>
      <c r="M860" s="60"/>
      <c r="N860" s="61"/>
      <c r="O860" s="62"/>
      <c r="P860" s="15" t="s">
        <v>38</v>
      </c>
      <c r="Q860" s="17"/>
      <c r="R860" s="16" t="s">
        <v>16</v>
      </c>
      <c r="S860" s="16"/>
      <c r="T860" s="23" t="s">
        <v>23</v>
      </c>
      <c r="U860" s="20"/>
      <c r="V860" s="21"/>
      <c r="W860" s="1"/>
    </row>
    <row r="861" spans="1:23" ht="23.25">
      <c r="A861" s="1"/>
      <c r="B861" s="24"/>
      <c r="C861" s="24"/>
      <c r="D861" s="24"/>
      <c r="E861" s="24"/>
      <c r="F861" s="25"/>
      <c r="G861" s="24"/>
      <c r="H861" s="24"/>
      <c r="I861" s="22"/>
      <c r="J861" s="18"/>
      <c r="K861" s="22" t="s">
        <v>19</v>
      </c>
      <c r="L861" s="28" t="s">
        <v>19</v>
      </c>
      <c r="M861" s="29" t="s">
        <v>4</v>
      </c>
      <c r="N861" s="31" t="s">
        <v>5</v>
      </c>
      <c r="O861" s="29" t="s">
        <v>6</v>
      </c>
      <c r="P861" s="23" t="s">
        <v>39</v>
      </c>
      <c r="Q861" s="21"/>
      <c r="R861" s="26" t="s">
        <v>17</v>
      </c>
      <c r="S861" s="16"/>
      <c r="T861" s="24"/>
      <c r="U861" s="24"/>
      <c r="V861" s="27" t="s">
        <v>2</v>
      </c>
      <c r="W861" s="1"/>
    </row>
    <row r="862" spans="1:23" ht="23.25">
      <c r="A862" s="1"/>
      <c r="B862" s="28" t="s">
        <v>11</v>
      </c>
      <c r="C862" s="28" t="s">
        <v>12</v>
      </c>
      <c r="D862" s="28" t="s">
        <v>13</v>
      </c>
      <c r="E862" s="28" t="s">
        <v>14</v>
      </c>
      <c r="F862" s="29" t="s">
        <v>15</v>
      </c>
      <c r="G862" s="28" t="s">
        <v>3</v>
      </c>
      <c r="H862" s="24"/>
      <c r="I862" s="1"/>
      <c r="J862" s="18"/>
      <c r="K862" s="22" t="s">
        <v>20</v>
      </c>
      <c r="L862" s="29" t="s">
        <v>31</v>
      </c>
      <c r="M862" s="29"/>
      <c r="N862" s="29"/>
      <c r="O862" s="29"/>
      <c r="P862" s="22" t="s">
        <v>32</v>
      </c>
      <c r="Q862" s="30" t="s">
        <v>32</v>
      </c>
      <c r="R862" s="99" t="s">
        <v>33</v>
      </c>
      <c r="S862" s="101" t="s">
        <v>34</v>
      </c>
      <c r="T862" s="31" t="s">
        <v>4</v>
      </c>
      <c r="U862" s="28" t="s">
        <v>7</v>
      </c>
      <c r="V862" s="27" t="s">
        <v>8</v>
      </c>
      <c r="W862" s="1"/>
    </row>
    <row r="863" spans="1:23" ht="23.25">
      <c r="A863" s="1"/>
      <c r="B863" s="32"/>
      <c r="C863" s="32"/>
      <c r="D863" s="32"/>
      <c r="E863" s="32"/>
      <c r="F863" s="33"/>
      <c r="G863" s="32"/>
      <c r="H863" s="32"/>
      <c r="I863" s="34"/>
      <c r="J863" s="35"/>
      <c r="K863" s="36"/>
      <c r="L863" s="37"/>
      <c r="M863" s="37"/>
      <c r="N863" s="37"/>
      <c r="O863" s="37"/>
      <c r="P863" s="36" t="s">
        <v>35</v>
      </c>
      <c r="Q863" s="38" t="s">
        <v>36</v>
      </c>
      <c r="R863" s="100"/>
      <c r="S863" s="102"/>
      <c r="T863" s="34"/>
      <c r="U863" s="32"/>
      <c r="V863" s="37" t="s">
        <v>37</v>
      </c>
      <c r="W863" s="1"/>
    </row>
    <row r="864" spans="1:23" ht="23.25">
      <c r="A864" s="1"/>
      <c r="B864" s="39"/>
      <c r="C864" s="39"/>
      <c r="D864" s="39"/>
      <c r="E864" s="39"/>
      <c r="F864" s="40"/>
      <c r="G864" s="39"/>
      <c r="H864" s="41"/>
      <c r="I864" s="42"/>
      <c r="J864" s="43"/>
      <c r="K864" s="44"/>
      <c r="L864" s="64"/>
      <c r="M864" s="63"/>
      <c r="N864" s="63"/>
      <c r="O864" s="63"/>
      <c r="P864" s="69"/>
      <c r="Q864" s="70"/>
      <c r="R864" s="71"/>
      <c r="S864" s="71"/>
      <c r="T864" s="72"/>
      <c r="U864" s="73"/>
      <c r="V864" s="73"/>
      <c r="W864" s="1"/>
    </row>
    <row r="865" spans="1:23" ht="23.25">
      <c r="A865" s="1"/>
      <c r="B865" s="83" t="s">
        <v>283</v>
      </c>
      <c r="C865" s="83" t="s">
        <v>306</v>
      </c>
      <c r="D865" s="83" t="s">
        <v>48</v>
      </c>
      <c r="E865" s="40"/>
      <c r="F865" s="83" t="s">
        <v>74</v>
      </c>
      <c r="G865" s="40"/>
      <c r="H865" s="41"/>
      <c r="I865" s="42" t="s">
        <v>326</v>
      </c>
      <c r="J865" s="43"/>
      <c r="K865" s="44"/>
      <c r="L865" s="64"/>
      <c r="M865" s="63"/>
      <c r="N865" s="63"/>
      <c r="O865" s="63"/>
      <c r="P865" s="69"/>
      <c r="Q865" s="70"/>
      <c r="R865" s="71"/>
      <c r="S865" s="69"/>
      <c r="T865" s="73"/>
      <c r="U865" s="73"/>
      <c r="V865" s="73"/>
      <c r="W865" s="1"/>
    </row>
    <row r="866" spans="1:23" ht="23.25">
      <c r="A866" s="1"/>
      <c r="B866" s="40"/>
      <c r="C866" s="40"/>
      <c r="D866" s="40"/>
      <c r="E866" s="40"/>
      <c r="F866" s="40"/>
      <c r="G866" s="40"/>
      <c r="H866" s="41"/>
      <c r="I866" s="42"/>
      <c r="J866" s="43"/>
      <c r="K866" s="44"/>
      <c r="L866" s="64"/>
      <c r="M866" s="63"/>
      <c r="N866" s="63"/>
      <c r="O866" s="63"/>
      <c r="P866" s="69"/>
      <c r="Q866" s="70"/>
      <c r="R866" s="71"/>
      <c r="S866" s="69"/>
      <c r="T866" s="73"/>
      <c r="U866" s="73"/>
      <c r="V866" s="73"/>
      <c r="W866" s="1"/>
    </row>
    <row r="867" spans="1:23" ht="23.25">
      <c r="A867" s="1"/>
      <c r="B867" s="40"/>
      <c r="C867" s="46"/>
      <c r="D867" s="46"/>
      <c r="E867" s="46"/>
      <c r="F867" s="46"/>
      <c r="G867" s="84" t="s">
        <v>327</v>
      </c>
      <c r="H867" s="42"/>
      <c r="I867" s="91" t="s">
        <v>543</v>
      </c>
      <c r="J867" s="43"/>
      <c r="K867" s="44"/>
      <c r="L867" s="64"/>
      <c r="M867" s="64"/>
      <c r="N867" s="64"/>
      <c r="O867" s="64"/>
      <c r="P867" s="69"/>
      <c r="Q867" s="70"/>
      <c r="R867" s="71"/>
      <c r="S867" s="69"/>
      <c r="T867" s="81">
        <f>+T868</f>
        <v>6350</v>
      </c>
      <c r="U867" s="74">
        <f>+U868</f>
        <v>389.2</v>
      </c>
      <c r="V867" s="74">
        <f>IF(T867&lt;&gt;0,ROUND(U867/T867*100,1),0)</f>
        <v>6.1</v>
      </c>
      <c r="W867" s="1"/>
    </row>
    <row r="868" spans="1:23" ht="23.25">
      <c r="A868" s="1"/>
      <c r="B868" s="40"/>
      <c r="C868" s="40"/>
      <c r="D868" s="40"/>
      <c r="E868" s="40"/>
      <c r="F868" s="40"/>
      <c r="G868" s="40"/>
      <c r="H868" s="41"/>
      <c r="I868" s="42" t="s">
        <v>44</v>
      </c>
      <c r="J868" s="43"/>
      <c r="K868" s="44"/>
      <c r="L868" s="64"/>
      <c r="M868" s="63"/>
      <c r="N868" s="63"/>
      <c r="O868" s="63"/>
      <c r="P868" s="69"/>
      <c r="Q868" s="70"/>
      <c r="R868" s="71"/>
      <c r="S868" s="69"/>
      <c r="T868" s="73">
        <v>6350</v>
      </c>
      <c r="U868" s="73">
        <v>389.2</v>
      </c>
      <c r="V868" s="73">
        <f>IF(T868&lt;&gt;0,ROUND(U868/T868*100,1),0)</f>
        <v>6.1</v>
      </c>
      <c r="W868" s="1"/>
    </row>
    <row r="869" spans="1:23" ht="23.25">
      <c r="A869" s="1"/>
      <c r="B869" s="40"/>
      <c r="C869" s="40"/>
      <c r="D869" s="40"/>
      <c r="E869" s="40"/>
      <c r="F869" s="40"/>
      <c r="G869" s="40"/>
      <c r="H869" s="41"/>
      <c r="I869" s="42" t="s">
        <v>45</v>
      </c>
      <c r="J869" s="43"/>
      <c r="K869" s="44"/>
      <c r="L869" s="64"/>
      <c r="M869" s="64"/>
      <c r="N869" s="64"/>
      <c r="O869" s="64"/>
      <c r="P869" s="69"/>
      <c r="Q869" s="70"/>
      <c r="R869" s="71"/>
      <c r="S869" s="69"/>
      <c r="T869" s="81">
        <v>0</v>
      </c>
      <c r="U869" s="74">
        <v>0</v>
      </c>
      <c r="V869" s="74"/>
      <c r="W869" s="1"/>
    </row>
    <row r="870" spans="1:23" ht="23.25">
      <c r="A870" s="1"/>
      <c r="B870" s="40"/>
      <c r="C870" s="40"/>
      <c r="D870" s="40"/>
      <c r="E870" s="40"/>
      <c r="F870" s="40"/>
      <c r="G870" s="40"/>
      <c r="H870" s="41"/>
      <c r="I870" s="42"/>
      <c r="J870" s="43"/>
      <c r="K870" s="44"/>
      <c r="L870" s="64"/>
      <c r="M870" s="64"/>
      <c r="N870" s="64"/>
      <c r="O870" s="64"/>
      <c r="P870" s="69"/>
      <c r="Q870" s="70"/>
      <c r="R870" s="71"/>
      <c r="S870" s="69"/>
      <c r="T870" s="81"/>
      <c r="U870" s="74"/>
      <c r="V870" s="74"/>
      <c r="W870" s="1"/>
    </row>
    <row r="871" spans="1:23" ht="23.25">
      <c r="A871" s="1"/>
      <c r="B871" s="40"/>
      <c r="C871" s="40"/>
      <c r="D871" s="40"/>
      <c r="E871" s="40"/>
      <c r="F871" s="40"/>
      <c r="G871" s="83" t="s">
        <v>328</v>
      </c>
      <c r="H871" s="41"/>
      <c r="I871" s="42" t="s">
        <v>329</v>
      </c>
      <c r="J871" s="43"/>
      <c r="K871" s="44"/>
      <c r="L871" s="64"/>
      <c r="M871" s="64"/>
      <c r="N871" s="64"/>
      <c r="O871" s="64"/>
      <c r="P871" s="69"/>
      <c r="Q871" s="70"/>
      <c r="R871" s="71"/>
      <c r="S871" s="69"/>
      <c r="T871" s="81">
        <f>+T872</f>
        <v>3320</v>
      </c>
      <c r="U871" s="74">
        <f>+U872</f>
        <v>0</v>
      </c>
      <c r="V871" s="74">
        <f>IF(T871&lt;&gt;0,ROUND(U871/T871*100,1),0)</f>
        <v>0</v>
      </c>
      <c r="W871" s="1"/>
    </row>
    <row r="872" spans="1:23" ht="23.25">
      <c r="A872" s="1"/>
      <c r="B872" s="40"/>
      <c r="C872" s="40"/>
      <c r="D872" s="40"/>
      <c r="E872" s="40"/>
      <c r="F872" s="40"/>
      <c r="G872" s="40"/>
      <c r="H872" s="41"/>
      <c r="I872" s="42" t="s">
        <v>44</v>
      </c>
      <c r="J872" s="43"/>
      <c r="K872" s="44"/>
      <c r="L872" s="64"/>
      <c r="M872" s="64"/>
      <c r="N872" s="64"/>
      <c r="O872" s="64"/>
      <c r="P872" s="69"/>
      <c r="Q872" s="70"/>
      <c r="R872" s="71"/>
      <c r="S872" s="69"/>
      <c r="T872" s="81">
        <v>3320</v>
      </c>
      <c r="U872" s="74">
        <v>0</v>
      </c>
      <c r="V872" s="74">
        <f>IF(T872&lt;&gt;0,ROUND(U872/T872*100,1),0)</f>
        <v>0</v>
      </c>
      <c r="W872" s="1"/>
    </row>
    <row r="873" spans="1:23" ht="23.25">
      <c r="A873" s="1"/>
      <c r="B873" s="40"/>
      <c r="C873" s="40"/>
      <c r="D873" s="40"/>
      <c r="E873" s="40"/>
      <c r="F873" s="40"/>
      <c r="G873" s="40"/>
      <c r="H873" s="41"/>
      <c r="I873" s="42" t="s">
        <v>45</v>
      </c>
      <c r="J873" s="43"/>
      <c r="K873" s="44"/>
      <c r="L873" s="64"/>
      <c r="M873" s="64"/>
      <c r="N873" s="64"/>
      <c r="O873" s="64"/>
      <c r="P873" s="69"/>
      <c r="Q873" s="70"/>
      <c r="R873" s="71"/>
      <c r="S873" s="69"/>
      <c r="T873" s="81">
        <v>0</v>
      </c>
      <c r="U873" s="74">
        <v>0</v>
      </c>
      <c r="V873" s="74"/>
      <c r="W873" s="1"/>
    </row>
    <row r="874" spans="1:23" ht="23.25">
      <c r="A874" s="1"/>
      <c r="B874" s="40"/>
      <c r="C874" s="40"/>
      <c r="D874" s="40"/>
      <c r="E874" s="40"/>
      <c r="F874" s="40"/>
      <c r="G874" s="40"/>
      <c r="H874" s="41"/>
      <c r="I874" s="42"/>
      <c r="J874" s="43"/>
      <c r="K874" s="44"/>
      <c r="L874" s="64"/>
      <c r="M874" s="64"/>
      <c r="N874" s="64"/>
      <c r="O874" s="64"/>
      <c r="P874" s="69"/>
      <c r="Q874" s="70"/>
      <c r="R874" s="71"/>
      <c r="S874" s="69"/>
      <c r="T874" s="81"/>
      <c r="U874" s="74"/>
      <c r="V874" s="74"/>
      <c r="W874" s="1"/>
    </row>
    <row r="875" spans="1:23" ht="23.25">
      <c r="A875" s="1"/>
      <c r="B875" s="40"/>
      <c r="C875" s="40"/>
      <c r="D875" s="40"/>
      <c r="E875" s="40"/>
      <c r="F875" s="40"/>
      <c r="G875" s="83" t="s">
        <v>330</v>
      </c>
      <c r="H875" s="41"/>
      <c r="I875" s="42" t="s">
        <v>331</v>
      </c>
      <c r="J875" s="43"/>
      <c r="K875" s="44"/>
      <c r="L875" s="64"/>
      <c r="M875" s="64"/>
      <c r="N875" s="64"/>
      <c r="O875" s="64"/>
      <c r="P875" s="69"/>
      <c r="Q875" s="70"/>
      <c r="R875" s="71"/>
      <c r="S875" s="69"/>
      <c r="T875" s="81">
        <f>+T876</f>
        <v>3447</v>
      </c>
      <c r="U875" s="74">
        <f>+U876</f>
        <v>4331.7</v>
      </c>
      <c r="V875" s="74">
        <f>IF(T875&lt;&gt;0,ROUND(U875/T875*100,1),0)</f>
        <v>125.7</v>
      </c>
      <c r="W875" s="1"/>
    </row>
    <row r="876" spans="1:23" ht="23.25">
      <c r="A876" s="1"/>
      <c r="B876" s="40"/>
      <c r="C876" s="40"/>
      <c r="D876" s="40"/>
      <c r="E876" s="40"/>
      <c r="F876" s="40"/>
      <c r="G876" s="40"/>
      <c r="H876" s="41"/>
      <c r="I876" s="42" t="s">
        <v>44</v>
      </c>
      <c r="J876" s="43"/>
      <c r="K876" s="44"/>
      <c r="L876" s="64"/>
      <c r="M876" s="64"/>
      <c r="N876" s="64"/>
      <c r="O876" s="64"/>
      <c r="P876" s="69"/>
      <c r="Q876" s="70"/>
      <c r="R876" s="71"/>
      <c r="S876" s="69"/>
      <c r="T876" s="81">
        <v>3447</v>
      </c>
      <c r="U876" s="74">
        <v>4331.7</v>
      </c>
      <c r="V876" s="74">
        <f>IF(T876&lt;&gt;0,ROUND(U876/T876*100,1),0)</f>
        <v>125.7</v>
      </c>
      <c r="W876" s="1"/>
    </row>
    <row r="877" spans="1:23" ht="23.25">
      <c r="A877" s="1"/>
      <c r="B877" s="40"/>
      <c r="C877" s="40"/>
      <c r="D877" s="40"/>
      <c r="E877" s="40"/>
      <c r="F877" s="40"/>
      <c r="G877" s="40"/>
      <c r="H877" s="41"/>
      <c r="I877" s="42" t="s">
        <v>45</v>
      </c>
      <c r="J877" s="43"/>
      <c r="K877" s="44"/>
      <c r="L877" s="64"/>
      <c r="M877" s="63"/>
      <c r="N877" s="63"/>
      <c r="O877" s="63"/>
      <c r="P877" s="69"/>
      <c r="Q877" s="70"/>
      <c r="R877" s="71"/>
      <c r="S877" s="69"/>
      <c r="T877" s="73">
        <v>0</v>
      </c>
      <c r="U877" s="73">
        <v>0</v>
      </c>
      <c r="V877" s="73"/>
      <c r="W877" s="1"/>
    </row>
    <row r="878" spans="1:23" ht="23.25">
      <c r="A878" s="1"/>
      <c r="B878" s="40"/>
      <c r="C878" s="46"/>
      <c r="D878" s="46"/>
      <c r="E878" s="46"/>
      <c r="F878" s="46"/>
      <c r="G878" s="46"/>
      <c r="H878" s="42"/>
      <c r="I878" s="42"/>
      <c r="J878" s="43"/>
      <c r="K878" s="44"/>
      <c r="L878" s="64"/>
      <c r="M878" s="64"/>
      <c r="N878" s="64"/>
      <c r="O878" s="64"/>
      <c r="P878" s="69"/>
      <c r="Q878" s="70"/>
      <c r="R878" s="71"/>
      <c r="S878" s="69"/>
      <c r="T878" s="81"/>
      <c r="U878" s="74"/>
      <c r="V878" s="74"/>
      <c r="W878" s="1"/>
    </row>
    <row r="879" spans="1:23" ht="23.25">
      <c r="A879" s="1"/>
      <c r="B879" s="40"/>
      <c r="C879" s="40"/>
      <c r="D879" s="40"/>
      <c r="E879" s="40"/>
      <c r="F879" s="40"/>
      <c r="G879" s="83" t="s">
        <v>332</v>
      </c>
      <c r="H879" s="41"/>
      <c r="I879" s="42" t="s">
        <v>333</v>
      </c>
      <c r="J879" s="43"/>
      <c r="K879" s="44"/>
      <c r="L879" s="64"/>
      <c r="M879" s="63"/>
      <c r="N879" s="63"/>
      <c r="O879" s="63"/>
      <c r="P879" s="69"/>
      <c r="Q879" s="70"/>
      <c r="R879" s="71"/>
      <c r="S879" s="69"/>
      <c r="T879" s="81">
        <f>+T880</f>
        <v>4500</v>
      </c>
      <c r="U879" s="74">
        <f>+U880</f>
        <v>1613.9</v>
      </c>
      <c r="V879" s="74">
        <f>IF(T879&lt;&gt;0,ROUND(U879/T879*100,1),0)</f>
        <v>35.9</v>
      </c>
      <c r="W879" s="1"/>
    </row>
    <row r="880" spans="1:23" ht="23.25">
      <c r="A880" s="1"/>
      <c r="B880" s="40"/>
      <c r="C880" s="46"/>
      <c r="D880" s="46"/>
      <c r="E880" s="46"/>
      <c r="F880" s="46"/>
      <c r="G880" s="46"/>
      <c r="H880" s="42"/>
      <c r="I880" s="42" t="s">
        <v>44</v>
      </c>
      <c r="J880" s="43"/>
      <c r="K880" s="44"/>
      <c r="L880" s="64"/>
      <c r="M880" s="64"/>
      <c r="N880" s="64"/>
      <c r="O880" s="64"/>
      <c r="P880" s="69"/>
      <c r="Q880" s="70"/>
      <c r="R880" s="71"/>
      <c r="S880" s="69"/>
      <c r="T880" s="73">
        <v>4500</v>
      </c>
      <c r="U880" s="73">
        <v>1613.9</v>
      </c>
      <c r="V880" s="73">
        <f>IF(T880&lt;&gt;0,ROUND(U880/T880*100,1),0)</f>
        <v>35.9</v>
      </c>
      <c r="W880" s="1"/>
    </row>
    <row r="881" spans="1:23" ht="23.25">
      <c r="A881" s="1"/>
      <c r="B881" s="40"/>
      <c r="C881" s="40"/>
      <c r="D881" s="40"/>
      <c r="E881" s="40"/>
      <c r="F881" s="40"/>
      <c r="G881" s="46"/>
      <c r="H881" s="42"/>
      <c r="I881" s="42" t="s">
        <v>45</v>
      </c>
      <c r="J881" s="43"/>
      <c r="K881" s="44"/>
      <c r="L881" s="64"/>
      <c r="M881" s="64"/>
      <c r="N881" s="64"/>
      <c r="O881" s="64"/>
      <c r="P881" s="69"/>
      <c r="Q881" s="70"/>
      <c r="R881" s="71"/>
      <c r="S881" s="69"/>
      <c r="T881" s="81">
        <v>0</v>
      </c>
      <c r="U881" s="74">
        <v>0</v>
      </c>
      <c r="V881" s="74"/>
      <c r="W881" s="1"/>
    </row>
    <row r="882" spans="1:23" ht="23.25">
      <c r="A882" s="1"/>
      <c r="B882" s="40"/>
      <c r="C882" s="40"/>
      <c r="D882" s="40"/>
      <c r="E882" s="40"/>
      <c r="F882" s="40"/>
      <c r="G882" s="40"/>
      <c r="H882" s="41"/>
      <c r="I882" s="42"/>
      <c r="J882" s="43"/>
      <c r="K882" s="44"/>
      <c r="L882" s="64"/>
      <c r="M882" s="63"/>
      <c r="N882" s="63"/>
      <c r="O882" s="63"/>
      <c r="P882" s="69"/>
      <c r="Q882" s="70"/>
      <c r="R882" s="71"/>
      <c r="S882" s="69"/>
      <c r="T882" s="73"/>
      <c r="U882" s="73"/>
      <c r="V882" s="73"/>
      <c r="W882" s="1"/>
    </row>
    <row r="883" spans="1:23" ht="23.25">
      <c r="A883" s="1"/>
      <c r="B883" s="40"/>
      <c r="C883" s="40"/>
      <c r="D883" s="40"/>
      <c r="E883" s="40"/>
      <c r="F883" s="40"/>
      <c r="G883" s="40"/>
      <c r="H883" s="41"/>
      <c r="I883" s="42" t="s">
        <v>334</v>
      </c>
      <c r="J883" s="43"/>
      <c r="K883" s="44"/>
      <c r="L883" s="64"/>
      <c r="M883" s="63"/>
      <c r="N883" s="63"/>
      <c r="O883" s="63"/>
      <c r="P883" s="69"/>
      <c r="Q883" s="70"/>
      <c r="R883" s="71"/>
      <c r="S883" s="69"/>
      <c r="T883" s="73"/>
      <c r="U883" s="73"/>
      <c r="V883" s="73"/>
      <c r="W883" s="1"/>
    </row>
    <row r="884" spans="1:23" ht="23.25">
      <c r="A884" s="1"/>
      <c r="B884" s="40"/>
      <c r="C884" s="46"/>
      <c r="D884" s="46"/>
      <c r="E884" s="46"/>
      <c r="F884" s="46"/>
      <c r="G884" s="46"/>
      <c r="H884" s="42"/>
      <c r="I884" s="42"/>
      <c r="J884" s="43"/>
      <c r="K884" s="44"/>
      <c r="L884" s="64"/>
      <c r="M884" s="64"/>
      <c r="N884" s="64"/>
      <c r="O884" s="64"/>
      <c r="P884" s="69"/>
      <c r="Q884" s="70"/>
      <c r="R884" s="71"/>
      <c r="S884" s="69"/>
      <c r="T884" s="81"/>
      <c r="U884" s="74"/>
      <c r="V884" s="74"/>
      <c r="W884" s="1"/>
    </row>
    <row r="885" spans="1:23" ht="23.25">
      <c r="A885" s="1"/>
      <c r="B885" s="40"/>
      <c r="C885" s="40"/>
      <c r="D885" s="40"/>
      <c r="E885" s="40"/>
      <c r="F885" s="40"/>
      <c r="G885" s="83" t="s">
        <v>335</v>
      </c>
      <c r="H885" s="41"/>
      <c r="I885" s="42" t="s">
        <v>336</v>
      </c>
      <c r="J885" s="43"/>
      <c r="K885" s="44"/>
      <c r="L885" s="64"/>
      <c r="M885" s="63"/>
      <c r="N885" s="63"/>
      <c r="O885" s="63"/>
      <c r="P885" s="69"/>
      <c r="Q885" s="70"/>
      <c r="R885" s="71"/>
      <c r="S885" s="69"/>
      <c r="T885" s="73">
        <f>+T886</f>
        <v>7000</v>
      </c>
      <c r="U885" s="73">
        <f>+U886</f>
        <v>2289.2</v>
      </c>
      <c r="V885" s="73">
        <f>IF(T885&lt;&gt;0,ROUND(U885/T885*100,1),0)</f>
        <v>32.7</v>
      </c>
      <c r="W885" s="1"/>
    </row>
    <row r="886" spans="1:23" ht="23.25">
      <c r="A886" s="1"/>
      <c r="B886" s="40"/>
      <c r="C886" s="40"/>
      <c r="D886" s="40"/>
      <c r="E886" s="40"/>
      <c r="F886" s="40"/>
      <c r="G886" s="40"/>
      <c r="H886" s="42"/>
      <c r="I886" s="42" t="s">
        <v>44</v>
      </c>
      <c r="J886" s="43"/>
      <c r="K886" s="44"/>
      <c r="L886" s="64"/>
      <c r="M886" s="63"/>
      <c r="N886" s="63"/>
      <c r="O886" s="63"/>
      <c r="P886" s="69"/>
      <c r="Q886" s="70"/>
      <c r="R886" s="71"/>
      <c r="S886" s="69"/>
      <c r="T886" s="73">
        <v>7000</v>
      </c>
      <c r="U886" s="73">
        <v>2289.2</v>
      </c>
      <c r="V886" s="73">
        <f>IF(T886&lt;&gt;0,ROUND(U886/T886*100,1),0)</f>
        <v>32.7</v>
      </c>
      <c r="W886" s="1"/>
    </row>
    <row r="887" spans="1:23" ht="23.25">
      <c r="A887" s="1"/>
      <c r="B887" s="40"/>
      <c r="C887" s="40"/>
      <c r="D887" s="40"/>
      <c r="E887" s="40"/>
      <c r="F887" s="40"/>
      <c r="G887" s="40"/>
      <c r="H887" s="41"/>
      <c r="I887" s="42" t="s">
        <v>45</v>
      </c>
      <c r="J887" s="43"/>
      <c r="K887" s="44"/>
      <c r="L887" s="64"/>
      <c r="M887" s="63"/>
      <c r="N887" s="63"/>
      <c r="O887" s="63"/>
      <c r="P887" s="69"/>
      <c r="Q887" s="70"/>
      <c r="R887" s="71"/>
      <c r="S887" s="69"/>
      <c r="T887" s="73">
        <v>0</v>
      </c>
      <c r="U887" s="73">
        <v>0</v>
      </c>
      <c r="V887" s="73"/>
      <c r="W887" s="1"/>
    </row>
    <row r="888" spans="1:23" ht="23.25">
      <c r="A888" s="1"/>
      <c r="B888" s="40"/>
      <c r="C888" s="46"/>
      <c r="D888" s="46"/>
      <c r="E888" s="46"/>
      <c r="F888" s="46"/>
      <c r="G888" s="46"/>
      <c r="H888" s="42"/>
      <c r="I888" s="42"/>
      <c r="J888" s="43"/>
      <c r="K888" s="44"/>
      <c r="L888" s="64"/>
      <c r="M888" s="64"/>
      <c r="N888" s="64"/>
      <c r="O888" s="64"/>
      <c r="P888" s="69"/>
      <c r="Q888" s="70"/>
      <c r="R888" s="71"/>
      <c r="S888" s="69"/>
      <c r="T888" s="81"/>
      <c r="U888" s="74"/>
      <c r="V888" s="74"/>
      <c r="W888" s="1"/>
    </row>
    <row r="889" spans="1:23" ht="23.25">
      <c r="A889" s="1"/>
      <c r="B889" s="40"/>
      <c r="C889" s="40"/>
      <c r="D889" s="40"/>
      <c r="E889" s="40"/>
      <c r="F889" s="40"/>
      <c r="G889" s="83" t="s">
        <v>337</v>
      </c>
      <c r="H889" s="41"/>
      <c r="I889" s="42" t="s">
        <v>338</v>
      </c>
      <c r="J889" s="43"/>
      <c r="K889" s="44"/>
      <c r="L889" s="64"/>
      <c r="M889" s="63"/>
      <c r="N889" s="63"/>
      <c r="O889" s="63"/>
      <c r="P889" s="69"/>
      <c r="Q889" s="70"/>
      <c r="R889" s="71"/>
      <c r="S889" s="69"/>
      <c r="T889" s="73">
        <f>+T890</f>
        <v>1500</v>
      </c>
      <c r="U889" s="73">
        <f>+U890</f>
        <v>1491.1</v>
      </c>
      <c r="V889" s="73">
        <f>IF(T889&lt;&gt;0,ROUND(U889/T889*100,1),0)</f>
        <v>99.4</v>
      </c>
      <c r="W889" s="1"/>
    </row>
    <row r="890" spans="1:23" ht="23.25">
      <c r="A890" s="1"/>
      <c r="B890" s="40"/>
      <c r="C890" s="40"/>
      <c r="D890" s="40"/>
      <c r="E890" s="40"/>
      <c r="F890" s="40"/>
      <c r="G890" s="40"/>
      <c r="H890" s="41"/>
      <c r="I890" s="42" t="s">
        <v>44</v>
      </c>
      <c r="J890" s="43"/>
      <c r="K890" s="44"/>
      <c r="L890" s="64"/>
      <c r="M890" s="64"/>
      <c r="N890" s="64"/>
      <c r="O890" s="64"/>
      <c r="P890" s="69"/>
      <c r="Q890" s="70"/>
      <c r="R890" s="71"/>
      <c r="S890" s="69"/>
      <c r="T890" s="81">
        <v>1500</v>
      </c>
      <c r="U890" s="74">
        <v>1491.1</v>
      </c>
      <c r="V890" s="74">
        <f>IF(T890&lt;&gt;0,ROUND(U890/T890*100,1),0)</f>
        <v>99.4</v>
      </c>
      <c r="W890" s="1"/>
    </row>
    <row r="891" spans="1:23" ht="23.25">
      <c r="A891" s="1"/>
      <c r="B891" s="40"/>
      <c r="C891" s="46"/>
      <c r="D891" s="46"/>
      <c r="E891" s="46"/>
      <c r="F891" s="46"/>
      <c r="G891" s="46"/>
      <c r="H891" s="42"/>
      <c r="I891" s="42" t="s">
        <v>45</v>
      </c>
      <c r="J891" s="43"/>
      <c r="K891" s="44"/>
      <c r="L891" s="64"/>
      <c r="M891" s="63"/>
      <c r="N891" s="63"/>
      <c r="O891" s="63"/>
      <c r="P891" s="69"/>
      <c r="Q891" s="70"/>
      <c r="R891" s="71"/>
      <c r="S891" s="69"/>
      <c r="T891" s="73">
        <v>0</v>
      </c>
      <c r="U891" s="73">
        <v>0</v>
      </c>
      <c r="V891" s="73"/>
      <c r="W891" s="1"/>
    </row>
    <row r="892" spans="1:23" ht="23.25">
      <c r="A892" s="1"/>
      <c r="B892" s="40"/>
      <c r="C892" s="46"/>
      <c r="D892" s="46"/>
      <c r="E892" s="46"/>
      <c r="F892" s="46"/>
      <c r="G892" s="46"/>
      <c r="H892" s="42"/>
      <c r="I892" s="42"/>
      <c r="J892" s="43"/>
      <c r="K892" s="44"/>
      <c r="L892" s="64"/>
      <c r="M892" s="64"/>
      <c r="N892" s="64"/>
      <c r="O892" s="64"/>
      <c r="P892" s="69"/>
      <c r="Q892" s="70"/>
      <c r="R892" s="71"/>
      <c r="S892" s="69"/>
      <c r="T892" s="81"/>
      <c r="U892" s="74"/>
      <c r="V892" s="74"/>
      <c r="W892" s="1"/>
    </row>
    <row r="893" spans="1:23" ht="23.25">
      <c r="A893" s="1"/>
      <c r="B893" s="40"/>
      <c r="C893" s="40"/>
      <c r="D893" s="40"/>
      <c r="E893" s="40"/>
      <c r="F893" s="40"/>
      <c r="G893" s="83" t="s">
        <v>339</v>
      </c>
      <c r="H893" s="41"/>
      <c r="I893" s="82" t="s">
        <v>476</v>
      </c>
      <c r="J893" s="43"/>
      <c r="K893" s="44"/>
      <c r="L893" s="64"/>
      <c r="M893" s="63"/>
      <c r="N893" s="63"/>
      <c r="O893" s="63"/>
      <c r="P893" s="69"/>
      <c r="Q893" s="70"/>
      <c r="R893" s="71"/>
      <c r="S893" s="69"/>
      <c r="T893" s="73">
        <f>+T894</f>
        <v>3800</v>
      </c>
      <c r="U893" s="73">
        <f>+U894</f>
        <v>0</v>
      </c>
      <c r="V893" s="73">
        <f>IF(T893&lt;&gt;0,ROUND(U893/T893*100,1),0)</f>
        <v>0</v>
      </c>
      <c r="W893" s="1"/>
    </row>
    <row r="894" spans="1:23" ht="23.25">
      <c r="A894" s="1"/>
      <c r="B894" s="40"/>
      <c r="C894" s="40"/>
      <c r="D894" s="40"/>
      <c r="E894" s="40"/>
      <c r="F894" s="40"/>
      <c r="G894" s="40"/>
      <c r="H894" s="41"/>
      <c r="I894" s="42" t="s">
        <v>44</v>
      </c>
      <c r="J894" s="43"/>
      <c r="K894" s="44"/>
      <c r="L894" s="64"/>
      <c r="M894" s="63"/>
      <c r="N894" s="63"/>
      <c r="O894" s="63"/>
      <c r="P894" s="69"/>
      <c r="Q894" s="70"/>
      <c r="R894" s="71"/>
      <c r="S894" s="69"/>
      <c r="T894" s="73">
        <v>3800</v>
      </c>
      <c r="U894" s="73">
        <v>0</v>
      </c>
      <c r="V894" s="73">
        <f>IF(T894&lt;&gt;0,ROUND(U894/T894*100,1),0)</f>
        <v>0</v>
      </c>
      <c r="W894" s="1"/>
    </row>
    <row r="895" spans="1:23" ht="23.25">
      <c r="A895" s="1"/>
      <c r="B895" s="40"/>
      <c r="C895" s="40"/>
      <c r="D895" s="40"/>
      <c r="E895" s="40"/>
      <c r="F895" s="40"/>
      <c r="G895" s="40"/>
      <c r="H895" s="41"/>
      <c r="I895" s="42" t="s">
        <v>45</v>
      </c>
      <c r="J895" s="43"/>
      <c r="K895" s="44"/>
      <c r="L895" s="64"/>
      <c r="M895" s="63"/>
      <c r="N895" s="63"/>
      <c r="O895" s="63"/>
      <c r="P895" s="69"/>
      <c r="Q895" s="70"/>
      <c r="R895" s="71"/>
      <c r="S895" s="69"/>
      <c r="T895" s="73">
        <v>0</v>
      </c>
      <c r="U895" s="73">
        <v>0</v>
      </c>
      <c r="V895" s="73"/>
      <c r="W895" s="1"/>
    </row>
    <row r="896" spans="1:23" ht="23.25">
      <c r="A896" s="1"/>
      <c r="B896" s="40"/>
      <c r="C896" s="40"/>
      <c r="D896" s="40"/>
      <c r="E896" s="40"/>
      <c r="F896" s="40"/>
      <c r="G896" s="40"/>
      <c r="H896" s="41"/>
      <c r="I896" s="42"/>
      <c r="J896" s="43"/>
      <c r="K896" s="44"/>
      <c r="L896" s="64"/>
      <c r="M896" s="63"/>
      <c r="N896" s="63"/>
      <c r="O896" s="63"/>
      <c r="P896" s="69"/>
      <c r="Q896" s="70"/>
      <c r="R896" s="71"/>
      <c r="S896" s="69"/>
      <c r="T896" s="73"/>
      <c r="U896" s="73"/>
      <c r="V896" s="73"/>
      <c r="W896" s="1"/>
    </row>
    <row r="897" spans="1:23" ht="23.25">
      <c r="A897" s="1"/>
      <c r="B897" s="40"/>
      <c r="C897" s="40"/>
      <c r="D897" s="40"/>
      <c r="E897" s="40"/>
      <c r="F897" s="40"/>
      <c r="G897" s="83" t="s">
        <v>340</v>
      </c>
      <c r="H897" s="41"/>
      <c r="I897" s="42" t="s">
        <v>341</v>
      </c>
      <c r="J897" s="43"/>
      <c r="K897" s="44"/>
      <c r="L897" s="64"/>
      <c r="M897" s="63"/>
      <c r="N897" s="63"/>
      <c r="O897" s="63"/>
      <c r="P897" s="69"/>
      <c r="Q897" s="70"/>
      <c r="R897" s="71"/>
      <c r="S897" s="69"/>
      <c r="T897" s="73">
        <f>+T898</f>
        <v>2700</v>
      </c>
      <c r="U897" s="73">
        <f>+U898</f>
        <v>0</v>
      </c>
      <c r="V897" s="73">
        <f>IF(T897&lt;&gt;0,ROUND(U897/T897*100,1),0)</f>
        <v>0</v>
      </c>
      <c r="W897" s="1"/>
    </row>
    <row r="898" spans="1:23" ht="23.25">
      <c r="A898" s="1"/>
      <c r="B898" s="40"/>
      <c r="C898" s="40"/>
      <c r="D898" s="40"/>
      <c r="E898" s="40"/>
      <c r="F898" s="40"/>
      <c r="G898" s="40"/>
      <c r="H898" s="41"/>
      <c r="I898" s="42" t="s">
        <v>44</v>
      </c>
      <c r="J898" s="43"/>
      <c r="K898" s="44"/>
      <c r="L898" s="64"/>
      <c r="M898" s="63"/>
      <c r="N898" s="63"/>
      <c r="O898" s="63"/>
      <c r="P898" s="69"/>
      <c r="Q898" s="70"/>
      <c r="R898" s="71"/>
      <c r="S898" s="69"/>
      <c r="T898" s="73">
        <v>2700</v>
      </c>
      <c r="U898" s="73">
        <v>0</v>
      </c>
      <c r="V898" s="73">
        <f>IF(T898&lt;&gt;0,ROUND(U898/T898*100,1),0)</f>
        <v>0</v>
      </c>
      <c r="W898" s="1"/>
    </row>
    <row r="899" spans="1:23" ht="23.25">
      <c r="A899" s="1"/>
      <c r="B899" s="40"/>
      <c r="C899" s="40"/>
      <c r="D899" s="40"/>
      <c r="E899" s="40"/>
      <c r="F899" s="40"/>
      <c r="G899" s="40"/>
      <c r="H899" s="41"/>
      <c r="I899" s="42" t="s">
        <v>45</v>
      </c>
      <c r="J899" s="43"/>
      <c r="K899" s="44"/>
      <c r="L899" s="64"/>
      <c r="M899" s="63"/>
      <c r="N899" s="63"/>
      <c r="O899" s="63"/>
      <c r="P899" s="69"/>
      <c r="Q899" s="70"/>
      <c r="R899" s="71"/>
      <c r="S899" s="69"/>
      <c r="T899" s="73">
        <v>0</v>
      </c>
      <c r="U899" s="73">
        <v>0</v>
      </c>
      <c r="V899" s="73"/>
      <c r="W899" s="1"/>
    </row>
    <row r="900" spans="1:23" ht="23.25">
      <c r="A900" s="1"/>
      <c r="B900" s="47"/>
      <c r="C900" s="47"/>
      <c r="D900" s="47"/>
      <c r="E900" s="47"/>
      <c r="F900" s="47"/>
      <c r="G900" s="47"/>
      <c r="H900" s="48"/>
      <c r="I900" s="49"/>
      <c r="J900" s="50"/>
      <c r="K900" s="51"/>
      <c r="L900" s="66"/>
      <c r="M900" s="65"/>
      <c r="N900" s="65"/>
      <c r="O900" s="65"/>
      <c r="P900" s="75"/>
      <c r="Q900" s="76"/>
      <c r="R900" s="77"/>
      <c r="S900" s="75"/>
      <c r="T900" s="79"/>
      <c r="U900" s="79"/>
      <c r="V900" s="79"/>
      <c r="W900" s="1"/>
    </row>
    <row r="901" spans="1:23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2"/>
      <c r="R901" s="52"/>
      <c r="S901" s="52"/>
      <c r="T901" s="52"/>
      <c r="U901" s="52"/>
      <c r="V901" s="52"/>
      <c r="W901" s="1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2"/>
      <c r="R902" s="52"/>
      <c r="S902" s="52"/>
      <c r="T902" s="52"/>
      <c r="U902" s="52"/>
      <c r="V902" s="90" t="s">
        <v>525</v>
      </c>
      <c r="W902" s="1"/>
    </row>
    <row r="903" spans="1:23" ht="23.25">
      <c r="A903" s="1"/>
      <c r="B903" s="54"/>
      <c r="C903" s="8"/>
      <c r="D903" s="8"/>
      <c r="E903" s="8"/>
      <c r="F903" s="8"/>
      <c r="G903" s="8"/>
      <c r="H903" s="55"/>
      <c r="I903" s="10"/>
      <c r="J903" s="11"/>
      <c r="K903" s="54" t="s">
        <v>28</v>
      </c>
      <c r="L903" s="57"/>
      <c r="M903" s="57"/>
      <c r="N903" s="57"/>
      <c r="O903" s="57"/>
      <c r="P903" s="57"/>
      <c r="Q903" s="57"/>
      <c r="R903" s="8"/>
      <c r="S903" s="8"/>
      <c r="T903" s="14"/>
      <c r="U903" s="8"/>
      <c r="V903" s="9"/>
      <c r="W903" s="1"/>
    </row>
    <row r="904" spans="1:23" ht="23.25">
      <c r="A904" s="1"/>
      <c r="B904" s="19" t="s">
        <v>26</v>
      </c>
      <c r="C904" s="16"/>
      <c r="D904" s="16"/>
      <c r="E904" s="16"/>
      <c r="F904" s="16"/>
      <c r="G904" s="16"/>
      <c r="H904" s="56"/>
      <c r="I904" s="1"/>
      <c r="J904" s="18"/>
      <c r="K904" s="58"/>
      <c r="L904" s="59"/>
      <c r="M904" s="12" t="s">
        <v>29</v>
      </c>
      <c r="N904" s="12"/>
      <c r="O904" s="12"/>
      <c r="P904" s="12"/>
      <c r="Q904" s="13"/>
      <c r="R904" s="8" t="s">
        <v>21</v>
      </c>
      <c r="S904" s="8"/>
      <c r="T904" s="19" t="s">
        <v>0</v>
      </c>
      <c r="U904" s="16"/>
      <c r="V904" s="17"/>
      <c r="W904" s="1"/>
    </row>
    <row r="905" spans="1:23" ht="23.25">
      <c r="A905" s="1"/>
      <c r="B905" s="23" t="s">
        <v>27</v>
      </c>
      <c r="C905" s="20"/>
      <c r="D905" s="20"/>
      <c r="E905" s="20"/>
      <c r="F905" s="20"/>
      <c r="G905" s="20"/>
      <c r="H905" s="56"/>
      <c r="I905" s="22" t="s">
        <v>1</v>
      </c>
      <c r="J905" s="18"/>
      <c r="K905" s="15" t="s">
        <v>18</v>
      </c>
      <c r="L905" s="15" t="s">
        <v>30</v>
      </c>
      <c r="M905" s="60"/>
      <c r="N905" s="61"/>
      <c r="O905" s="62"/>
      <c r="P905" s="15" t="s">
        <v>38</v>
      </c>
      <c r="Q905" s="17"/>
      <c r="R905" s="16" t="s">
        <v>16</v>
      </c>
      <c r="S905" s="16"/>
      <c r="T905" s="23" t="s">
        <v>23</v>
      </c>
      <c r="U905" s="20"/>
      <c r="V905" s="21"/>
      <c r="W905" s="1"/>
    </row>
    <row r="906" spans="1:23" ht="23.25">
      <c r="A906" s="1"/>
      <c r="B906" s="24"/>
      <c r="C906" s="24"/>
      <c r="D906" s="24"/>
      <c r="E906" s="24"/>
      <c r="F906" s="25"/>
      <c r="G906" s="24"/>
      <c r="H906" s="24"/>
      <c r="I906" s="22"/>
      <c r="J906" s="18"/>
      <c r="K906" s="22" t="s">
        <v>19</v>
      </c>
      <c r="L906" s="28" t="s">
        <v>19</v>
      </c>
      <c r="M906" s="29" t="s">
        <v>4</v>
      </c>
      <c r="N906" s="31" t="s">
        <v>5</v>
      </c>
      <c r="O906" s="29" t="s">
        <v>6</v>
      </c>
      <c r="P906" s="23" t="s">
        <v>39</v>
      </c>
      <c r="Q906" s="21"/>
      <c r="R906" s="26" t="s">
        <v>17</v>
      </c>
      <c r="S906" s="16"/>
      <c r="T906" s="24"/>
      <c r="U906" s="24"/>
      <c r="V906" s="27" t="s">
        <v>2</v>
      </c>
      <c r="W906" s="1"/>
    </row>
    <row r="907" spans="1:23" ht="23.25">
      <c r="A907" s="1"/>
      <c r="B907" s="28" t="s">
        <v>11</v>
      </c>
      <c r="C907" s="28" t="s">
        <v>12</v>
      </c>
      <c r="D907" s="28" t="s">
        <v>13</v>
      </c>
      <c r="E907" s="28" t="s">
        <v>14</v>
      </c>
      <c r="F907" s="29" t="s">
        <v>15</v>
      </c>
      <c r="G907" s="28" t="s">
        <v>3</v>
      </c>
      <c r="H907" s="24"/>
      <c r="I907" s="1"/>
      <c r="J907" s="18"/>
      <c r="K907" s="22" t="s">
        <v>20</v>
      </c>
      <c r="L907" s="29" t="s">
        <v>31</v>
      </c>
      <c r="M907" s="29"/>
      <c r="N907" s="29"/>
      <c r="O907" s="29"/>
      <c r="P907" s="22" t="s">
        <v>32</v>
      </c>
      <c r="Q907" s="30" t="s">
        <v>32</v>
      </c>
      <c r="R907" s="99" t="s">
        <v>33</v>
      </c>
      <c r="S907" s="101" t="s">
        <v>34</v>
      </c>
      <c r="T907" s="31" t="s">
        <v>4</v>
      </c>
      <c r="U907" s="28" t="s">
        <v>7</v>
      </c>
      <c r="V907" s="27" t="s">
        <v>8</v>
      </c>
      <c r="W907" s="1"/>
    </row>
    <row r="908" spans="1:23" ht="23.25">
      <c r="A908" s="1"/>
      <c r="B908" s="32"/>
      <c r="C908" s="32"/>
      <c r="D908" s="32"/>
      <c r="E908" s="32"/>
      <c r="F908" s="33"/>
      <c r="G908" s="32"/>
      <c r="H908" s="32"/>
      <c r="I908" s="34"/>
      <c r="J908" s="35"/>
      <c r="K908" s="36"/>
      <c r="L908" s="37"/>
      <c r="M908" s="37"/>
      <c r="N908" s="37"/>
      <c r="O908" s="37"/>
      <c r="P908" s="36" t="s">
        <v>35</v>
      </c>
      <c r="Q908" s="38" t="s">
        <v>36</v>
      </c>
      <c r="R908" s="100"/>
      <c r="S908" s="102"/>
      <c r="T908" s="34"/>
      <c r="U908" s="32"/>
      <c r="V908" s="37" t="s">
        <v>37</v>
      </c>
      <c r="W908" s="1"/>
    </row>
    <row r="909" spans="1:23" ht="23.25">
      <c r="A909" s="1"/>
      <c r="B909" s="39"/>
      <c r="C909" s="39"/>
      <c r="D909" s="39"/>
      <c r="E909" s="39"/>
      <c r="F909" s="40"/>
      <c r="G909" s="39"/>
      <c r="H909" s="41"/>
      <c r="I909" s="42"/>
      <c r="J909" s="43"/>
      <c r="K909" s="44"/>
      <c r="L909" s="64"/>
      <c r="M909" s="63"/>
      <c r="N909" s="63"/>
      <c r="O909" s="63"/>
      <c r="P909" s="69"/>
      <c r="Q909" s="70"/>
      <c r="R909" s="71"/>
      <c r="S909" s="71"/>
      <c r="T909" s="72"/>
      <c r="U909" s="73"/>
      <c r="V909" s="73"/>
      <c r="W909" s="1"/>
    </row>
    <row r="910" spans="1:23" ht="23.25">
      <c r="A910" s="1"/>
      <c r="B910" s="83" t="s">
        <v>342</v>
      </c>
      <c r="C910" s="83" t="s">
        <v>306</v>
      </c>
      <c r="D910" s="83" t="s">
        <v>48</v>
      </c>
      <c r="E910" s="40"/>
      <c r="F910" s="83" t="s">
        <v>74</v>
      </c>
      <c r="G910" s="83" t="s">
        <v>343</v>
      </c>
      <c r="H910" s="41"/>
      <c r="I910" s="82" t="s">
        <v>477</v>
      </c>
      <c r="J910" s="43"/>
      <c r="K910" s="44"/>
      <c r="L910" s="64"/>
      <c r="M910" s="63"/>
      <c r="N910" s="63"/>
      <c r="O910" s="63"/>
      <c r="P910" s="69"/>
      <c r="Q910" s="70"/>
      <c r="R910" s="71"/>
      <c r="S910" s="69"/>
      <c r="T910" s="73"/>
      <c r="U910" s="73">
        <f>+U912</f>
        <v>0</v>
      </c>
      <c r="V910" s="73">
        <f>IF(T910&lt;&gt;0,ROUND(U910/T910*100,1),0)</f>
        <v>0</v>
      </c>
      <c r="W910" s="1"/>
    </row>
    <row r="911" spans="1:23" ht="23.25">
      <c r="A911" s="1"/>
      <c r="B911" s="40"/>
      <c r="C911" s="40"/>
      <c r="D911" s="40"/>
      <c r="E911" s="40"/>
      <c r="F911" s="40"/>
      <c r="G911" s="40"/>
      <c r="H911" s="41"/>
      <c r="I911" s="42" t="s">
        <v>344</v>
      </c>
      <c r="J911" s="43"/>
      <c r="K911" s="44"/>
      <c r="L911" s="64"/>
      <c r="M911" s="63"/>
      <c r="N911" s="63"/>
      <c r="O911" s="63"/>
      <c r="P911" s="69"/>
      <c r="Q911" s="70"/>
      <c r="R911" s="71"/>
      <c r="S911" s="69"/>
      <c r="T911" s="73">
        <f>+T912</f>
        <v>6800</v>
      </c>
      <c r="U911" s="73"/>
      <c r="V911" s="73"/>
      <c r="W911" s="1"/>
    </row>
    <row r="912" spans="1:23" ht="23.25">
      <c r="A912" s="1"/>
      <c r="B912" s="40"/>
      <c r="C912" s="46"/>
      <c r="D912" s="46"/>
      <c r="E912" s="46"/>
      <c r="F912" s="46"/>
      <c r="G912" s="46"/>
      <c r="H912" s="42"/>
      <c r="I912" s="42" t="s">
        <v>44</v>
      </c>
      <c r="J912" s="43"/>
      <c r="K912" s="44"/>
      <c r="L912" s="64"/>
      <c r="M912" s="64"/>
      <c r="N912" s="64"/>
      <c r="O912" s="64"/>
      <c r="P912" s="69"/>
      <c r="Q912" s="70"/>
      <c r="R912" s="71"/>
      <c r="S912" s="69"/>
      <c r="T912" s="81">
        <v>6800</v>
      </c>
      <c r="U912" s="74">
        <v>0</v>
      </c>
      <c r="V912" s="74">
        <f>IF(T912&lt;&gt;0,ROUND(U912/T912*100,1),0)</f>
        <v>0</v>
      </c>
      <c r="W912" s="1"/>
    </row>
    <row r="913" spans="1:23" ht="23.25">
      <c r="A913" s="1"/>
      <c r="B913" s="40"/>
      <c r="C913" s="40"/>
      <c r="D913" s="40"/>
      <c r="E913" s="40"/>
      <c r="F913" s="40"/>
      <c r="G913" s="40"/>
      <c r="H913" s="41"/>
      <c r="I913" s="42" t="s">
        <v>45</v>
      </c>
      <c r="J913" s="43"/>
      <c r="K913" s="44"/>
      <c r="L913" s="64"/>
      <c r="M913" s="63"/>
      <c r="N913" s="63"/>
      <c r="O913" s="63"/>
      <c r="P913" s="69"/>
      <c r="Q913" s="70"/>
      <c r="R913" s="71"/>
      <c r="S913" s="69"/>
      <c r="T913" s="73">
        <v>0</v>
      </c>
      <c r="U913" s="73">
        <v>0</v>
      </c>
      <c r="V913" s="73"/>
      <c r="W913" s="1"/>
    </row>
    <row r="914" spans="1:23" ht="23.25">
      <c r="A914" s="1"/>
      <c r="B914" s="40"/>
      <c r="C914" s="40"/>
      <c r="D914" s="40"/>
      <c r="E914" s="40"/>
      <c r="F914" s="40"/>
      <c r="G914" s="40"/>
      <c r="H914" s="41"/>
      <c r="I914" s="42"/>
      <c r="J914" s="43"/>
      <c r="K914" s="44"/>
      <c r="L914" s="64"/>
      <c r="M914" s="64"/>
      <c r="N914" s="64"/>
      <c r="O914" s="64"/>
      <c r="P914" s="69"/>
      <c r="Q914" s="70"/>
      <c r="R914" s="71"/>
      <c r="S914" s="69"/>
      <c r="T914" s="81"/>
      <c r="U914" s="74"/>
      <c r="V914" s="74"/>
      <c r="W914" s="1"/>
    </row>
    <row r="915" spans="1:23" ht="23.25">
      <c r="A915" s="1"/>
      <c r="B915" s="40"/>
      <c r="C915" s="40"/>
      <c r="D915" s="40"/>
      <c r="E915" s="40"/>
      <c r="F915" s="40"/>
      <c r="G915" s="83" t="s">
        <v>345</v>
      </c>
      <c r="H915" s="41"/>
      <c r="I915" s="42" t="s">
        <v>346</v>
      </c>
      <c r="J915" s="43"/>
      <c r="K915" s="44"/>
      <c r="L915" s="64"/>
      <c r="M915" s="64"/>
      <c r="N915" s="64"/>
      <c r="O915" s="64"/>
      <c r="P915" s="69"/>
      <c r="Q915" s="70"/>
      <c r="R915" s="71"/>
      <c r="S915" s="69"/>
      <c r="T915" s="81">
        <f>+T916</f>
        <v>3800</v>
      </c>
      <c r="U915" s="74">
        <f>+U916</f>
        <v>0</v>
      </c>
      <c r="V915" s="74">
        <f>IF(T915&lt;&gt;0,ROUND(U915/T915*100,1),0)</f>
        <v>0</v>
      </c>
      <c r="W915" s="1"/>
    </row>
    <row r="916" spans="1:23" ht="23.25">
      <c r="A916" s="1"/>
      <c r="B916" s="40"/>
      <c r="C916" s="40"/>
      <c r="D916" s="40"/>
      <c r="E916" s="40"/>
      <c r="F916" s="40"/>
      <c r="G916" s="40"/>
      <c r="H916" s="41"/>
      <c r="I916" s="42" t="s">
        <v>44</v>
      </c>
      <c r="J916" s="43"/>
      <c r="K916" s="44"/>
      <c r="L916" s="64"/>
      <c r="M916" s="64"/>
      <c r="N916" s="64"/>
      <c r="O916" s="64"/>
      <c r="P916" s="69"/>
      <c r="Q916" s="70"/>
      <c r="R916" s="71"/>
      <c r="S916" s="69"/>
      <c r="T916" s="81">
        <v>3800</v>
      </c>
      <c r="U916" s="74">
        <v>0</v>
      </c>
      <c r="V916" s="74">
        <f>IF(T916&lt;&gt;0,ROUND(U916/T916*100,1),0)</f>
        <v>0</v>
      </c>
      <c r="W916" s="1"/>
    </row>
    <row r="917" spans="1:23" ht="23.25">
      <c r="A917" s="1"/>
      <c r="B917" s="40"/>
      <c r="C917" s="40"/>
      <c r="D917" s="40"/>
      <c r="E917" s="40"/>
      <c r="F917" s="40"/>
      <c r="G917" s="40"/>
      <c r="H917" s="41"/>
      <c r="I917" s="42" t="s">
        <v>45</v>
      </c>
      <c r="J917" s="43"/>
      <c r="K917" s="44"/>
      <c r="L917" s="64"/>
      <c r="M917" s="64"/>
      <c r="N917" s="64"/>
      <c r="O917" s="64"/>
      <c r="P917" s="69"/>
      <c r="Q917" s="70"/>
      <c r="R917" s="71"/>
      <c r="S917" s="69"/>
      <c r="T917" s="81">
        <v>0</v>
      </c>
      <c r="U917" s="74">
        <v>0</v>
      </c>
      <c r="V917" s="74"/>
      <c r="W917" s="1"/>
    </row>
    <row r="918" spans="1:23" ht="23.25">
      <c r="A918" s="1"/>
      <c r="B918" s="40"/>
      <c r="C918" s="40"/>
      <c r="D918" s="40"/>
      <c r="E918" s="40"/>
      <c r="F918" s="40"/>
      <c r="G918" s="40"/>
      <c r="H918" s="41"/>
      <c r="I918" s="42"/>
      <c r="J918" s="43"/>
      <c r="K918" s="44"/>
      <c r="L918" s="64"/>
      <c r="M918" s="64"/>
      <c r="N918" s="64"/>
      <c r="O918" s="64"/>
      <c r="P918" s="69"/>
      <c r="Q918" s="70"/>
      <c r="R918" s="71"/>
      <c r="S918" s="69"/>
      <c r="T918" s="81"/>
      <c r="U918" s="74"/>
      <c r="V918" s="74"/>
      <c r="W918" s="1"/>
    </row>
    <row r="919" spans="1:23" ht="23.25">
      <c r="A919" s="1"/>
      <c r="B919" s="40"/>
      <c r="C919" s="40"/>
      <c r="D919" s="40"/>
      <c r="E919" s="40"/>
      <c r="F919" s="40"/>
      <c r="G919" s="83" t="s">
        <v>347</v>
      </c>
      <c r="H919" s="41"/>
      <c r="I919" s="42" t="s">
        <v>348</v>
      </c>
      <c r="J919" s="43"/>
      <c r="K919" s="44"/>
      <c r="L919" s="64"/>
      <c r="M919" s="64"/>
      <c r="N919" s="64"/>
      <c r="O919" s="64"/>
      <c r="P919" s="69"/>
      <c r="Q919" s="70"/>
      <c r="R919" s="71"/>
      <c r="S919" s="69"/>
      <c r="T919" s="81">
        <f>+T920</f>
        <v>7300</v>
      </c>
      <c r="U919" s="74">
        <f>+U920</f>
        <v>623.1</v>
      </c>
      <c r="V919" s="74">
        <f>IF(T919&lt;&gt;0,ROUND(U919/T919*100,1),0)</f>
        <v>8.5</v>
      </c>
      <c r="W919" s="1"/>
    </row>
    <row r="920" spans="1:23" ht="23.25">
      <c r="A920" s="1"/>
      <c r="B920" s="40"/>
      <c r="C920" s="40"/>
      <c r="D920" s="40"/>
      <c r="E920" s="40"/>
      <c r="F920" s="40"/>
      <c r="G920" s="40"/>
      <c r="H920" s="41"/>
      <c r="I920" s="42" t="s">
        <v>44</v>
      </c>
      <c r="J920" s="43"/>
      <c r="K920" s="44"/>
      <c r="L920" s="64"/>
      <c r="M920" s="64"/>
      <c r="N920" s="64"/>
      <c r="O920" s="64"/>
      <c r="P920" s="69"/>
      <c r="Q920" s="70"/>
      <c r="R920" s="71"/>
      <c r="S920" s="69"/>
      <c r="T920" s="81">
        <v>7300</v>
      </c>
      <c r="U920" s="74">
        <v>623.1</v>
      </c>
      <c r="V920" s="74">
        <f>IF(T920&lt;&gt;0,ROUND(U920/T920*100,1),0)</f>
        <v>8.5</v>
      </c>
      <c r="W920" s="1"/>
    </row>
    <row r="921" spans="1:23" ht="23.25">
      <c r="A921" s="1"/>
      <c r="B921" s="40"/>
      <c r="C921" s="40"/>
      <c r="D921" s="40"/>
      <c r="E921" s="40"/>
      <c r="F921" s="40"/>
      <c r="G921" s="40"/>
      <c r="H921" s="41"/>
      <c r="I921" s="42" t="s">
        <v>45</v>
      </c>
      <c r="J921" s="43"/>
      <c r="K921" s="44"/>
      <c r="L921" s="64"/>
      <c r="M921" s="64"/>
      <c r="N921" s="64"/>
      <c r="O921" s="64"/>
      <c r="P921" s="69"/>
      <c r="Q921" s="70"/>
      <c r="R921" s="71"/>
      <c r="S921" s="69"/>
      <c r="T921" s="81">
        <v>0</v>
      </c>
      <c r="U921" s="74">
        <v>0</v>
      </c>
      <c r="V921" s="74"/>
      <c r="W921" s="1"/>
    </row>
    <row r="922" spans="1:23" ht="23.25">
      <c r="A922" s="1"/>
      <c r="B922" s="40"/>
      <c r="C922" s="40"/>
      <c r="D922" s="40"/>
      <c r="E922" s="40"/>
      <c r="F922" s="40"/>
      <c r="G922" s="40"/>
      <c r="H922" s="41"/>
      <c r="I922" s="42"/>
      <c r="J922" s="43"/>
      <c r="K922" s="44"/>
      <c r="L922" s="64"/>
      <c r="M922" s="63"/>
      <c r="N922" s="63"/>
      <c r="O922" s="63"/>
      <c r="P922" s="69"/>
      <c r="Q922" s="70"/>
      <c r="R922" s="71"/>
      <c r="S922" s="69"/>
      <c r="T922" s="73"/>
      <c r="U922" s="73"/>
      <c r="V922" s="73"/>
      <c r="W922" s="1"/>
    </row>
    <row r="923" spans="1:23" ht="23.25">
      <c r="A923" s="1"/>
      <c r="B923" s="40"/>
      <c r="C923" s="46"/>
      <c r="D923" s="46"/>
      <c r="E923" s="46"/>
      <c r="F923" s="46"/>
      <c r="G923" s="84" t="s">
        <v>349</v>
      </c>
      <c r="H923" s="42"/>
      <c r="I923" s="82" t="s">
        <v>478</v>
      </c>
      <c r="J923" s="43"/>
      <c r="K923" s="44"/>
      <c r="L923" s="64"/>
      <c r="M923" s="64"/>
      <c r="N923" s="64"/>
      <c r="O923" s="64"/>
      <c r="P923" s="69"/>
      <c r="Q923" s="70"/>
      <c r="R923" s="71"/>
      <c r="S923" s="69"/>
      <c r="T923" s="81"/>
      <c r="U923" s="74">
        <f>+U925</f>
        <v>0</v>
      </c>
      <c r="V923" s="74">
        <f>IF(T923&lt;&gt;0,ROUND(U923/T923*100,1),0)</f>
        <v>0</v>
      </c>
      <c r="W923" s="1"/>
    </row>
    <row r="924" spans="1:23" ht="23.25">
      <c r="A924" s="1"/>
      <c r="B924" s="40"/>
      <c r="C924" s="40"/>
      <c r="D924" s="40"/>
      <c r="E924" s="40"/>
      <c r="F924" s="40"/>
      <c r="G924" s="40"/>
      <c r="H924" s="41"/>
      <c r="I924" s="42" t="s">
        <v>350</v>
      </c>
      <c r="J924" s="43"/>
      <c r="K924" s="44"/>
      <c r="L924" s="64"/>
      <c r="M924" s="63"/>
      <c r="N924" s="63"/>
      <c r="O924" s="63"/>
      <c r="P924" s="69"/>
      <c r="Q924" s="70"/>
      <c r="R924" s="71"/>
      <c r="S924" s="69"/>
      <c r="T924" s="81">
        <f>SUM(T925)</f>
        <v>1000</v>
      </c>
      <c r="U924" s="74"/>
      <c r="V924" s="74"/>
      <c r="W924" s="1"/>
    </row>
    <row r="925" spans="1:23" ht="23.25">
      <c r="A925" s="1"/>
      <c r="B925" s="40"/>
      <c r="C925" s="46"/>
      <c r="D925" s="46"/>
      <c r="E925" s="46"/>
      <c r="F925" s="46"/>
      <c r="G925" s="46"/>
      <c r="H925" s="42"/>
      <c r="I925" s="42" t="s">
        <v>44</v>
      </c>
      <c r="J925" s="43"/>
      <c r="K925" s="44"/>
      <c r="L925" s="64"/>
      <c r="M925" s="64"/>
      <c r="N925" s="64"/>
      <c r="O925" s="64"/>
      <c r="P925" s="69"/>
      <c r="Q925" s="70"/>
      <c r="R925" s="71"/>
      <c r="S925" s="69"/>
      <c r="T925" s="73">
        <v>1000</v>
      </c>
      <c r="U925" s="73">
        <v>0</v>
      </c>
      <c r="V925" s="73">
        <f>IF(T925&lt;&gt;0,ROUND(U925/T925*100,1),0)</f>
        <v>0</v>
      </c>
      <c r="W925" s="1"/>
    </row>
    <row r="926" spans="1:23" ht="23.25">
      <c r="A926" s="1"/>
      <c r="B926" s="40"/>
      <c r="C926" s="40"/>
      <c r="D926" s="40"/>
      <c r="E926" s="40"/>
      <c r="F926" s="40"/>
      <c r="G926" s="46"/>
      <c r="H926" s="42"/>
      <c r="I926" s="42" t="s">
        <v>45</v>
      </c>
      <c r="J926" s="43"/>
      <c r="K926" s="44"/>
      <c r="L926" s="64"/>
      <c r="M926" s="64"/>
      <c r="N926" s="64"/>
      <c r="O926" s="64"/>
      <c r="P926" s="69"/>
      <c r="Q926" s="70"/>
      <c r="R926" s="71"/>
      <c r="S926" s="69"/>
      <c r="T926" s="81">
        <v>0</v>
      </c>
      <c r="U926" s="74">
        <v>0</v>
      </c>
      <c r="V926" s="74"/>
      <c r="W926" s="1"/>
    </row>
    <row r="927" spans="1:23" ht="23.25">
      <c r="A927" s="1"/>
      <c r="B927" s="40"/>
      <c r="C927" s="40"/>
      <c r="D927" s="40"/>
      <c r="E927" s="40"/>
      <c r="F927" s="40"/>
      <c r="G927" s="40"/>
      <c r="H927" s="41"/>
      <c r="I927" s="42"/>
      <c r="J927" s="43"/>
      <c r="K927" s="44"/>
      <c r="L927" s="64"/>
      <c r="M927" s="63"/>
      <c r="N927" s="63"/>
      <c r="O927" s="63"/>
      <c r="P927" s="69"/>
      <c r="Q927" s="70"/>
      <c r="R927" s="71"/>
      <c r="S927" s="69"/>
      <c r="T927" s="73"/>
      <c r="U927" s="73"/>
      <c r="V927" s="73"/>
      <c r="W927" s="1"/>
    </row>
    <row r="928" spans="1:23" ht="23.25">
      <c r="A928" s="1"/>
      <c r="B928" s="40"/>
      <c r="C928" s="40"/>
      <c r="D928" s="40"/>
      <c r="E928" s="40"/>
      <c r="F928" s="40"/>
      <c r="G928" s="83" t="s">
        <v>351</v>
      </c>
      <c r="H928" s="41"/>
      <c r="I928" s="82" t="s">
        <v>479</v>
      </c>
      <c r="J928" s="43"/>
      <c r="K928" s="44"/>
      <c r="L928" s="64"/>
      <c r="M928" s="63"/>
      <c r="N928" s="63"/>
      <c r="O928" s="63"/>
      <c r="P928" s="69"/>
      <c r="Q928" s="70"/>
      <c r="R928" s="71"/>
      <c r="S928" s="69"/>
      <c r="T928" s="73"/>
      <c r="U928" s="73"/>
      <c r="V928" s="73"/>
      <c r="W928" s="1"/>
    </row>
    <row r="929" spans="1:23" ht="23.25">
      <c r="A929" s="1"/>
      <c r="B929" s="40"/>
      <c r="C929" s="46"/>
      <c r="D929" s="46"/>
      <c r="E929" s="46"/>
      <c r="F929" s="46"/>
      <c r="G929" s="46"/>
      <c r="H929" s="42"/>
      <c r="I929" s="42" t="s">
        <v>352</v>
      </c>
      <c r="J929" s="43"/>
      <c r="K929" s="44"/>
      <c r="L929" s="64"/>
      <c r="M929" s="64"/>
      <c r="N929" s="64"/>
      <c r="O929" s="64"/>
      <c r="P929" s="69"/>
      <c r="Q929" s="70"/>
      <c r="R929" s="71"/>
      <c r="S929" s="69"/>
      <c r="T929" s="81">
        <f>SUM(T930)</f>
        <v>1860</v>
      </c>
      <c r="U929" s="74">
        <f>SUM(U930)</f>
        <v>116.6</v>
      </c>
      <c r="V929" s="74">
        <f>IF(T929&lt;&gt;0,ROUND(U929/T929*100,1),0)</f>
        <v>6.3</v>
      </c>
      <c r="W929" s="1"/>
    </row>
    <row r="930" spans="1:23" ht="23.25">
      <c r="A930" s="1"/>
      <c r="B930" s="40"/>
      <c r="C930" s="40"/>
      <c r="D930" s="40"/>
      <c r="E930" s="40"/>
      <c r="F930" s="40"/>
      <c r="G930" s="40"/>
      <c r="H930" s="41"/>
      <c r="I930" s="42" t="s">
        <v>44</v>
      </c>
      <c r="J930" s="43"/>
      <c r="K930" s="44"/>
      <c r="L930" s="64"/>
      <c r="M930" s="63"/>
      <c r="N930" s="63"/>
      <c r="O930" s="63"/>
      <c r="P930" s="69"/>
      <c r="Q930" s="70"/>
      <c r="R930" s="71"/>
      <c r="S930" s="69"/>
      <c r="T930" s="73">
        <v>1860</v>
      </c>
      <c r="U930" s="73">
        <v>116.6</v>
      </c>
      <c r="V930" s="73">
        <f>IF(T930&lt;&gt;0,ROUND(U930/T930*100,1),0)</f>
        <v>6.3</v>
      </c>
      <c r="W930" s="1"/>
    </row>
    <row r="931" spans="1:23" ht="23.25">
      <c r="A931" s="1"/>
      <c r="B931" s="40"/>
      <c r="C931" s="40"/>
      <c r="D931" s="40"/>
      <c r="E931" s="40"/>
      <c r="F931" s="40"/>
      <c r="G931" s="40"/>
      <c r="H931" s="42"/>
      <c r="I931" s="42" t="s">
        <v>45</v>
      </c>
      <c r="J931" s="43"/>
      <c r="K931" s="44"/>
      <c r="L931" s="64"/>
      <c r="M931" s="63"/>
      <c r="N931" s="63"/>
      <c r="O931" s="63"/>
      <c r="P931" s="69"/>
      <c r="Q931" s="70"/>
      <c r="R931" s="71"/>
      <c r="S931" s="69"/>
      <c r="T931" s="73">
        <v>0</v>
      </c>
      <c r="U931" s="73">
        <v>0</v>
      </c>
      <c r="V931" s="73"/>
      <c r="W931" s="1"/>
    </row>
    <row r="932" spans="1:23" ht="23.25">
      <c r="A932" s="1"/>
      <c r="B932" s="40"/>
      <c r="C932" s="40"/>
      <c r="D932" s="40"/>
      <c r="E932" s="40"/>
      <c r="F932" s="40"/>
      <c r="G932" s="40"/>
      <c r="H932" s="41"/>
      <c r="I932" s="42"/>
      <c r="J932" s="43"/>
      <c r="K932" s="44"/>
      <c r="L932" s="64"/>
      <c r="M932" s="63"/>
      <c r="N932" s="63"/>
      <c r="O932" s="63"/>
      <c r="P932" s="69"/>
      <c r="Q932" s="70"/>
      <c r="R932" s="71"/>
      <c r="S932" s="69"/>
      <c r="T932" s="73"/>
      <c r="U932" s="73"/>
      <c r="V932" s="73"/>
      <c r="W932" s="1"/>
    </row>
    <row r="933" spans="1:23" ht="23.25">
      <c r="A933" s="1"/>
      <c r="B933" s="40"/>
      <c r="C933" s="46"/>
      <c r="D933" s="46"/>
      <c r="E933" s="46"/>
      <c r="F933" s="46"/>
      <c r="G933" s="84" t="s">
        <v>353</v>
      </c>
      <c r="H933" s="42"/>
      <c r="I933" s="82" t="s">
        <v>481</v>
      </c>
      <c r="J933" s="43"/>
      <c r="K933" s="44"/>
      <c r="L933" s="64"/>
      <c r="M933" s="64"/>
      <c r="N933" s="64"/>
      <c r="O933" s="64"/>
      <c r="P933" s="69"/>
      <c r="Q933" s="70"/>
      <c r="R933" s="71"/>
      <c r="S933" s="69"/>
      <c r="T933" s="81"/>
      <c r="U933" s="74"/>
      <c r="V933" s="74"/>
      <c r="W933" s="1"/>
    </row>
    <row r="934" spans="1:23" ht="23.25">
      <c r="A934" s="1"/>
      <c r="B934" s="40"/>
      <c r="C934" s="40"/>
      <c r="D934" s="40"/>
      <c r="E934" s="40"/>
      <c r="F934" s="40"/>
      <c r="G934" s="40"/>
      <c r="H934" s="41"/>
      <c r="I934" s="82" t="s">
        <v>480</v>
      </c>
      <c r="J934" s="43"/>
      <c r="K934" s="44"/>
      <c r="L934" s="64"/>
      <c r="M934" s="63"/>
      <c r="N934" s="63"/>
      <c r="O934" s="63"/>
      <c r="P934" s="69"/>
      <c r="Q934" s="70"/>
      <c r="R934" s="71"/>
      <c r="S934" s="69"/>
      <c r="T934" s="73">
        <f>SUM(T935)</f>
        <v>1000</v>
      </c>
      <c r="U934" s="73">
        <f>SUM(U935)</f>
        <v>1809.7</v>
      </c>
      <c r="V934" s="73">
        <f>IF(T934&lt;&gt;0,ROUND(U934/T934*100,1),0)</f>
        <v>181</v>
      </c>
      <c r="W934" s="1"/>
    </row>
    <row r="935" spans="1:23" ht="23.25">
      <c r="A935" s="1"/>
      <c r="B935" s="40"/>
      <c r="C935" s="40"/>
      <c r="D935" s="40"/>
      <c r="E935" s="40"/>
      <c r="F935" s="40"/>
      <c r="G935" s="40"/>
      <c r="H935" s="41"/>
      <c r="I935" s="42" t="s">
        <v>44</v>
      </c>
      <c r="J935" s="43"/>
      <c r="K935" s="44"/>
      <c r="L935" s="64"/>
      <c r="M935" s="64"/>
      <c r="N935" s="64"/>
      <c r="O935" s="64"/>
      <c r="P935" s="69"/>
      <c r="Q935" s="70"/>
      <c r="R935" s="71"/>
      <c r="S935" s="69"/>
      <c r="T935" s="81">
        <v>1000</v>
      </c>
      <c r="U935" s="74">
        <v>1809.7</v>
      </c>
      <c r="V935" s="74">
        <f>IF(T935&lt;&gt;0,ROUND(U935/T935*100,1),0)</f>
        <v>181</v>
      </c>
      <c r="W935" s="1"/>
    </row>
    <row r="936" spans="1:23" ht="23.25">
      <c r="A936" s="1"/>
      <c r="B936" s="40"/>
      <c r="C936" s="46"/>
      <c r="D936" s="46"/>
      <c r="E936" s="46"/>
      <c r="F936" s="46"/>
      <c r="G936" s="46"/>
      <c r="H936" s="42"/>
      <c r="I936" s="42" t="s">
        <v>45</v>
      </c>
      <c r="J936" s="43"/>
      <c r="K936" s="44"/>
      <c r="L936" s="64"/>
      <c r="M936" s="63"/>
      <c r="N936" s="63"/>
      <c r="O936" s="63"/>
      <c r="P936" s="69"/>
      <c r="Q936" s="70"/>
      <c r="R936" s="71"/>
      <c r="S936" s="69"/>
      <c r="T936" s="73">
        <v>0</v>
      </c>
      <c r="U936" s="73">
        <v>0</v>
      </c>
      <c r="V936" s="73"/>
      <c r="W936" s="1"/>
    </row>
    <row r="937" spans="1:23" ht="23.25">
      <c r="A937" s="1"/>
      <c r="B937" s="40"/>
      <c r="C937" s="46"/>
      <c r="D937" s="46"/>
      <c r="E937" s="46"/>
      <c r="F937" s="46"/>
      <c r="G937" s="46"/>
      <c r="H937" s="42"/>
      <c r="I937" s="42"/>
      <c r="J937" s="43"/>
      <c r="K937" s="44"/>
      <c r="L937" s="64"/>
      <c r="M937" s="64"/>
      <c r="N937" s="64"/>
      <c r="O937" s="64"/>
      <c r="P937" s="69"/>
      <c r="Q937" s="70"/>
      <c r="R937" s="71"/>
      <c r="S937" s="69"/>
      <c r="T937" s="81"/>
      <c r="U937" s="74"/>
      <c r="V937" s="74"/>
      <c r="W937" s="1"/>
    </row>
    <row r="938" spans="1:23" ht="23.25">
      <c r="A938" s="1"/>
      <c r="B938" s="40"/>
      <c r="C938" s="40"/>
      <c r="D938" s="40"/>
      <c r="E938" s="40"/>
      <c r="F938" s="40"/>
      <c r="G938" s="83" t="s">
        <v>354</v>
      </c>
      <c r="H938" s="41"/>
      <c r="I938" s="82" t="s">
        <v>482</v>
      </c>
      <c r="J938" s="43"/>
      <c r="K938" s="44"/>
      <c r="L938" s="64"/>
      <c r="M938" s="63"/>
      <c r="N938" s="63"/>
      <c r="O938" s="63"/>
      <c r="P938" s="69"/>
      <c r="Q938" s="70"/>
      <c r="R938" s="71"/>
      <c r="S938" s="69"/>
      <c r="T938" s="73"/>
      <c r="U938" s="73">
        <f>+U940</f>
        <v>0</v>
      </c>
      <c r="V938" s="73">
        <f>IF(T939&lt;&gt;0,ROUND(U938/T939*100,1),0)</f>
        <v>0</v>
      </c>
      <c r="W938" s="1"/>
    </row>
    <row r="939" spans="1:23" ht="23.25">
      <c r="A939" s="1"/>
      <c r="B939" s="40"/>
      <c r="C939" s="40"/>
      <c r="D939" s="40"/>
      <c r="E939" s="40"/>
      <c r="F939" s="40"/>
      <c r="G939" s="40"/>
      <c r="H939" s="41"/>
      <c r="I939" s="42" t="s">
        <v>344</v>
      </c>
      <c r="J939" s="43"/>
      <c r="K939" s="44"/>
      <c r="L939" s="64"/>
      <c r="M939" s="63"/>
      <c r="N939" s="63"/>
      <c r="O939" s="63"/>
      <c r="P939" s="69"/>
      <c r="Q939" s="70"/>
      <c r="R939" s="71"/>
      <c r="S939" s="69"/>
      <c r="T939" s="73">
        <f>+T940</f>
        <v>1650</v>
      </c>
      <c r="U939" s="73"/>
      <c r="V939" s="73"/>
      <c r="W939" s="1"/>
    </row>
    <row r="940" spans="1:23" ht="23.25">
      <c r="A940" s="1"/>
      <c r="B940" s="40"/>
      <c r="C940" s="40"/>
      <c r="D940" s="40"/>
      <c r="E940" s="40"/>
      <c r="F940" s="40"/>
      <c r="G940" s="40"/>
      <c r="H940" s="41"/>
      <c r="I940" s="42" t="s">
        <v>44</v>
      </c>
      <c r="J940" s="43"/>
      <c r="K940" s="44"/>
      <c r="L940" s="64"/>
      <c r="M940" s="63"/>
      <c r="N940" s="63"/>
      <c r="O940" s="63"/>
      <c r="P940" s="69"/>
      <c r="Q940" s="70"/>
      <c r="R940" s="71"/>
      <c r="S940" s="69"/>
      <c r="T940" s="73">
        <v>1650</v>
      </c>
      <c r="U940" s="73">
        <v>0</v>
      </c>
      <c r="V940" s="73">
        <f>IF(T940&lt;&gt;0,ROUND(U940/T940*100,1),0)</f>
        <v>0</v>
      </c>
      <c r="W940" s="1"/>
    </row>
    <row r="941" spans="1:23" ht="23.25">
      <c r="A941" s="1"/>
      <c r="B941" s="40"/>
      <c r="C941" s="40"/>
      <c r="D941" s="40"/>
      <c r="E941" s="40"/>
      <c r="F941" s="40"/>
      <c r="G941" s="40"/>
      <c r="H941" s="41"/>
      <c r="I941" s="42" t="s">
        <v>45</v>
      </c>
      <c r="J941" s="43"/>
      <c r="K941" s="44"/>
      <c r="L941" s="64"/>
      <c r="M941" s="63"/>
      <c r="N941" s="63"/>
      <c r="O941" s="63"/>
      <c r="P941" s="69"/>
      <c r="Q941" s="70"/>
      <c r="R941" s="71"/>
      <c r="S941" s="69"/>
      <c r="T941" s="73">
        <v>0</v>
      </c>
      <c r="U941" s="73">
        <v>0</v>
      </c>
      <c r="V941" s="73"/>
      <c r="W941" s="1"/>
    </row>
    <row r="942" spans="1:23" ht="23.25">
      <c r="A942" s="1"/>
      <c r="B942" s="40"/>
      <c r="C942" s="40"/>
      <c r="D942" s="40"/>
      <c r="E942" s="40"/>
      <c r="F942" s="40"/>
      <c r="G942" s="40"/>
      <c r="H942" s="41"/>
      <c r="I942" s="42"/>
      <c r="J942" s="43"/>
      <c r="K942" s="44"/>
      <c r="L942" s="64"/>
      <c r="M942" s="63"/>
      <c r="N942" s="63"/>
      <c r="O942" s="63"/>
      <c r="P942" s="69"/>
      <c r="Q942" s="70"/>
      <c r="R942" s="71"/>
      <c r="S942" s="69"/>
      <c r="T942" s="73"/>
      <c r="U942" s="73"/>
      <c r="V942" s="73"/>
      <c r="W942" s="1"/>
    </row>
    <row r="943" spans="1:23" ht="23.25">
      <c r="A943" s="1"/>
      <c r="B943" s="40"/>
      <c r="C943" s="40"/>
      <c r="D943" s="40"/>
      <c r="E943" s="40"/>
      <c r="F943" s="40"/>
      <c r="G943" s="83" t="s">
        <v>355</v>
      </c>
      <c r="H943" s="41"/>
      <c r="I943" s="42" t="s">
        <v>356</v>
      </c>
      <c r="J943" s="43"/>
      <c r="K943" s="44"/>
      <c r="L943" s="64"/>
      <c r="M943" s="63"/>
      <c r="N943" s="63"/>
      <c r="O943" s="63"/>
      <c r="P943" s="69"/>
      <c r="Q943" s="70"/>
      <c r="R943" s="71"/>
      <c r="S943" s="69"/>
      <c r="T943" s="73"/>
      <c r="U943" s="73">
        <f>+U955</f>
        <v>0</v>
      </c>
      <c r="V943" s="73">
        <f>IF(T943&lt;&gt;0,ROUND(U943/T943*100,1),0)</f>
        <v>0</v>
      </c>
      <c r="W943" s="1"/>
    </row>
    <row r="944" spans="1:23" ht="23.25">
      <c r="A944" s="1"/>
      <c r="B944" s="40"/>
      <c r="C944" s="40"/>
      <c r="D944" s="40"/>
      <c r="E944" s="40"/>
      <c r="F944" s="40"/>
      <c r="G944" s="40"/>
      <c r="H944" s="41"/>
      <c r="I944" s="42" t="s">
        <v>357</v>
      </c>
      <c r="J944" s="43"/>
      <c r="K944" s="44"/>
      <c r="L944" s="64"/>
      <c r="M944" s="63"/>
      <c r="N944" s="63"/>
      <c r="O944" s="63"/>
      <c r="P944" s="69"/>
      <c r="Q944" s="70"/>
      <c r="R944" s="71"/>
      <c r="S944" s="69"/>
      <c r="T944" s="73">
        <f>+T955</f>
        <v>1800</v>
      </c>
      <c r="U944" s="73"/>
      <c r="V944" s="73"/>
      <c r="W944" s="1"/>
    </row>
    <row r="945" spans="1:23" ht="23.25">
      <c r="A945" s="1"/>
      <c r="B945" s="47"/>
      <c r="C945" s="47"/>
      <c r="D945" s="47"/>
      <c r="E945" s="47"/>
      <c r="F945" s="47"/>
      <c r="G945" s="47"/>
      <c r="H945" s="48"/>
      <c r="I945" s="49"/>
      <c r="J945" s="50"/>
      <c r="K945" s="51"/>
      <c r="L945" s="66"/>
      <c r="M945" s="65"/>
      <c r="N945" s="65"/>
      <c r="O945" s="65"/>
      <c r="P945" s="75"/>
      <c r="Q945" s="76"/>
      <c r="R945" s="77"/>
      <c r="S945" s="75"/>
      <c r="T945" s="79"/>
      <c r="U945" s="79"/>
      <c r="V945" s="79"/>
      <c r="W945" s="1"/>
    </row>
    <row r="946" spans="1:23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2"/>
      <c r="R946" s="52"/>
      <c r="S946" s="52"/>
      <c r="T946" s="52"/>
      <c r="U946" s="52"/>
      <c r="V946" s="52"/>
      <c r="W946" s="1"/>
    </row>
    <row r="947" spans="1:23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2"/>
      <c r="R947" s="52"/>
      <c r="S947" s="52"/>
      <c r="T947" s="52"/>
      <c r="U947" s="52"/>
      <c r="V947" s="90" t="s">
        <v>526</v>
      </c>
      <c r="W947" s="1"/>
    </row>
    <row r="948" spans="1:23" ht="23.25">
      <c r="A948" s="1"/>
      <c r="B948" s="54"/>
      <c r="C948" s="8"/>
      <c r="D948" s="8"/>
      <c r="E948" s="8"/>
      <c r="F948" s="8"/>
      <c r="G948" s="8"/>
      <c r="H948" s="55"/>
      <c r="I948" s="10"/>
      <c r="J948" s="11"/>
      <c r="K948" s="54" t="s">
        <v>28</v>
      </c>
      <c r="L948" s="57"/>
      <c r="M948" s="57"/>
      <c r="N948" s="57"/>
      <c r="O948" s="57"/>
      <c r="P948" s="57"/>
      <c r="Q948" s="57"/>
      <c r="R948" s="8"/>
      <c r="S948" s="8"/>
      <c r="T948" s="14"/>
      <c r="U948" s="8"/>
      <c r="V948" s="9"/>
      <c r="W948" s="1"/>
    </row>
    <row r="949" spans="1:23" ht="23.25">
      <c r="A949" s="1"/>
      <c r="B949" s="19" t="s">
        <v>26</v>
      </c>
      <c r="C949" s="16"/>
      <c r="D949" s="16"/>
      <c r="E949" s="16"/>
      <c r="F949" s="16"/>
      <c r="G949" s="16"/>
      <c r="H949" s="56"/>
      <c r="I949" s="1"/>
      <c r="J949" s="18"/>
      <c r="K949" s="58"/>
      <c r="L949" s="59"/>
      <c r="M949" s="12" t="s">
        <v>29</v>
      </c>
      <c r="N949" s="12"/>
      <c r="O949" s="12"/>
      <c r="P949" s="12"/>
      <c r="Q949" s="13"/>
      <c r="R949" s="8" t="s">
        <v>21</v>
      </c>
      <c r="S949" s="8"/>
      <c r="T949" s="19" t="s">
        <v>0</v>
      </c>
      <c r="U949" s="16"/>
      <c r="V949" s="17"/>
      <c r="W949" s="1"/>
    </row>
    <row r="950" spans="1:23" ht="23.25">
      <c r="A950" s="1"/>
      <c r="B950" s="23" t="s">
        <v>27</v>
      </c>
      <c r="C950" s="20"/>
      <c r="D950" s="20"/>
      <c r="E950" s="20"/>
      <c r="F950" s="20"/>
      <c r="G950" s="20"/>
      <c r="H950" s="56"/>
      <c r="I950" s="22" t="s">
        <v>1</v>
      </c>
      <c r="J950" s="18"/>
      <c r="K950" s="15" t="s">
        <v>18</v>
      </c>
      <c r="L950" s="15" t="s">
        <v>30</v>
      </c>
      <c r="M950" s="60"/>
      <c r="N950" s="61"/>
      <c r="O950" s="62"/>
      <c r="P950" s="15" t="s">
        <v>38</v>
      </c>
      <c r="Q950" s="17"/>
      <c r="R950" s="16" t="s">
        <v>16</v>
      </c>
      <c r="S950" s="16"/>
      <c r="T950" s="23" t="s">
        <v>23</v>
      </c>
      <c r="U950" s="20"/>
      <c r="V950" s="21"/>
      <c r="W950" s="1"/>
    </row>
    <row r="951" spans="1:23" ht="23.25">
      <c r="A951" s="1"/>
      <c r="B951" s="24"/>
      <c r="C951" s="24"/>
      <c r="D951" s="24"/>
      <c r="E951" s="24"/>
      <c r="F951" s="25"/>
      <c r="G951" s="24"/>
      <c r="H951" s="24"/>
      <c r="I951" s="22"/>
      <c r="J951" s="18"/>
      <c r="K951" s="22" t="s">
        <v>19</v>
      </c>
      <c r="L951" s="28" t="s">
        <v>19</v>
      </c>
      <c r="M951" s="29" t="s">
        <v>4</v>
      </c>
      <c r="N951" s="31" t="s">
        <v>5</v>
      </c>
      <c r="O951" s="29" t="s">
        <v>6</v>
      </c>
      <c r="P951" s="23" t="s">
        <v>39</v>
      </c>
      <c r="Q951" s="21"/>
      <c r="R951" s="26" t="s">
        <v>17</v>
      </c>
      <c r="S951" s="16"/>
      <c r="T951" s="24"/>
      <c r="U951" s="24"/>
      <c r="V951" s="27" t="s">
        <v>2</v>
      </c>
      <c r="W951" s="1"/>
    </row>
    <row r="952" spans="1:23" ht="23.25">
      <c r="A952" s="1"/>
      <c r="B952" s="28" t="s">
        <v>11</v>
      </c>
      <c r="C952" s="28" t="s">
        <v>12</v>
      </c>
      <c r="D952" s="28" t="s">
        <v>13</v>
      </c>
      <c r="E952" s="28" t="s">
        <v>14</v>
      </c>
      <c r="F952" s="29" t="s">
        <v>15</v>
      </c>
      <c r="G952" s="28" t="s">
        <v>3</v>
      </c>
      <c r="H952" s="24"/>
      <c r="I952" s="1"/>
      <c r="J952" s="18"/>
      <c r="K952" s="22" t="s">
        <v>20</v>
      </c>
      <c r="L952" s="29" t="s">
        <v>31</v>
      </c>
      <c r="M952" s="29"/>
      <c r="N952" s="29"/>
      <c r="O952" s="29"/>
      <c r="P952" s="22" t="s">
        <v>32</v>
      </c>
      <c r="Q952" s="30" t="s">
        <v>32</v>
      </c>
      <c r="R952" s="99" t="s">
        <v>33</v>
      </c>
      <c r="S952" s="101" t="s">
        <v>34</v>
      </c>
      <c r="T952" s="31" t="s">
        <v>4</v>
      </c>
      <c r="U952" s="28" t="s">
        <v>7</v>
      </c>
      <c r="V952" s="27" t="s">
        <v>8</v>
      </c>
      <c r="W952" s="1"/>
    </row>
    <row r="953" spans="1:23" ht="23.25">
      <c r="A953" s="1"/>
      <c r="B953" s="32"/>
      <c r="C953" s="32"/>
      <c r="D953" s="32"/>
      <c r="E953" s="32"/>
      <c r="F953" s="33"/>
      <c r="G953" s="32"/>
      <c r="H953" s="32"/>
      <c r="I953" s="34"/>
      <c r="J953" s="35"/>
      <c r="K953" s="36"/>
      <c r="L953" s="37"/>
      <c r="M953" s="37"/>
      <c r="N953" s="37"/>
      <c r="O953" s="37"/>
      <c r="P953" s="36" t="s">
        <v>35</v>
      </c>
      <c r="Q953" s="38" t="s">
        <v>36</v>
      </c>
      <c r="R953" s="100"/>
      <c r="S953" s="102"/>
      <c r="T953" s="34"/>
      <c r="U953" s="32"/>
      <c r="V953" s="37" t="s">
        <v>37</v>
      </c>
      <c r="W953" s="1"/>
    </row>
    <row r="954" spans="1:23" ht="23.25">
      <c r="A954" s="1"/>
      <c r="B954" s="39"/>
      <c r="C954" s="39"/>
      <c r="D954" s="39"/>
      <c r="E954" s="39"/>
      <c r="F954" s="40"/>
      <c r="G954" s="39"/>
      <c r="H954" s="41"/>
      <c r="I954" s="42"/>
      <c r="J954" s="43"/>
      <c r="K954" s="44"/>
      <c r="L954" s="64"/>
      <c r="M954" s="63"/>
      <c r="N954" s="63"/>
      <c r="O954" s="63"/>
      <c r="P954" s="69"/>
      <c r="Q954" s="70"/>
      <c r="R954" s="71"/>
      <c r="S954" s="71"/>
      <c r="T954" s="72"/>
      <c r="U954" s="73"/>
      <c r="V954" s="73"/>
      <c r="W954" s="1"/>
    </row>
    <row r="955" spans="1:23" ht="23.25">
      <c r="A955" s="1"/>
      <c r="B955" s="83" t="s">
        <v>342</v>
      </c>
      <c r="C955" s="83" t="s">
        <v>306</v>
      </c>
      <c r="D955" s="83" t="s">
        <v>48</v>
      </c>
      <c r="E955" s="40"/>
      <c r="F955" s="83" t="s">
        <v>74</v>
      </c>
      <c r="G955" s="83" t="s">
        <v>355</v>
      </c>
      <c r="H955" s="41"/>
      <c r="I955" s="42" t="s">
        <v>44</v>
      </c>
      <c r="J955" s="43"/>
      <c r="K955" s="44"/>
      <c r="L955" s="64"/>
      <c r="M955" s="63"/>
      <c r="N955" s="63"/>
      <c r="O955" s="63"/>
      <c r="P955" s="69"/>
      <c r="Q955" s="70"/>
      <c r="R955" s="71"/>
      <c r="S955" s="69"/>
      <c r="T955" s="73">
        <v>1800</v>
      </c>
      <c r="U955" s="73">
        <v>0</v>
      </c>
      <c r="V955" s="73">
        <f>IF(T955&lt;&gt;0,ROUND(U955/T955*100,1),0)</f>
        <v>0</v>
      </c>
      <c r="W955" s="1"/>
    </row>
    <row r="956" spans="1:23" ht="23.25">
      <c r="A956" s="1"/>
      <c r="B956" s="40"/>
      <c r="C956" s="40"/>
      <c r="D956" s="40"/>
      <c r="E956" s="40"/>
      <c r="F956" s="40"/>
      <c r="G956" s="40"/>
      <c r="H956" s="41"/>
      <c r="I956" s="42" t="s">
        <v>45</v>
      </c>
      <c r="J956" s="43"/>
      <c r="K956" s="44"/>
      <c r="L956" s="64"/>
      <c r="M956" s="63"/>
      <c r="N956" s="63"/>
      <c r="O956" s="63"/>
      <c r="P956" s="69"/>
      <c r="Q956" s="70"/>
      <c r="R956" s="71"/>
      <c r="S956" s="69"/>
      <c r="T956" s="73">
        <v>0</v>
      </c>
      <c r="U956" s="73">
        <v>0</v>
      </c>
      <c r="V956" s="73"/>
      <c r="W956" s="1"/>
    </row>
    <row r="957" spans="1:23" ht="23.25">
      <c r="A957" s="1"/>
      <c r="B957" s="40"/>
      <c r="C957" s="46"/>
      <c r="D957" s="46"/>
      <c r="E957" s="46"/>
      <c r="F957" s="46"/>
      <c r="G957" s="46"/>
      <c r="H957" s="42"/>
      <c r="I957" s="42"/>
      <c r="J957" s="43"/>
      <c r="K957" s="44"/>
      <c r="L957" s="64"/>
      <c r="M957" s="64"/>
      <c r="N957" s="64"/>
      <c r="O957" s="64"/>
      <c r="P957" s="69"/>
      <c r="Q957" s="70"/>
      <c r="R957" s="71"/>
      <c r="S957" s="69"/>
      <c r="T957" s="81"/>
      <c r="U957" s="74"/>
      <c r="V957" s="74"/>
      <c r="W957" s="1"/>
    </row>
    <row r="958" spans="1:23" ht="23.25">
      <c r="A958" s="1"/>
      <c r="B958" s="40"/>
      <c r="C958" s="40"/>
      <c r="D958" s="40"/>
      <c r="E958" s="40"/>
      <c r="F958" s="40"/>
      <c r="G958" s="83" t="s">
        <v>358</v>
      </c>
      <c r="H958" s="41"/>
      <c r="I958" s="82" t="s">
        <v>483</v>
      </c>
      <c r="J958" s="43"/>
      <c r="K958" s="44"/>
      <c r="L958" s="64"/>
      <c r="M958" s="63"/>
      <c r="N958" s="63"/>
      <c r="O958" s="63"/>
      <c r="P958" s="69"/>
      <c r="Q958" s="70"/>
      <c r="R958" s="71"/>
      <c r="S958" s="69"/>
      <c r="T958" s="73"/>
      <c r="U958" s="73">
        <f>+U960</f>
        <v>0</v>
      </c>
      <c r="V958" s="73">
        <f>IF(T958&lt;&gt;0,ROUND(U958/T958*100,1),0)</f>
        <v>0</v>
      </c>
      <c r="W958" s="1"/>
    </row>
    <row r="959" spans="1:23" ht="23.25">
      <c r="A959" s="1"/>
      <c r="B959" s="40"/>
      <c r="C959" s="40"/>
      <c r="D959" s="40"/>
      <c r="E959" s="40"/>
      <c r="F959" s="40"/>
      <c r="G959" s="40"/>
      <c r="H959" s="41"/>
      <c r="I959" s="82" t="s">
        <v>504</v>
      </c>
      <c r="J959" s="43"/>
      <c r="K959" s="44"/>
      <c r="L959" s="64"/>
      <c r="M959" s="64"/>
      <c r="N959" s="64"/>
      <c r="O959" s="64"/>
      <c r="P959" s="69"/>
      <c r="Q959" s="70"/>
      <c r="R959" s="71"/>
      <c r="S959" s="69"/>
      <c r="T959" s="81">
        <f>+T960</f>
        <v>7300</v>
      </c>
      <c r="U959" s="74"/>
      <c r="V959" s="74"/>
      <c r="W959" s="1"/>
    </row>
    <row r="960" spans="1:23" ht="23.25">
      <c r="A960" s="1"/>
      <c r="B960" s="40"/>
      <c r="C960" s="40"/>
      <c r="D960" s="40"/>
      <c r="E960" s="40"/>
      <c r="F960" s="40"/>
      <c r="G960" s="40"/>
      <c r="H960" s="41"/>
      <c r="I960" s="42" t="s">
        <v>44</v>
      </c>
      <c r="J960" s="43"/>
      <c r="K960" s="44"/>
      <c r="L960" s="64"/>
      <c r="M960" s="64"/>
      <c r="N960" s="64"/>
      <c r="O960" s="64"/>
      <c r="P960" s="69"/>
      <c r="Q960" s="70"/>
      <c r="R960" s="71"/>
      <c r="S960" s="69"/>
      <c r="T960" s="81">
        <v>7300</v>
      </c>
      <c r="U960" s="74">
        <v>0</v>
      </c>
      <c r="V960" s="74">
        <f>IF(T960&lt;&gt;0,ROUND(U960/T960*100,1),0)</f>
        <v>0</v>
      </c>
      <c r="W960" s="1"/>
    </row>
    <row r="961" spans="1:23" ht="23.25">
      <c r="A961" s="1"/>
      <c r="B961" s="40"/>
      <c r="C961" s="40"/>
      <c r="D961" s="40"/>
      <c r="E961" s="40"/>
      <c r="F961" s="40"/>
      <c r="G961" s="40"/>
      <c r="H961" s="41"/>
      <c r="I961" s="42" t="s">
        <v>45</v>
      </c>
      <c r="J961" s="43"/>
      <c r="K961" s="44"/>
      <c r="L961" s="64"/>
      <c r="M961" s="64"/>
      <c r="N961" s="64"/>
      <c r="O961" s="64"/>
      <c r="P961" s="69"/>
      <c r="Q961" s="70"/>
      <c r="R961" s="71"/>
      <c r="S961" s="69"/>
      <c r="T961" s="81">
        <v>0</v>
      </c>
      <c r="U961" s="74">
        <v>0</v>
      </c>
      <c r="V961" s="74"/>
      <c r="W961" s="1"/>
    </row>
    <row r="962" spans="1:23" ht="23.25">
      <c r="A962" s="1"/>
      <c r="B962" s="40"/>
      <c r="C962" s="40"/>
      <c r="D962" s="40"/>
      <c r="E962" s="40"/>
      <c r="F962" s="40"/>
      <c r="G962" s="40"/>
      <c r="H962" s="41"/>
      <c r="I962" s="42"/>
      <c r="J962" s="43"/>
      <c r="K962" s="44"/>
      <c r="L962" s="64"/>
      <c r="M962" s="64"/>
      <c r="N962" s="64"/>
      <c r="O962" s="64"/>
      <c r="P962" s="69"/>
      <c r="Q962" s="70"/>
      <c r="R962" s="71"/>
      <c r="S962" s="69"/>
      <c r="T962" s="81"/>
      <c r="U962" s="74"/>
      <c r="V962" s="74"/>
      <c r="W962" s="1"/>
    </row>
    <row r="963" spans="1:23" ht="23.25">
      <c r="A963" s="1"/>
      <c r="B963" s="40"/>
      <c r="C963" s="40"/>
      <c r="D963" s="40"/>
      <c r="E963" s="40"/>
      <c r="F963" s="40"/>
      <c r="G963" s="40"/>
      <c r="H963" s="41"/>
      <c r="I963" s="42" t="s">
        <v>231</v>
      </c>
      <c r="J963" s="43"/>
      <c r="K963" s="44"/>
      <c r="L963" s="64"/>
      <c r="M963" s="64"/>
      <c r="N963" s="64"/>
      <c r="O963" s="64"/>
      <c r="P963" s="69"/>
      <c r="Q963" s="70"/>
      <c r="R963" s="71"/>
      <c r="S963" s="69"/>
      <c r="T963" s="81">
        <f>+T964</f>
        <v>0</v>
      </c>
      <c r="U963" s="74">
        <f>+U964</f>
        <v>8802</v>
      </c>
      <c r="V963" s="74">
        <f>IF(T963&lt;&gt;0,ROUND(U963/T963*100,1),0)</f>
        <v>0</v>
      </c>
      <c r="W963" s="1"/>
    </row>
    <row r="964" spans="1:23" ht="23.25">
      <c r="A964" s="1"/>
      <c r="B964" s="40"/>
      <c r="C964" s="40"/>
      <c r="D964" s="40"/>
      <c r="E964" s="40"/>
      <c r="F964" s="40"/>
      <c r="G964" s="40"/>
      <c r="H964" s="41"/>
      <c r="I964" s="42" t="s">
        <v>44</v>
      </c>
      <c r="J964" s="43"/>
      <c r="K964" s="44"/>
      <c r="L964" s="64"/>
      <c r="M964" s="64"/>
      <c r="N964" s="64"/>
      <c r="O964" s="64"/>
      <c r="P964" s="69"/>
      <c r="Q964" s="70"/>
      <c r="R964" s="71"/>
      <c r="S964" s="69"/>
      <c r="T964" s="81">
        <v>0</v>
      </c>
      <c r="U964" s="74">
        <v>8802</v>
      </c>
      <c r="V964" s="74">
        <f>IF(T964&lt;&gt;0,ROUND(U964/T964*100,1),0)</f>
        <v>0</v>
      </c>
      <c r="W964" s="1"/>
    </row>
    <row r="965" spans="1:23" ht="23.25">
      <c r="A965" s="1"/>
      <c r="B965" s="40"/>
      <c r="C965" s="40"/>
      <c r="D965" s="40"/>
      <c r="E965" s="40"/>
      <c r="F965" s="40"/>
      <c r="G965" s="40"/>
      <c r="H965" s="41"/>
      <c r="I965" s="42" t="s">
        <v>45</v>
      </c>
      <c r="J965" s="43"/>
      <c r="K965" s="44"/>
      <c r="L965" s="64"/>
      <c r="M965" s="64"/>
      <c r="N965" s="64"/>
      <c r="O965" s="64"/>
      <c r="P965" s="69"/>
      <c r="Q965" s="70"/>
      <c r="R965" s="71"/>
      <c r="S965" s="69"/>
      <c r="T965" s="81">
        <v>0</v>
      </c>
      <c r="U965" s="74">
        <v>0</v>
      </c>
      <c r="V965" s="74"/>
      <c r="W965" s="1"/>
    </row>
    <row r="966" spans="1:23" ht="23.25">
      <c r="A966" s="1"/>
      <c r="B966" s="40"/>
      <c r="C966" s="40"/>
      <c r="D966" s="40"/>
      <c r="E966" s="40"/>
      <c r="F966" s="40"/>
      <c r="G966" s="40"/>
      <c r="H966" s="41"/>
      <c r="I966" s="42"/>
      <c r="J966" s="43"/>
      <c r="K966" s="44"/>
      <c r="L966" s="64"/>
      <c r="M966" s="64"/>
      <c r="N966" s="64"/>
      <c r="O966" s="64"/>
      <c r="P966" s="69"/>
      <c r="Q966" s="70"/>
      <c r="R966" s="71"/>
      <c r="S966" s="69"/>
      <c r="T966" s="81"/>
      <c r="U966" s="74"/>
      <c r="V966" s="74"/>
      <c r="W966" s="1"/>
    </row>
    <row r="967" spans="1:23" ht="23.25">
      <c r="A967" s="1"/>
      <c r="B967" s="40"/>
      <c r="C967" s="40"/>
      <c r="D967" s="40"/>
      <c r="E967" s="40"/>
      <c r="F967" s="83" t="s">
        <v>232</v>
      </c>
      <c r="G967" s="40"/>
      <c r="H967" s="41"/>
      <c r="I967" s="42" t="s">
        <v>233</v>
      </c>
      <c r="J967" s="43"/>
      <c r="K967" s="44"/>
      <c r="L967" s="64"/>
      <c r="M967" s="63"/>
      <c r="N967" s="63"/>
      <c r="O967" s="63"/>
      <c r="P967" s="69"/>
      <c r="Q967" s="70"/>
      <c r="R967" s="71"/>
      <c r="S967" s="69"/>
      <c r="T967" s="73">
        <f>SUM(T968:T969)</f>
        <v>1435620</v>
      </c>
      <c r="U967" s="73">
        <f>SUM(U968:U969)</f>
        <v>1617202.7</v>
      </c>
      <c r="V967" s="73">
        <f>IF(T967&lt;&gt;0,ROUND(U967/T967*100,1),0)</f>
        <v>112.6</v>
      </c>
      <c r="W967" s="1"/>
    </row>
    <row r="968" spans="1:23" ht="23.25">
      <c r="A968" s="1"/>
      <c r="B968" s="40"/>
      <c r="C968" s="46"/>
      <c r="D968" s="46"/>
      <c r="E968" s="46"/>
      <c r="F968" s="46"/>
      <c r="G968" s="46"/>
      <c r="H968" s="42"/>
      <c r="I968" s="42" t="s">
        <v>44</v>
      </c>
      <c r="J968" s="43"/>
      <c r="K968" s="44"/>
      <c r="L968" s="64"/>
      <c r="M968" s="64"/>
      <c r="N968" s="64"/>
      <c r="O968" s="64"/>
      <c r="P968" s="69"/>
      <c r="Q968" s="70"/>
      <c r="R968" s="71"/>
      <c r="S968" s="69"/>
      <c r="T968" s="81">
        <v>1435620</v>
      </c>
      <c r="U968" s="74">
        <v>1617202.7</v>
      </c>
      <c r="V968" s="74">
        <f>IF(T968&lt;&gt;0,ROUND(U968/T968*100,1),0)</f>
        <v>112.6</v>
      </c>
      <c r="W968" s="1"/>
    </row>
    <row r="969" spans="1:23" ht="23.25">
      <c r="A969" s="1"/>
      <c r="B969" s="40"/>
      <c r="C969" s="40"/>
      <c r="D969" s="40"/>
      <c r="E969" s="40"/>
      <c r="F969" s="40"/>
      <c r="G969" s="40"/>
      <c r="H969" s="41"/>
      <c r="I969" s="42" t="s">
        <v>45</v>
      </c>
      <c r="J969" s="43"/>
      <c r="K969" s="44"/>
      <c r="L969" s="64"/>
      <c r="M969" s="63"/>
      <c r="N969" s="63"/>
      <c r="O969" s="63"/>
      <c r="P969" s="69"/>
      <c r="Q969" s="70"/>
      <c r="R969" s="71"/>
      <c r="S969" s="69"/>
      <c r="T969" s="81">
        <v>0</v>
      </c>
      <c r="U969" s="74">
        <v>0</v>
      </c>
      <c r="V969" s="74">
        <f>IF(T969&lt;&gt;0,ROUND(U969/T969*100,1),0)</f>
        <v>0</v>
      </c>
      <c r="W969" s="1"/>
    </row>
    <row r="970" spans="1:23" ht="23.25">
      <c r="A970" s="1"/>
      <c r="B970" s="40"/>
      <c r="C970" s="46"/>
      <c r="D970" s="46"/>
      <c r="E970" s="46"/>
      <c r="F970" s="46"/>
      <c r="G970" s="46"/>
      <c r="H970" s="42"/>
      <c r="I970" s="42"/>
      <c r="J970" s="43"/>
      <c r="K970" s="44"/>
      <c r="L970" s="64"/>
      <c r="M970" s="64"/>
      <c r="N970" s="64"/>
      <c r="O970" s="64"/>
      <c r="P970" s="69"/>
      <c r="Q970" s="70"/>
      <c r="R970" s="71"/>
      <c r="S970" s="69"/>
      <c r="T970" s="73"/>
      <c r="U970" s="73"/>
      <c r="V970" s="73"/>
      <c r="W970" s="1"/>
    </row>
    <row r="971" spans="1:23" ht="23.25">
      <c r="A971" s="1"/>
      <c r="B971" s="40"/>
      <c r="C971" s="40"/>
      <c r="D971" s="40"/>
      <c r="E971" s="40"/>
      <c r="F971" s="40"/>
      <c r="G971" s="46"/>
      <c r="H971" s="42"/>
      <c r="I971" s="42" t="s">
        <v>359</v>
      </c>
      <c r="J971" s="43"/>
      <c r="K971" s="44"/>
      <c r="L971" s="64"/>
      <c r="M971" s="64"/>
      <c r="N971" s="64"/>
      <c r="O971" s="64"/>
      <c r="P971" s="69"/>
      <c r="Q971" s="70"/>
      <c r="R971" s="71"/>
      <c r="S971" s="69"/>
      <c r="T971" s="81"/>
      <c r="U971" s="74"/>
      <c r="V971" s="74"/>
      <c r="W971" s="1"/>
    </row>
    <row r="972" spans="1:23" ht="23.25">
      <c r="A972" s="1"/>
      <c r="B972" s="40"/>
      <c r="C972" s="40"/>
      <c r="D972" s="40"/>
      <c r="E972" s="40"/>
      <c r="F972" s="40"/>
      <c r="G972" s="40"/>
      <c r="H972" s="41"/>
      <c r="I972" s="42" t="s">
        <v>360</v>
      </c>
      <c r="J972" s="43"/>
      <c r="K972" s="44"/>
      <c r="L972" s="64"/>
      <c r="M972" s="63"/>
      <c r="N972" s="63"/>
      <c r="O972" s="63"/>
      <c r="P972" s="69"/>
      <c r="Q972" s="70"/>
      <c r="R972" s="71"/>
      <c r="S972" s="69"/>
      <c r="T972" s="73"/>
      <c r="U972" s="73"/>
      <c r="V972" s="73"/>
      <c r="W972" s="1"/>
    </row>
    <row r="973" spans="1:23" ht="23.25">
      <c r="A973" s="1"/>
      <c r="B973" s="40"/>
      <c r="C973" s="40"/>
      <c r="D973" s="40"/>
      <c r="E973" s="40"/>
      <c r="F973" s="40"/>
      <c r="G973" s="40"/>
      <c r="H973" s="41"/>
      <c r="I973" s="42" t="s">
        <v>361</v>
      </c>
      <c r="J973" s="43"/>
      <c r="K973" s="44"/>
      <c r="L973" s="64"/>
      <c r="M973" s="63"/>
      <c r="N973" s="63"/>
      <c r="O973" s="63"/>
      <c r="P973" s="69"/>
      <c r="Q973" s="70"/>
      <c r="R973" s="71"/>
      <c r="S973" s="69"/>
      <c r="T973" s="73">
        <f>SUM(T975+T979+T983+T987+T1000+T1004+T1008+T1012+T1016+T1020+T1024+T1028+T1032+T1045+T1049+T1053+T1057+T1061+T1065+T1069+T1073+T1077+T1090+T1094+T1098+T1102+T1106+T1110+T1114+T1118+T1122+T1135+T1139+T1143+T1147+T1152+T1156+T1160+T1164)</f>
        <v>72320</v>
      </c>
      <c r="U973" s="73">
        <f>SUM(U979+U1000+U1004+U1008+U1012+U1016+U1020+U1024+U1028+U1057+U1061+U1090+U1094+U1098+U1106+U1160+U1168)</f>
        <v>163262.7</v>
      </c>
      <c r="V973" s="73"/>
      <c r="W973" s="1"/>
    </row>
    <row r="974" spans="1:23" ht="23.25">
      <c r="A974" s="1"/>
      <c r="B974" s="40"/>
      <c r="C974" s="46"/>
      <c r="D974" s="46"/>
      <c r="E974" s="46"/>
      <c r="F974" s="46"/>
      <c r="G974" s="46"/>
      <c r="H974" s="42"/>
      <c r="I974" s="42"/>
      <c r="J974" s="43"/>
      <c r="K974" s="44"/>
      <c r="L974" s="64"/>
      <c r="M974" s="64"/>
      <c r="N974" s="64"/>
      <c r="O974" s="64"/>
      <c r="P974" s="69"/>
      <c r="Q974" s="70"/>
      <c r="R974" s="71"/>
      <c r="S974" s="69"/>
      <c r="T974" s="81"/>
      <c r="U974" s="74"/>
      <c r="V974" s="74"/>
      <c r="W974" s="1"/>
    </row>
    <row r="975" spans="1:23" ht="23.25">
      <c r="A975" s="1"/>
      <c r="B975" s="40"/>
      <c r="C975" s="40"/>
      <c r="D975" s="40"/>
      <c r="E975" s="40"/>
      <c r="F975" s="40"/>
      <c r="G975" s="83" t="s">
        <v>362</v>
      </c>
      <c r="H975" s="41"/>
      <c r="I975" s="42" t="s">
        <v>363</v>
      </c>
      <c r="J975" s="43"/>
      <c r="K975" s="44"/>
      <c r="L975" s="64"/>
      <c r="M975" s="63"/>
      <c r="N975" s="63"/>
      <c r="O975" s="63"/>
      <c r="P975" s="69"/>
      <c r="Q975" s="70"/>
      <c r="R975" s="71"/>
      <c r="S975" s="69"/>
      <c r="T975" s="73">
        <f>+T976</f>
        <v>2300</v>
      </c>
      <c r="U975" s="73">
        <f>+U976</f>
        <v>0</v>
      </c>
      <c r="V975" s="73">
        <f>IF(T975&lt;&gt;0,ROUND(U975/T975*100,1),0)</f>
        <v>0</v>
      </c>
      <c r="W975" s="1"/>
    </row>
    <row r="976" spans="1:23" ht="23.25">
      <c r="A976" s="1"/>
      <c r="B976" s="40"/>
      <c r="C976" s="40"/>
      <c r="D976" s="40"/>
      <c r="E976" s="40"/>
      <c r="F976" s="40"/>
      <c r="G976" s="40"/>
      <c r="H976" s="42"/>
      <c r="I976" s="42" t="s">
        <v>44</v>
      </c>
      <c r="J976" s="43"/>
      <c r="K976" s="44"/>
      <c r="L976" s="64"/>
      <c r="M976" s="63"/>
      <c r="N976" s="63"/>
      <c r="O976" s="63"/>
      <c r="P976" s="69"/>
      <c r="Q976" s="70"/>
      <c r="R976" s="71"/>
      <c r="S976" s="69"/>
      <c r="T976" s="73">
        <v>2300</v>
      </c>
      <c r="U976" s="73">
        <v>0</v>
      </c>
      <c r="V976" s="73">
        <f>IF(T976&lt;&gt;0,ROUND(U976/T976*100,1),0)</f>
        <v>0</v>
      </c>
      <c r="W976" s="1"/>
    </row>
    <row r="977" spans="1:23" ht="23.25">
      <c r="A977" s="1"/>
      <c r="B977" s="40"/>
      <c r="C977" s="40"/>
      <c r="D977" s="40"/>
      <c r="E977" s="40"/>
      <c r="F977" s="40"/>
      <c r="G977" s="40"/>
      <c r="H977" s="41"/>
      <c r="I977" s="42" t="s">
        <v>45</v>
      </c>
      <c r="J977" s="43"/>
      <c r="K977" s="44"/>
      <c r="L977" s="64"/>
      <c r="M977" s="63"/>
      <c r="N977" s="63"/>
      <c r="O977" s="63"/>
      <c r="P977" s="69"/>
      <c r="Q977" s="70"/>
      <c r="R977" s="71"/>
      <c r="S977" s="69"/>
      <c r="T977" s="73">
        <v>0</v>
      </c>
      <c r="U977" s="73">
        <v>0</v>
      </c>
      <c r="V977" s="73"/>
      <c r="W977" s="1"/>
    </row>
    <row r="978" spans="1:23" ht="23.25">
      <c r="A978" s="1"/>
      <c r="B978" s="40"/>
      <c r="C978" s="46"/>
      <c r="D978" s="46"/>
      <c r="E978" s="46"/>
      <c r="F978" s="46"/>
      <c r="G978" s="46"/>
      <c r="H978" s="42"/>
      <c r="I978" s="42"/>
      <c r="J978" s="43"/>
      <c r="K978" s="44"/>
      <c r="L978" s="64"/>
      <c r="M978" s="64"/>
      <c r="N978" s="64"/>
      <c r="O978" s="64"/>
      <c r="P978" s="69"/>
      <c r="Q978" s="70"/>
      <c r="R978" s="71"/>
      <c r="S978" s="69"/>
      <c r="T978" s="81"/>
      <c r="U978" s="74"/>
      <c r="V978" s="74"/>
      <c r="W978" s="1"/>
    </row>
    <row r="979" spans="1:23" ht="23.25">
      <c r="A979" s="1"/>
      <c r="B979" s="40"/>
      <c r="C979" s="40"/>
      <c r="D979" s="40"/>
      <c r="E979" s="40"/>
      <c r="F979" s="40"/>
      <c r="G979" s="83" t="s">
        <v>364</v>
      </c>
      <c r="H979" s="41"/>
      <c r="I979" s="42" t="s">
        <v>365</v>
      </c>
      <c r="J979" s="43"/>
      <c r="K979" s="44"/>
      <c r="L979" s="64"/>
      <c r="M979" s="63"/>
      <c r="N979" s="63"/>
      <c r="O979" s="63"/>
      <c r="P979" s="69"/>
      <c r="Q979" s="70"/>
      <c r="R979" s="71"/>
      <c r="S979" s="69"/>
      <c r="T979" s="73">
        <f>+T980</f>
        <v>200</v>
      </c>
      <c r="U979" s="73">
        <f>+U980</f>
        <v>234.4</v>
      </c>
      <c r="V979" s="73">
        <f>IF(T979&lt;&gt;0,ROUND(U979/T979*100,1),0)</f>
        <v>117.2</v>
      </c>
      <c r="W979" s="1"/>
    </row>
    <row r="980" spans="1:23" ht="23.25">
      <c r="A980" s="1"/>
      <c r="B980" s="40"/>
      <c r="C980" s="40"/>
      <c r="D980" s="40"/>
      <c r="E980" s="40"/>
      <c r="F980" s="40"/>
      <c r="G980" s="40"/>
      <c r="H980" s="41"/>
      <c r="I980" s="42" t="s">
        <v>44</v>
      </c>
      <c r="J980" s="43"/>
      <c r="K980" s="44"/>
      <c r="L980" s="64"/>
      <c r="M980" s="64"/>
      <c r="N980" s="64"/>
      <c r="O980" s="64"/>
      <c r="P980" s="69"/>
      <c r="Q980" s="70"/>
      <c r="R980" s="71"/>
      <c r="S980" s="69"/>
      <c r="T980" s="81">
        <v>200</v>
      </c>
      <c r="U980" s="74">
        <v>234.4</v>
      </c>
      <c r="V980" s="74">
        <f>IF(T980&lt;&gt;0,ROUND(U980/T980*100,1),0)</f>
        <v>117.2</v>
      </c>
      <c r="W980" s="1"/>
    </row>
    <row r="981" spans="1:23" ht="23.25">
      <c r="A981" s="1"/>
      <c r="B981" s="40"/>
      <c r="C981" s="46"/>
      <c r="D981" s="46"/>
      <c r="E981" s="46"/>
      <c r="F981" s="46"/>
      <c r="G981" s="46"/>
      <c r="H981" s="42"/>
      <c r="I981" s="42" t="s">
        <v>45</v>
      </c>
      <c r="J981" s="43"/>
      <c r="K981" s="44"/>
      <c r="L981" s="64"/>
      <c r="M981" s="63"/>
      <c r="N981" s="63"/>
      <c r="O981" s="63"/>
      <c r="P981" s="69"/>
      <c r="Q981" s="70"/>
      <c r="R981" s="71"/>
      <c r="S981" s="69"/>
      <c r="T981" s="73">
        <v>0</v>
      </c>
      <c r="U981" s="73">
        <v>0</v>
      </c>
      <c r="V981" s="73"/>
      <c r="W981" s="1"/>
    </row>
    <row r="982" spans="1:23" ht="23.25">
      <c r="A982" s="1"/>
      <c r="B982" s="40"/>
      <c r="C982" s="46"/>
      <c r="D982" s="46"/>
      <c r="E982" s="46"/>
      <c r="F982" s="46"/>
      <c r="G982" s="46"/>
      <c r="H982" s="42"/>
      <c r="I982" s="42"/>
      <c r="J982" s="43"/>
      <c r="K982" s="44"/>
      <c r="L982" s="64"/>
      <c r="M982" s="64"/>
      <c r="N982" s="64"/>
      <c r="O982" s="64"/>
      <c r="P982" s="69"/>
      <c r="Q982" s="70"/>
      <c r="R982" s="71"/>
      <c r="S982" s="69"/>
      <c r="T982" s="81"/>
      <c r="U982" s="74"/>
      <c r="V982" s="74"/>
      <c r="W982" s="1"/>
    </row>
    <row r="983" spans="1:23" ht="23.25">
      <c r="A983" s="1"/>
      <c r="B983" s="40"/>
      <c r="C983" s="40"/>
      <c r="D983" s="40"/>
      <c r="E983" s="40"/>
      <c r="F983" s="40"/>
      <c r="G983" s="83" t="s">
        <v>366</v>
      </c>
      <c r="H983" s="41"/>
      <c r="I983" s="42" t="s">
        <v>367</v>
      </c>
      <c r="J983" s="43"/>
      <c r="K983" s="44"/>
      <c r="L983" s="64"/>
      <c r="M983" s="63"/>
      <c r="N983" s="63"/>
      <c r="O983" s="63"/>
      <c r="P983" s="69"/>
      <c r="Q983" s="70"/>
      <c r="R983" s="71"/>
      <c r="S983" s="69"/>
      <c r="T983" s="73">
        <f>+T984</f>
        <v>200</v>
      </c>
      <c r="U983" s="73">
        <f>+U984</f>
        <v>0</v>
      </c>
      <c r="V983" s="73">
        <f>IF(T983&lt;&gt;0,ROUND(U983/T983*100,1),0)</f>
        <v>0</v>
      </c>
      <c r="W983" s="1"/>
    </row>
    <row r="984" spans="1:23" ht="23.25">
      <c r="A984" s="1"/>
      <c r="B984" s="40"/>
      <c r="C984" s="40"/>
      <c r="D984" s="40"/>
      <c r="E984" s="40"/>
      <c r="F984" s="40"/>
      <c r="G984" s="40"/>
      <c r="H984" s="41"/>
      <c r="I984" s="42" t="s">
        <v>44</v>
      </c>
      <c r="J984" s="43"/>
      <c r="K984" s="44"/>
      <c r="L984" s="64"/>
      <c r="M984" s="63"/>
      <c r="N984" s="63"/>
      <c r="O984" s="63"/>
      <c r="P984" s="69"/>
      <c r="Q984" s="70"/>
      <c r="R984" s="71"/>
      <c r="S984" s="69"/>
      <c r="T984" s="73">
        <v>200</v>
      </c>
      <c r="U984" s="73">
        <v>0</v>
      </c>
      <c r="V984" s="73">
        <f>IF(T984&lt;&gt;0,ROUND(U984/T984*100,1),0)</f>
        <v>0</v>
      </c>
      <c r="W984" s="1"/>
    </row>
    <row r="985" spans="1:23" ht="23.25">
      <c r="A985" s="1"/>
      <c r="B985" s="40"/>
      <c r="C985" s="40"/>
      <c r="D985" s="40"/>
      <c r="E985" s="40"/>
      <c r="F985" s="40"/>
      <c r="G985" s="40"/>
      <c r="H985" s="41"/>
      <c r="I985" s="42" t="s">
        <v>45</v>
      </c>
      <c r="J985" s="43"/>
      <c r="K985" s="44"/>
      <c r="L985" s="64"/>
      <c r="M985" s="63"/>
      <c r="N985" s="63"/>
      <c r="O985" s="63"/>
      <c r="P985" s="69"/>
      <c r="Q985" s="70"/>
      <c r="R985" s="71"/>
      <c r="S985" s="69"/>
      <c r="T985" s="73">
        <v>0</v>
      </c>
      <c r="U985" s="73">
        <v>0</v>
      </c>
      <c r="V985" s="73"/>
      <c r="W985" s="1"/>
    </row>
    <row r="986" spans="1:23" ht="23.25">
      <c r="A986" s="1"/>
      <c r="B986" s="40"/>
      <c r="C986" s="40"/>
      <c r="D986" s="40"/>
      <c r="E986" s="40"/>
      <c r="F986" s="40"/>
      <c r="G986" s="40"/>
      <c r="H986" s="41"/>
      <c r="I986" s="42"/>
      <c r="J986" s="43"/>
      <c r="K986" s="44"/>
      <c r="L986" s="64"/>
      <c r="M986" s="63"/>
      <c r="N986" s="63"/>
      <c r="O986" s="63"/>
      <c r="P986" s="69"/>
      <c r="Q986" s="70"/>
      <c r="R986" s="71"/>
      <c r="S986" s="69"/>
      <c r="T986" s="73"/>
      <c r="U986" s="73"/>
      <c r="V986" s="73"/>
      <c r="W986" s="1"/>
    </row>
    <row r="987" spans="1:23" ht="23.25">
      <c r="A987" s="1"/>
      <c r="B987" s="40"/>
      <c r="C987" s="40"/>
      <c r="D987" s="40"/>
      <c r="E987" s="40"/>
      <c r="F987" s="40"/>
      <c r="G987" s="83" t="s">
        <v>368</v>
      </c>
      <c r="H987" s="41"/>
      <c r="I987" s="42" t="s">
        <v>369</v>
      </c>
      <c r="J987" s="43"/>
      <c r="K987" s="44"/>
      <c r="L987" s="64"/>
      <c r="M987" s="63"/>
      <c r="N987" s="63"/>
      <c r="O987" s="63"/>
      <c r="P987" s="69"/>
      <c r="Q987" s="70"/>
      <c r="R987" s="71"/>
      <c r="S987" s="69"/>
      <c r="T987" s="73">
        <f>+T988</f>
        <v>200</v>
      </c>
      <c r="U987" s="73">
        <f>+U988</f>
        <v>0</v>
      </c>
      <c r="V987" s="73">
        <f>IF(T987&lt;&gt;0,ROUND(U987/T987*100,1),0)</f>
        <v>0</v>
      </c>
      <c r="W987" s="1"/>
    </row>
    <row r="988" spans="1:23" ht="23.25">
      <c r="A988" s="1"/>
      <c r="B988" s="40"/>
      <c r="C988" s="40"/>
      <c r="D988" s="40"/>
      <c r="E988" s="40"/>
      <c r="F988" s="40"/>
      <c r="G988" s="40"/>
      <c r="H988" s="41"/>
      <c r="I988" s="42" t="s">
        <v>44</v>
      </c>
      <c r="J988" s="43"/>
      <c r="K988" s="44"/>
      <c r="L988" s="64"/>
      <c r="M988" s="63"/>
      <c r="N988" s="63"/>
      <c r="O988" s="63"/>
      <c r="P988" s="69"/>
      <c r="Q988" s="70"/>
      <c r="R988" s="71"/>
      <c r="S988" s="69"/>
      <c r="T988" s="73">
        <v>200</v>
      </c>
      <c r="U988" s="73">
        <v>0</v>
      </c>
      <c r="V988" s="73">
        <f>IF(T988&lt;&gt;0,ROUND(U988/T988*100,1),0)</f>
        <v>0</v>
      </c>
      <c r="W988" s="1"/>
    </row>
    <row r="989" spans="1:23" ht="23.25">
      <c r="A989" s="1"/>
      <c r="B989" s="40"/>
      <c r="C989" s="40"/>
      <c r="D989" s="40"/>
      <c r="E989" s="40"/>
      <c r="F989" s="40"/>
      <c r="G989" s="40"/>
      <c r="H989" s="41"/>
      <c r="I989" s="42" t="s">
        <v>45</v>
      </c>
      <c r="J989" s="43"/>
      <c r="K989" s="44"/>
      <c r="L989" s="64"/>
      <c r="M989" s="63"/>
      <c r="N989" s="63"/>
      <c r="O989" s="63"/>
      <c r="P989" s="69"/>
      <c r="Q989" s="70"/>
      <c r="R989" s="71"/>
      <c r="S989" s="69"/>
      <c r="T989" s="73">
        <v>0</v>
      </c>
      <c r="U989" s="73">
        <v>0</v>
      </c>
      <c r="V989" s="73"/>
      <c r="W989" s="1"/>
    </row>
    <row r="990" spans="1:23" ht="23.25">
      <c r="A990" s="1"/>
      <c r="B990" s="47"/>
      <c r="C990" s="47"/>
      <c r="D990" s="47"/>
      <c r="E990" s="47"/>
      <c r="F990" s="47"/>
      <c r="G990" s="47"/>
      <c r="H990" s="48"/>
      <c r="I990" s="49"/>
      <c r="J990" s="50"/>
      <c r="K990" s="51"/>
      <c r="L990" s="66"/>
      <c r="M990" s="65"/>
      <c r="N990" s="65"/>
      <c r="O990" s="65"/>
      <c r="P990" s="75"/>
      <c r="Q990" s="76"/>
      <c r="R990" s="77"/>
      <c r="S990" s="75"/>
      <c r="T990" s="79"/>
      <c r="U990" s="79"/>
      <c r="V990" s="79"/>
      <c r="W990" s="1"/>
    </row>
    <row r="991" spans="1:23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2"/>
      <c r="R991" s="52"/>
      <c r="S991" s="52"/>
      <c r="T991" s="52"/>
      <c r="U991" s="52"/>
      <c r="V991" s="52"/>
      <c r="W991" s="1"/>
    </row>
    <row r="992" spans="1:23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2"/>
      <c r="R992" s="52"/>
      <c r="S992" s="52"/>
      <c r="T992" s="52"/>
      <c r="U992" s="52"/>
      <c r="V992" s="90" t="s">
        <v>527</v>
      </c>
      <c r="W992" s="1"/>
    </row>
    <row r="993" spans="1:23" ht="23.25">
      <c r="A993" s="1"/>
      <c r="B993" s="54"/>
      <c r="C993" s="8"/>
      <c r="D993" s="8"/>
      <c r="E993" s="8"/>
      <c r="F993" s="8"/>
      <c r="G993" s="8"/>
      <c r="H993" s="55"/>
      <c r="I993" s="10"/>
      <c r="J993" s="11"/>
      <c r="K993" s="54" t="s">
        <v>28</v>
      </c>
      <c r="L993" s="57"/>
      <c r="M993" s="57"/>
      <c r="N993" s="57"/>
      <c r="O993" s="57"/>
      <c r="P993" s="57"/>
      <c r="Q993" s="57"/>
      <c r="R993" s="8"/>
      <c r="S993" s="8"/>
      <c r="T993" s="14"/>
      <c r="U993" s="8"/>
      <c r="V993" s="9"/>
      <c r="W993" s="1"/>
    </row>
    <row r="994" spans="1:23" ht="23.25">
      <c r="A994" s="1"/>
      <c r="B994" s="19" t="s">
        <v>26</v>
      </c>
      <c r="C994" s="16"/>
      <c r="D994" s="16"/>
      <c r="E994" s="16"/>
      <c r="F994" s="16"/>
      <c r="G994" s="16"/>
      <c r="H994" s="56"/>
      <c r="I994" s="1"/>
      <c r="J994" s="18"/>
      <c r="K994" s="58"/>
      <c r="L994" s="59"/>
      <c r="M994" s="12" t="s">
        <v>29</v>
      </c>
      <c r="N994" s="12"/>
      <c r="O994" s="12"/>
      <c r="P994" s="12"/>
      <c r="Q994" s="13"/>
      <c r="R994" s="8" t="s">
        <v>21</v>
      </c>
      <c r="S994" s="8"/>
      <c r="T994" s="19" t="s">
        <v>0</v>
      </c>
      <c r="U994" s="16"/>
      <c r="V994" s="17"/>
      <c r="W994" s="1"/>
    </row>
    <row r="995" spans="1:23" ht="23.25">
      <c r="A995" s="1"/>
      <c r="B995" s="23" t="s">
        <v>27</v>
      </c>
      <c r="C995" s="20"/>
      <c r="D995" s="20"/>
      <c r="E995" s="20"/>
      <c r="F995" s="20"/>
      <c r="G995" s="20"/>
      <c r="H995" s="56"/>
      <c r="I995" s="22" t="s">
        <v>1</v>
      </c>
      <c r="J995" s="18"/>
      <c r="K995" s="15" t="s">
        <v>18</v>
      </c>
      <c r="L995" s="15" t="s">
        <v>30</v>
      </c>
      <c r="M995" s="60"/>
      <c r="N995" s="61"/>
      <c r="O995" s="62"/>
      <c r="P995" s="15" t="s">
        <v>38</v>
      </c>
      <c r="Q995" s="17"/>
      <c r="R995" s="16" t="s">
        <v>16</v>
      </c>
      <c r="S995" s="16"/>
      <c r="T995" s="23" t="s">
        <v>23</v>
      </c>
      <c r="U995" s="20"/>
      <c r="V995" s="21"/>
      <c r="W995" s="1"/>
    </row>
    <row r="996" spans="1:23" ht="23.25">
      <c r="A996" s="1"/>
      <c r="B996" s="24"/>
      <c r="C996" s="24"/>
      <c r="D996" s="24"/>
      <c r="E996" s="24"/>
      <c r="F996" s="25"/>
      <c r="G996" s="24"/>
      <c r="H996" s="24"/>
      <c r="I996" s="22"/>
      <c r="J996" s="18"/>
      <c r="K996" s="22" t="s">
        <v>19</v>
      </c>
      <c r="L996" s="28" t="s">
        <v>19</v>
      </c>
      <c r="M996" s="29" t="s">
        <v>4</v>
      </c>
      <c r="N996" s="31" t="s">
        <v>5</v>
      </c>
      <c r="O996" s="29" t="s">
        <v>6</v>
      </c>
      <c r="P996" s="23" t="s">
        <v>39</v>
      </c>
      <c r="Q996" s="21"/>
      <c r="R996" s="26" t="s">
        <v>17</v>
      </c>
      <c r="S996" s="16"/>
      <c r="T996" s="24"/>
      <c r="U996" s="24"/>
      <c r="V996" s="27" t="s">
        <v>2</v>
      </c>
      <c r="W996" s="1"/>
    </row>
    <row r="997" spans="1:23" ht="23.25">
      <c r="A997" s="1"/>
      <c r="B997" s="28" t="s">
        <v>11</v>
      </c>
      <c r="C997" s="28" t="s">
        <v>12</v>
      </c>
      <c r="D997" s="28" t="s">
        <v>13</v>
      </c>
      <c r="E997" s="28" t="s">
        <v>14</v>
      </c>
      <c r="F997" s="29" t="s">
        <v>15</v>
      </c>
      <c r="G997" s="28" t="s">
        <v>3</v>
      </c>
      <c r="H997" s="24"/>
      <c r="I997" s="1"/>
      <c r="J997" s="18"/>
      <c r="K997" s="22" t="s">
        <v>20</v>
      </c>
      <c r="L997" s="29" t="s">
        <v>31</v>
      </c>
      <c r="M997" s="29"/>
      <c r="N997" s="29"/>
      <c r="O997" s="29"/>
      <c r="P997" s="22" t="s">
        <v>32</v>
      </c>
      <c r="Q997" s="30" t="s">
        <v>32</v>
      </c>
      <c r="R997" s="99" t="s">
        <v>33</v>
      </c>
      <c r="S997" s="101" t="s">
        <v>34</v>
      </c>
      <c r="T997" s="31" t="s">
        <v>4</v>
      </c>
      <c r="U997" s="28" t="s">
        <v>7</v>
      </c>
      <c r="V997" s="27" t="s">
        <v>8</v>
      </c>
      <c r="W997" s="1"/>
    </row>
    <row r="998" spans="1:23" ht="23.25">
      <c r="A998" s="1"/>
      <c r="B998" s="32"/>
      <c r="C998" s="32"/>
      <c r="D998" s="32"/>
      <c r="E998" s="32"/>
      <c r="F998" s="33"/>
      <c r="G998" s="32"/>
      <c r="H998" s="32"/>
      <c r="I998" s="34"/>
      <c r="J998" s="35"/>
      <c r="K998" s="36"/>
      <c r="L998" s="37"/>
      <c r="M998" s="37"/>
      <c r="N998" s="37"/>
      <c r="O998" s="37"/>
      <c r="P998" s="36" t="s">
        <v>35</v>
      </c>
      <c r="Q998" s="38" t="s">
        <v>36</v>
      </c>
      <c r="R998" s="100"/>
      <c r="S998" s="102"/>
      <c r="T998" s="34"/>
      <c r="U998" s="32"/>
      <c r="V998" s="37" t="s">
        <v>37</v>
      </c>
      <c r="W998" s="1"/>
    </row>
    <row r="999" spans="1:23" ht="23.25">
      <c r="A999" s="1"/>
      <c r="B999" s="39"/>
      <c r="C999" s="39"/>
      <c r="D999" s="39"/>
      <c r="E999" s="39"/>
      <c r="F999" s="40"/>
      <c r="G999" s="39"/>
      <c r="H999" s="41"/>
      <c r="I999" s="42"/>
      <c r="J999" s="43"/>
      <c r="K999" s="44"/>
      <c r="L999" s="64"/>
      <c r="M999" s="63"/>
      <c r="N999" s="63"/>
      <c r="O999" s="63"/>
      <c r="P999" s="69"/>
      <c r="Q999" s="70"/>
      <c r="R999" s="71"/>
      <c r="S999" s="71"/>
      <c r="T999" s="72"/>
      <c r="U999" s="73"/>
      <c r="V999" s="73"/>
      <c r="W999" s="1"/>
    </row>
    <row r="1000" spans="1:23" ht="23.25">
      <c r="A1000" s="1"/>
      <c r="B1000" s="83" t="s">
        <v>283</v>
      </c>
      <c r="C1000" s="83" t="s">
        <v>306</v>
      </c>
      <c r="D1000" s="83" t="s">
        <v>48</v>
      </c>
      <c r="E1000" s="40"/>
      <c r="F1000" s="83" t="s">
        <v>232</v>
      </c>
      <c r="G1000" s="83" t="s">
        <v>370</v>
      </c>
      <c r="H1000" s="41"/>
      <c r="I1000" s="42" t="s">
        <v>371</v>
      </c>
      <c r="J1000" s="43"/>
      <c r="K1000" s="44"/>
      <c r="L1000" s="64"/>
      <c r="M1000" s="63"/>
      <c r="N1000" s="63"/>
      <c r="O1000" s="63"/>
      <c r="P1000" s="69"/>
      <c r="Q1000" s="70"/>
      <c r="R1000" s="71"/>
      <c r="S1000" s="69"/>
      <c r="T1000" s="73">
        <f>+T1001</f>
        <v>300</v>
      </c>
      <c r="U1000" s="73">
        <f>+U1001</f>
        <v>297.2</v>
      </c>
      <c r="V1000" s="73">
        <f>IF(T1000&lt;&gt;0,ROUND(U1000/T1000*100,1),0)</f>
        <v>99.1</v>
      </c>
      <c r="W1000" s="1"/>
    </row>
    <row r="1001" spans="1:23" ht="23.25">
      <c r="A1001" s="1"/>
      <c r="B1001" s="40"/>
      <c r="C1001" s="40"/>
      <c r="D1001" s="40"/>
      <c r="E1001" s="40"/>
      <c r="F1001" s="40"/>
      <c r="G1001" s="40"/>
      <c r="H1001" s="41"/>
      <c r="I1001" s="42" t="s">
        <v>44</v>
      </c>
      <c r="J1001" s="43"/>
      <c r="K1001" s="44"/>
      <c r="L1001" s="64"/>
      <c r="M1001" s="63"/>
      <c r="N1001" s="63"/>
      <c r="O1001" s="63"/>
      <c r="P1001" s="69"/>
      <c r="Q1001" s="70"/>
      <c r="R1001" s="71"/>
      <c r="S1001" s="69"/>
      <c r="T1001" s="73">
        <v>300</v>
      </c>
      <c r="U1001" s="73">
        <v>297.2</v>
      </c>
      <c r="V1001" s="73">
        <f>IF(T1001&lt;&gt;0,ROUND(U1001/T1001*100,1),0)</f>
        <v>99.1</v>
      </c>
      <c r="W1001" s="1"/>
    </row>
    <row r="1002" spans="1:23" ht="23.25">
      <c r="A1002" s="1"/>
      <c r="B1002" s="40"/>
      <c r="C1002" s="46"/>
      <c r="D1002" s="46"/>
      <c r="E1002" s="46"/>
      <c r="F1002" s="46"/>
      <c r="G1002" s="46"/>
      <c r="H1002" s="42"/>
      <c r="I1002" s="42" t="s">
        <v>45</v>
      </c>
      <c r="J1002" s="43"/>
      <c r="K1002" s="44"/>
      <c r="L1002" s="64"/>
      <c r="M1002" s="64"/>
      <c r="N1002" s="64"/>
      <c r="O1002" s="64"/>
      <c r="P1002" s="69"/>
      <c r="Q1002" s="70"/>
      <c r="R1002" s="71"/>
      <c r="S1002" s="69"/>
      <c r="T1002" s="81">
        <v>0</v>
      </c>
      <c r="U1002" s="74">
        <v>0</v>
      </c>
      <c r="V1002" s="74"/>
      <c r="W1002" s="1"/>
    </row>
    <row r="1003" spans="1:23" ht="23.25">
      <c r="A1003" s="1"/>
      <c r="B1003" s="40"/>
      <c r="C1003" s="40"/>
      <c r="D1003" s="40"/>
      <c r="E1003" s="40"/>
      <c r="F1003" s="40"/>
      <c r="G1003" s="40"/>
      <c r="H1003" s="41"/>
      <c r="I1003" s="42"/>
      <c r="J1003" s="43"/>
      <c r="K1003" s="44"/>
      <c r="L1003" s="64"/>
      <c r="M1003" s="63"/>
      <c r="N1003" s="63"/>
      <c r="O1003" s="63"/>
      <c r="P1003" s="69"/>
      <c r="Q1003" s="70"/>
      <c r="R1003" s="71"/>
      <c r="S1003" s="69"/>
      <c r="T1003" s="73"/>
      <c r="U1003" s="73"/>
      <c r="V1003" s="73"/>
      <c r="W1003" s="1"/>
    </row>
    <row r="1004" spans="1:23" ht="23.25">
      <c r="A1004" s="1"/>
      <c r="B1004" s="40"/>
      <c r="C1004" s="40"/>
      <c r="D1004" s="40"/>
      <c r="E1004" s="40"/>
      <c r="F1004" s="40"/>
      <c r="G1004" s="83" t="s">
        <v>372</v>
      </c>
      <c r="H1004" s="41"/>
      <c r="I1004" s="42" t="s">
        <v>373</v>
      </c>
      <c r="J1004" s="43"/>
      <c r="K1004" s="44"/>
      <c r="L1004" s="64"/>
      <c r="M1004" s="64"/>
      <c r="N1004" s="64"/>
      <c r="O1004" s="64"/>
      <c r="P1004" s="69"/>
      <c r="Q1004" s="70"/>
      <c r="R1004" s="71"/>
      <c r="S1004" s="69"/>
      <c r="T1004" s="81">
        <f>+T1005</f>
        <v>200</v>
      </c>
      <c r="U1004" s="74">
        <f>+U1005</f>
        <v>235</v>
      </c>
      <c r="V1004" s="74">
        <f>IF(T1004&lt;&gt;0,ROUND(U1004/T1004*100,1),0)</f>
        <v>117.5</v>
      </c>
      <c r="W1004" s="1"/>
    </row>
    <row r="1005" spans="1:23" ht="23.25">
      <c r="A1005" s="1"/>
      <c r="B1005" s="40"/>
      <c r="C1005" s="40"/>
      <c r="D1005" s="40"/>
      <c r="E1005" s="40"/>
      <c r="F1005" s="40"/>
      <c r="G1005" s="40"/>
      <c r="H1005" s="41"/>
      <c r="I1005" s="42" t="s">
        <v>44</v>
      </c>
      <c r="J1005" s="43"/>
      <c r="K1005" s="44"/>
      <c r="L1005" s="64"/>
      <c r="M1005" s="64"/>
      <c r="N1005" s="64"/>
      <c r="O1005" s="64"/>
      <c r="P1005" s="69"/>
      <c r="Q1005" s="70"/>
      <c r="R1005" s="71"/>
      <c r="S1005" s="69"/>
      <c r="T1005" s="81">
        <v>200</v>
      </c>
      <c r="U1005" s="74">
        <v>235</v>
      </c>
      <c r="V1005" s="74">
        <f>IF(T1005&lt;&gt;0,ROUND(U1005/T1005*100,1),0)</f>
        <v>117.5</v>
      </c>
      <c r="W1005" s="1"/>
    </row>
    <row r="1006" spans="1:23" ht="23.25">
      <c r="A1006" s="1"/>
      <c r="B1006" s="40"/>
      <c r="C1006" s="40"/>
      <c r="D1006" s="40"/>
      <c r="E1006" s="40"/>
      <c r="F1006" s="40"/>
      <c r="G1006" s="40"/>
      <c r="H1006" s="41"/>
      <c r="I1006" s="42" t="s">
        <v>45</v>
      </c>
      <c r="J1006" s="43"/>
      <c r="K1006" s="44"/>
      <c r="L1006" s="64"/>
      <c r="M1006" s="64"/>
      <c r="N1006" s="64"/>
      <c r="O1006" s="64"/>
      <c r="P1006" s="69"/>
      <c r="Q1006" s="70"/>
      <c r="R1006" s="71"/>
      <c r="S1006" s="69"/>
      <c r="T1006" s="81">
        <v>0</v>
      </c>
      <c r="U1006" s="74">
        <v>0</v>
      </c>
      <c r="V1006" s="74"/>
      <c r="W1006" s="1"/>
    </row>
    <row r="1007" spans="1:23" ht="23.25">
      <c r="A1007" s="1"/>
      <c r="B1007" s="40"/>
      <c r="C1007" s="40"/>
      <c r="D1007" s="40"/>
      <c r="E1007" s="40"/>
      <c r="F1007" s="40"/>
      <c r="G1007" s="40"/>
      <c r="H1007" s="41"/>
      <c r="I1007" s="42"/>
      <c r="J1007" s="43"/>
      <c r="K1007" s="44"/>
      <c r="L1007" s="64"/>
      <c r="M1007" s="64"/>
      <c r="N1007" s="64"/>
      <c r="O1007" s="64"/>
      <c r="P1007" s="69"/>
      <c r="Q1007" s="70"/>
      <c r="R1007" s="71"/>
      <c r="S1007" s="69"/>
      <c r="T1007" s="81"/>
      <c r="U1007" s="74"/>
      <c r="V1007" s="74"/>
      <c r="W1007" s="1"/>
    </row>
    <row r="1008" spans="1:23" ht="23.25">
      <c r="A1008" s="1"/>
      <c r="B1008" s="40"/>
      <c r="C1008" s="40"/>
      <c r="D1008" s="40"/>
      <c r="E1008" s="40"/>
      <c r="F1008" s="40"/>
      <c r="G1008" s="83" t="s">
        <v>374</v>
      </c>
      <c r="H1008" s="41"/>
      <c r="I1008" s="42" t="s">
        <v>375</v>
      </c>
      <c r="J1008" s="43"/>
      <c r="K1008" s="44"/>
      <c r="L1008" s="64"/>
      <c r="M1008" s="64"/>
      <c r="N1008" s="64"/>
      <c r="O1008" s="64"/>
      <c r="P1008" s="69"/>
      <c r="Q1008" s="70"/>
      <c r="R1008" s="71"/>
      <c r="S1008" s="69"/>
      <c r="T1008" s="81">
        <f>+T1009</f>
        <v>375</v>
      </c>
      <c r="U1008" s="74">
        <f>+U1009</f>
        <v>424.2</v>
      </c>
      <c r="V1008" s="74">
        <f>IF(T1008&lt;&gt;0,ROUND(U1008/T1008*100,1),0)</f>
        <v>113.1</v>
      </c>
      <c r="W1008" s="1"/>
    </row>
    <row r="1009" spans="1:23" ht="23.25">
      <c r="A1009" s="1"/>
      <c r="B1009" s="40"/>
      <c r="C1009" s="40"/>
      <c r="D1009" s="40"/>
      <c r="E1009" s="40"/>
      <c r="F1009" s="40"/>
      <c r="G1009" s="40"/>
      <c r="H1009" s="41"/>
      <c r="I1009" s="42" t="s">
        <v>44</v>
      </c>
      <c r="J1009" s="43"/>
      <c r="K1009" s="44"/>
      <c r="L1009" s="64"/>
      <c r="M1009" s="64"/>
      <c r="N1009" s="64"/>
      <c r="O1009" s="64"/>
      <c r="P1009" s="69"/>
      <c r="Q1009" s="70"/>
      <c r="R1009" s="71"/>
      <c r="S1009" s="69"/>
      <c r="T1009" s="81">
        <v>375</v>
      </c>
      <c r="U1009" s="74">
        <v>424.2</v>
      </c>
      <c r="V1009" s="74">
        <f>IF(T1009&lt;&gt;0,ROUND(U1009/T1009*100,1),0)</f>
        <v>113.1</v>
      </c>
      <c r="W1009" s="1"/>
    </row>
    <row r="1010" spans="1:23" ht="23.25">
      <c r="A1010" s="1"/>
      <c r="B1010" s="40"/>
      <c r="C1010" s="40"/>
      <c r="D1010" s="40"/>
      <c r="E1010" s="40"/>
      <c r="F1010" s="40"/>
      <c r="G1010" s="40"/>
      <c r="H1010" s="41"/>
      <c r="I1010" s="42" t="s">
        <v>45</v>
      </c>
      <c r="J1010" s="43"/>
      <c r="K1010" s="44"/>
      <c r="L1010" s="64"/>
      <c r="M1010" s="64"/>
      <c r="N1010" s="64"/>
      <c r="O1010" s="64"/>
      <c r="P1010" s="69"/>
      <c r="Q1010" s="70"/>
      <c r="R1010" s="71"/>
      <c r="S1010" s="69"/>
      <c r="T1010" s="81">
        <v>0</v>
      </c>
      <c r="U1010" s="74">
        <v>0</v>
      </c>
      <c r="V1010" s="74"/>
      <c r="W1010" s="1"/>
    </row>
    <row r="1011" spans="1:23" ht="23.25">
      <c r="A1011" s="1"/>
      <c r="B1011" s="40"/>
      <c r="C1011" s="40"/>
      <c r="D1011" s="40"/>
      <c r="E1011" s="40"/>
      <c r="F1011" s="40"/>
      <c r="G1011" s="40"/>
      <c r="H1011" s="41"/>
      <c r="I1011" s="42"/>
      <c r="J1011" s="43"/>
      <c r="K1011" s="44"/>
      <c r="L1011" s="64"/>
      <c r="M1011" s="64"/>
      <c r="N1011" s="64"/>
      <c r="O1011" s="64"/>
      <c r="P1011" s="69"/>
      <c r="Q1011" s="70"/>
      <c r="R1011" s="71"/>
      <c r="S1011" s="69"/>
      <c r="T1011" s="81"/>
      <c r="U1011" s="74"/>
      <c r="V1011" s="74"/>
      <c r="W1011" s="1"/>
    </row>
    <row r="1012" spans="1:23" ht="23.25">
      <c r="A1012" s="1"/>
      <c r="B1012" s="40"/>
      <c r="C1012" s="40"/>
      <c r="D1012" s="40"/>
      <c r="E1012" s="40"/>
      <c r="F1012" s="40"/>
      <c r="G1012" s="83" t="s">
        <v>376</v>
      </c>
      <c r="H1012" s="41"/>
      <c r="I1012" s="42" t="s">
        <v>377</v>
      </c>
      <c r="J1012" s="43"/>
      <c r="K1012" s="44"/>
      <c r="L1012" s="64"/>
      <c r="M1012" s="63"/>
      <c r="N1012" s="63"/>
      <c r="O1012" s="63"/>
      <c r="P1012" s="69"/>
      <c r="Q1012" s="70"/>
      <c r="R1012" s="71"/>
      <c r="S1012" s="69"/>
      <c r="T1012" s="73">
        <f>+T1013</f>
        <v>300</v>
      </c>
      <c r="U1012" s="73">
        <f>+U1013</f>
        <v>553.1</v>
      </c>
      <c r="V1012" s="73">
        <f>IF(T1012&lt;&gt;0,ROUND(U1012/T1012*100,1),0)</f>
        <v>184.4</v>
      </c>
      <c r="W1012" s="1"/>
    </row>
    <row r="1013" spans="1:23" ht="23.25">
      <c r="A1013" s="1"/>
      <c r="B1013" s="40"/>
      <c r="C1013" s="46"/>
      <c r="D1013" s="46"/>
      <c r="E1013" s="46"/>
      <c r="F1013" s="46"/>
      <c r="G1013" s="46"/>
      <c r="H1013" s="42"/>
      <c r="I1013" s="42" t="s">
        <v>44</v>
      </c>
      <c r="J1013" s="43"/>
      <c r="K1013" s="44"/>
      <c r="L1013" s="64"/>
      <c r="M1013" s="64"/>
      <c r="N1013" s="64"/>
      <c r="O1013" s="64"/>
      <c r="P1013" s="69"/>
      <c r="Q1013" s="70"/>
      <c r="R1013" s="71"/>
      <c r="S1013" s="69"/>
      <c r="T1013" s="81">
        <v>300</v>
      </c>
      <c r="U1013" s="74">
        <v>553.1</v>
      </c>
      <c r="V1013" s="74">
        <f>IF(T1013&lt;&gt;0,ROUND(U1013/T1013*100,1),0)</f>
        <v>184.4</v>
      </c>
      <c r="W1013" s="1"/>
    </row>
    <row r="1014" spans="1:23" ht="23.25">
      <c r="A1014" s="1"/>
      <c r="B1014" s="40"/>
      <c r="C1014" s="40"/>
      <c r="D1014" s="40"/>
      <c r="E1014" s="40"/>
      <c r="F1014" s="40"/>
      <c r="G1014" s="40"/>
      <c r="H1014" s="41"/>
      <c r="I1014" s="42" t="s">
        <v>45</v>
      </c>
      <c r="J1014" s="43"/>
      <c r="K1014" s="44"/>
      <c r="L1014" s="64"/>
      <c r="M1014" s="63"/>
      <c r="N1014" s="63"/>
      <c r="O1014" s="63"/>
      <c r="P1014" s="69"/>
      <c r="Q1014" s="70"/>
      <c r="R1014" s="71"/>
      <c r="S1014" s="69"/>
      <c r="T1014" s="81">
        <v>0</v>
      </c>
      <c r="U1014" s="74">
        <v>0</v>
      </c>
      <c r="V1014" s="74"/>
      <c r="W1014" s="1"/>
    </row>
    <row r="1015" spans="1:23" ht="23.25">
      <c r="A1015" s="1"/>
      <c r="B1015" s="40"/>
      <c r="C1015" s="46"/>
      <c r="D1015" s="46"/>
      <c r="E1015" s="46"/>
      <c r="F1015" s="46"/>
      <c r="G1015" s="46"/>
      <c r="H1015" s="42"/>
      <c r="I1015" s="42"/>
      <c r="J1015" s="43"/>
      <c r="K1015" s="44"/>
      <c r="L1015" s="64"/>
      <c r="M1015" s="64"/>
      <c r="N1015" s="64"/>
      <c r="O1015" s="64"/>
      <c r="P1015" s="69"/>
      <c r="Q1015" s="70"/>
      <c r="R1015" s="71"/>
      <c r="S1015" s="69"/>
      <c r="T1015" s="73"/>
      <c r="U1015" s="73"/>
      <c r="V1015" s="73"/>
      <c r="W1015" s="1"/>
    </row>
    <row r="1016" spans="1:23" ht="23.25">
      <c r="A1016" s="1"/>
      <c r="B1016" s="40"/>
      <c r="C1016" s="40"/>
      <c r="D1016" s="40"/>
      <c r="E1016" s="40"/>
      <c r="F1016" s="40"/>
      <c r="G1016" s="84" t="s">
        <v>378</v>
      </c>
      <c r="H1016" s="42"/>
      <c r="I1016" s="42" t="s">
        <v>379</v>
      </c>
      <c r="J1016" s="43"/>
      <c r="K1016" s="44"/>
      <c r="L1016" s="64"/>
      <c r="M1016" s="64"/>
      <c r="N1016" s="64"/>
      <c r="O1016" s="64"/>
      <c r="P1016" s="69"/>
      <c r="Q1016" s="70"/>
      <c r="R1016" s="71"/>
      <c r="S1016" s="69"/>
      <c r="T1016" s="81">
        <f>+T1017</f>
        <v>300</v>
      </c>
      <c r="U1016" s="74">
        <f>+U1017</f>
        <v>446.8</v>
      </c>
      <c r="V1016" s="74">
        <f>IF(T1016&lt;&gt;0,ROUND(U1016/T1016*100,1),0)</f>
        <v>148.9</v>
      </c>
      <c r="W1016" s="1"/>
    </row>
    <row r="1017" spans="1:23" ht="23.25">
      <c r="A1017" s="1"/>
      <c r="B1017" s="40"/>
      <c r="C1017" s="40"/>
      <c r="D1017" s="40"/>
      <c r="E1017" s="40"/>
      <c r="F1017" s="40"/>
      <c r="G1017" s="40"/>
      <c r="H1017" s="41"/>
      <c r="I1017" s="42" t="s">
        <v>44</v>
      </c>
      <c r="J1017" s="43"/>
      <c r="K1017" s="44"/>
      <c r="L1017" s="64"/>
      <c r="M1017" s="63"/>
      <c r="N1017" s="63"/>
      <c r="O1017" s="63"/>
      <c r="P1017" s="69"/>
      <c r="Q1017" s="70"/>
      <c r="R1017" s="71"/>
      <c r="S1017" s="69"/>
      <c r="T1017" s="73">
        <v>300</v>
      </c>
      <c r="U1017" s="73">
        <v>446.8</v>
      </c>
      <c r="V1017" s="73">
        <f>IF(T1017&lt;&gt;0,ROUND(U1017/T1017*100,1),0)</f>
        <v>148.9</v>
      </c>
      <c r="W1017" s="1"/>
    </row>
    <row r="1018" spans="1:23" ht="23.25">
      <c r="A1018" s="1"/>
      <c r="B1018" s="40"/>
      <c r="C1018" s="40"/>
      <c r="D1018" s="40"/>
      <c r="E1018" s="40"/>
      <c r="F1018" s="40"/>
      <c r="G1018" s="40"/>
      <c r="H1018" s="41"/>
      <c r="I1018" s="42" t="s">
        <v>45</v>
      </c>
      <c r="J1018" s="43"/>
      <c r="K1018" s="44"/>
      <c r="L1018" s="64"/>
      <c r="M1018" s="63"/>
      <c r="N1018" s="63"/>
      <c r="O1018" s="63"/>
      <c r="P1018" s="69"/>
      <c r="Q1018" s="70"/>
      <c r="R1018" s="71"/>
      <c r="S1018" s="69"/>
      <c r="T1018" s="73">
        <v>0</v>
      </c>
      <c r="U1018" s="73">
        <v>0</v>
      </c>
      <c r="V1018" s="73"/>
      <c r="W1018" s="1"/>
    </row>
    <row r="1019" spans="1:23" ht="23.25">
      <c r="A1019" s="1"/>
      <c r="B1019" s="40"/>
      <c r="C1019" s="46"/>
      <c r="D1019" s="46"/>
      <c r="E1019" s="46"/>
      <c r="F1019" s="46"/>
      <c r="G1019" s="46"/>
      <c r="H1019" s="42"/>
      <c r="I1019" s="42"/>
      <c r="J1019" s="43"/>
      <c r="K1019" s="44"/>
      <c r="L1019" s="64"/>
      <c r="M1019" s="64"/>
      <c r="N1019" s="64"/>
      <c r="O1019" s="64"/>
      <c r="P1019" s="69"/>
      <c r="Q1019" s="70"/>
      <c r="R1019" s="71"/>
      <c r="S1019" s="69"/>
      <c r="T1019" s="81"/>
      <c r="U1019" s="74"/>
      <c r="V1019" s="74"/>
      <c r="W1019" s="1"/>
    </row>
    <row r="1020" spans="1:23" ht="23.25">
      <c r="A1020" s="1"/>
      <c r="B1020" s="40"/>
      <c r="C1020" s="40"/>
      <c r="D1020" s="40"/>
      <c r="E1020" s="40"/>
      <c r="F1020" s="40"/>
      <c r="G1020" s="83" t="s">
        <v>380</v>
      </c>
      <c r="H1020" s="41"/>
      <c r="I1020" s="42" t="s">
        <v>381</v>
      </c>
      <c r="J1020" s="43"/>
      <c r="K1020" s="44"/>
      <c r="L1020" s="64"/>
      <c r="M1020" s="63"/>
      <c r="N1020" s="63"/>
      <c r="O1020" s="63"/>
      <c r="P1020" s="69"/>
      <c r="Q1020" s="70"/>
      <c r="R1020" s="71"/>
      <c r="S1020" s="69"/>
      <c r="T1020" s="73">
        <f>+T1021</f>
        <v>300</v>
      </c>
      <c r="U1020" s="73">
        <f>+U1021</f>
        <v>273.6</v>
      </c>
      <c r="V1020" s="73">
        <f>IF(T1020&lt;&gt;0,ROUND(U1020/T1020*100,1),0)</f>
        <v>91.2</v>
      </c>
      <c r="W1020" s="1"/>
    </row>
    <row r="1021" spans="1:23" ht="23.25">
      <c r="A1021" s="1"/>
      <c r="B1021" s="40"/>
      <c r="C1021" s="40"/>
      <c r="D1021" s="40"/>
      <c r="E1021" s="40"/>
      <c r="F1021" s="40"/>
      <c r="G1021" s="40"/>
      <c r="H1021" s="42"/>
      <c r="I1021" s="42" t="s">
        <v>44</v>
      </c>
      <c r="J1021" s="43"/>
      <c r="K1021" s="44"/>
      <c r="L1021" s="64"/>
      <c r="M1021" s="63"/>
      <c r="N1021" s="63"/>
      <c r="O1021" s="63"/>
      <c r="P1021" s="69"/>
      <c r="Q1021" s="70"/>
      <c r="R1021" s="71"/>
      <c r="S1021" s="69"/>
      <c r="T1021" s="73">
        <v>300</v>
      </c>
      <c r="U1021" s="73">
        <v>273.6</v>
      </c>
      <c r="V1021" s="73">
        <f>IF(T1021&lt;&gt;0,ROUND(U1021/T1021*100,1),0)</f>
        <v>91.2</v>
      </c>
      <c r="W1021" s="1"/>
    </row>
    <row r="1022" spans="1:23" ht="23.25">
      <c r="A1022" s="1"/>
      <c r="B1022" s="40"/>
      <c r="C1022" s="40"/>
      <c r="D1022" s="40"/>
      <c r="E1022" s="40"/>
      <c r="F1022" s="40"/>
      <c r="G1022" s="40"/>
      <c r="H1022" s="41"/>
      <c r="I1022" s="42" t="s">
        <v>45</v>
      </c>
      <c r="J1022" s="43"/>
      <c r="K1022" s="44"/>
      <c r="L1022" s="64"/>
      <c r="M1022" s="63"/>
      <c r="N1022" s="63"/>
      <c r="O1022" s="63"/>
      <c r="P1022" s="69"/>
      <c r="Q1022" s="70"/>
      <c r="R1022" s="71"/>
      <c r="S1022" s="69"/>
      <c r="T1022" s="73">
        <v>0</v>
      </c>
      <c r="U1022" s="73">
        <v>0</v>
      </c>
      <c r="V1022" s="73"/>
      <c r="W1022" s="1"/>
    </row>
    <row r="1023" spans="1:23" ht="23.25">
      <c r="A1023" s="1"/>
      <c r="B1023" s="40"/>
      <c r="C1023" s="46"/>
      <c r="D1023" s="46"/>
      <c r="E1023" s="46"/>
      <c r="F1023" s="46"/>
      <c r="G1023" s="46"/>
      <c r="H1023" s="42"/>
      <c r="I1023" s="42"/>
      <c r="J1023" s="43"/>
      <c r="K1023" s="44"/>
      <c r="L1023" s="64"/>
      <c r="M1023" s="64"/>
      <c r="N1023" s="64"/>
      <c r="O1023" s="64"/>
      <c r="P1023" s="69"/>
      <c r="Q1023" s="70"/>
      <c r="R1023" s="71"/>
      <c r="S1023" s="69"/>
      <c r="T1023" s="81"/>
      <c r="U1023" s="74"/>
      <c r="V1023" s="74"/>
      <c r="W1023" s="1"/>
    </row>
    <row r="1024" spans="1:23" ht="23.25">
      <c r="A1024" s="1"/>
      <c r="B1024" s="40"/>
      <c r="C1024" s="40"/>
      <c r="D1024" s="40"/>
      <c r="E1024" s="40"/>
      <c r="F1024" s="40"/>
      <c r="G1024" s="83" t="s">
        <v>382</v>
      </c>
      <c r="H1024" s="41"/>
      <c r="I1024" s="42" t="s">
        <v>383</v>
      </c>
      <c r="J1024" s="43"/>
      <c r="K1024" s="44"/>
      <c r="L1024" s="64"/>
      <c r="M1024" s="63"/>
      <c r="N1024" s="63"/>
      <c r="O1024" s="63"/>
      <c r="P1024" s="69"/>
      <c r="Q1024" s="70"/>
      <c r="R1024" s="71"/>
      <c r="S1024" s="69"/>
      <c r="T1024" s="73">
        <f>+T1025</f>
        <v>200</v>
      </c>
      <c r="U1024" s="73">
        <f>+U1025</f>
        <v>562.7</v>
      </c>
      <c r="V1024" s="73">
        <f>IF(T1024&lt;&gt;0,ROUND(U1024/T1024*100,1),0)</f>
        <v>281.4</v>
      </c>
      <c r="W1024" s="1"/>
    </row>
    <row r="1025" spans="1:23" ht="23.25">
      <c r="A1025" s="1"/>
      <c r="B1025" s="40"/>
      <c r="C1025" s="40"/>
      <c r="D1025" s="40"/>
      <c r="E1025" s="40"/>
      <c r="F1025" s="40"/>
      <c r="G1025" s="40"/>
      <c r="H1025" s="41"/>
      <c r="I1025" s="42" t="s">
        <v>44</v>
      </c>
      <c r="J1025" s="43"/>
      <c r="K1025" s="44"/>
      <c r="L1025" s="64"/>
      <c r="M1025" s="64"/>
      <c r="N1025" s="64"/>
      <c r="O1025" s="64"/>
      <c r="P1025" s="69"/>
      <c r="Q1025" s="70"/>
      <c r="R1025" s="71"/>
      <c r="S1025" s="69"/>
      <c r="T1025" s="81">
        <v>200</v>
      </c>
      <c r="U1025" s="74">
        <v>562.7</v>
      </c>
      <c r="V1025" s="74">
        <f>IF(T1025&lt;&gt;0,ROUND(U1025/T1025*100,1),0)</f>
        <v>281.4</v>
      </c>
      <c r="W1025" s="1"/>
    </row>
    <row r="1026" spans="1:23" ht="23.25">
      <c r="A1026" s="1"/>
      <c r="B1026" s="40"/>
      <c r="C1026" s="46"/>
      <c r="D1026" s="46"/>
      <c r="E1026" s="46"/>
      <c r="F1026" s="46"/>
      <c r="G1026" s="46"/>
      <c r="H1026" s="42"/>
      <c r="I1026" s="42" t="s">
        <v>45</v>
      </c>
      <c r="J1026" s="43"/>
      <c r="K1026" s="44"/>
      <c r="L1026" s="64"/>
      <c r="M1026" s="63"/>
      <c r="N1026" s="63"/>
      <c r="O1026" s="63"/>
      <c r="P1026" s="69"/>
      <c r="Q1026" s="70"/>
      <c r="R1026" s="71"/>
      <c r="S1026" s="69"/>
      <c r="T1026" s="73">
        <v>0</v>
      </c>
      <c r="U1026" s="73">
        <v>0</v>
      </c>
      <c r="V1026" s="73"/>
      <c r="W1026" s="1"/>
    </row>
    <row r="1027" spans="1:23" ht="23.25">
      <c r="A1027" s="1"/>
      <c r="B1027" s="40"/>
      <c r="C1027" s="46"/>
      <c r="D1027" s="46"/>
      <c r="E1027" s="46"/>
      <c r="F1027" s="46"/>
      <c r="G1027" s="46"/>
      <c r="H1027" s="42"/>
      <c r="I1027" s="42"/>
      <c r="J1027" s="43"/>
      <c r="K1027" s="44"/>
      <c r="L1027" s="64"/>
      <c r="M1027" s="64"/>
      <c r="N1027" s="64"/>
      <c r="O1027" s="64"/>
      <c r="P1027" s="69"/>
      <c r="Q1027" s="70"/>
      <c r="R1027" s="71"/>
      <c r="S1027" s="69"/>
      <c r="T1027" s="81"/>
      <c r="U1027" s="74"/>
      <c r="V1027" s="74"/>
      <c r="W1027" s="1"/>
    </row>
    <row r="1028" spans="1:23" ht="23.25">
      <c r="A1028" s="1"/>
      <c r="B1028" s="40"/>
      <c r="C1028" s="40"/>
      <c r="D1028" s="40"/>
      <c r="E1028" s="40"/>
      <c r="F1028" s="40"/>
      <c r="G1028" s="83" t="s">
        <v>384</v>
      </c>
      <c r="H1028" s="41"/>
      <c r="I1028" s="42" t="s">
        <v>385</v>
      </c>
      <c r="J1028" s="43"/>
      <c r="K1028" s="44"/>
      <c r="L1028" s="64"/>
      <c r="M1028" s="63"/>
      <c r="N1028" s="63"/>
      <c r="O1028" s="63"/>
      <c r="P1028" s="69"/>
      <c r="Q1028" s="70"/>
      <c r="R1028" s="71"/>
      <c r="S1028" s="69"/>
      <c r="T1028" s="73">
        <f>+T1029</f>
        <v>1750</v>
      </c>
      <c r="U1028" s="73">
        <f>+U1029</f>
        <v>782.9</v>
      </c>
      <c r="V1028" s="73">
        <f>IF(T1028&lt;&gt;0,ROUND(U1028/T1028*100,1),0)</f>
        <v>44.7</v>
      </c>
      <c r="W1028" s="1"/>
    </row>
    <row r="1029" spans="1:23" ht="23.25">
      <c r="A1029" s="1"/>
      <c r="B1029" s="40"/>
      <c r="C1029" s="40"/>
      <c r="D1029" s="40"/>
      <c r="E1029" s="40"/>
      <c r="F1029" s="40"/>
      <c r="G1029" s="40"/>
      <c r="H1029" s="41"/>
      <c r="I1029" s="42" t="s">
        <v>44</v>
      </c>
      <c r="J1029" s="43"/>
      <c r="K1029" s="44"/>
      <c r="L1029" s="64"/>
      <c r="M1029" s="63"/>
      <c r="N1029" s="63"/>
      <c r="O1029" s="63"/>
      <c r="P1029" s="69"/>
      <c r="Q1029" s="70"/>
      <c r="R1029" s="71"/>
      <c r="S1029" s="69"/>
      <c r="T1029" s="73">
        <v>1750</v>
      </c>
      <c r="U1029" s="73">
        <v>782.9</v>
      </c>
      <c r="V1029" s="73">
        <f>IF(T1029&lt;&gt;0,ROUND(U1029/T1029*100,1),0)</f>
        <v>44.7</v>
      </c>
      <c r="W1029" s="1"/>
    </row>
    <row r="1030" spans="1:23" ht="23.25">
      <c r="A1030" s="1"/>
      <c r="B1030" s="40"/>
      <c r="C1030" s="40"/>
      <c r="D1030" s="40"/>
      <c r="E1030" s="40"/>
      <c r="F1030" s="40"/>
      <c r="G1030" s="40"/>
      <c r="H1030" s="41"/>
      <c r="I1030" s="42" t="s">
        <v>45</v>
      </c>
      <c r="J1030" s="43"/>
      <c r="K1030" s="44"/>
      <c r="L1030" s="64"/>
      <c r="M1030" s="63"/>
      <c r="N1030" s="63"/>
      <c r="O1030" s="63"/>
      <c r="P1030" s="69"/>
      <c r="Q1030" s="70"/>
      <c r="R1030" s="71"/>
      <c r="S1030" s="69"/>
      <c r="T1030" s="73">
        <v>0</v>
      </c>
      <c r="U1030" s="73">
        <v>0</v>
      </c>
      <c r="V1030" s="73"/>
      <c r="W1030" s="1"/>
    </row>
    <row r="1031" spans="1:23" ht="23.25">
      <c r="A1031" s="1"/>
      <c r="B1031" s="40"/>
      <c r="C1031" s="40"/>
      <c r="D1031" s="40"/>
      <c r="E1031" s="40"/>
      <c r="F1031" s="40"/>
      <c r="G1031" s="40"/>
      <c r="H1031" s="41"/>
      <c r="I1031" s="42"/>
      <c r="J1031" s="43"/>
      <c r="K1031" s="44"/>
      <c r="L1031" s="64"/>
      <c r="M1031" s="63"/>
      <c r="N1031" s="63"/>
      <c r="O1031" s="63"/>
      <c r="P1031" s="69"/>
      <c r="Q1031" s="70"/>
      <c r="R1031" s="71"/>
      <c r="S1031" s="69"/>
      <c r="T1031" s="73"/>
      <c r="U1031" s="73"/>
      <c r="V1031" s="73"/>
      <c r="W1031" s="1"/>
    </row>
    <row r="1032" spans="1:23" ht="23.25">
      <c r="A1032" s="1"/>
      <c r="B1032" s="40"/>
      <c r="C1032" s="40"/>
      <c r="D1032" s="40"/>
      <c r="E1032" s="40"/>
      <c r="F1032" s="40"/>
      <c r="G1032" s="83" t="s">
        <v>386</v>
      </c>
      <c r="H1032" s="41"/>
      <c r="I1032" s="42" t="s">
        <v>387</v>
      </c>
      <c r="J1032" s="43"/>
      <c r="K1032" s="44"/>
      <c r="L1032" s="64"/>
      <c r="M1032" s="63"/>
      <c r="N1032" s="63"/>
      <c r="O1032" s="63"/>
      <c r="P1032" s="69"/>
      <c r="Q1032" s="70"/>
      <c r="R1032" s="71"/>
      <c r="S1032" s="69"/>
      <c r="T1032" s="73">
        <f>+T1033</f>
        <v>1000</v>
      </c>
      <c r="U1032" s="73">
        <f>+U1033</f>
        <v>0</v>
      </c>
      <c r="V1032" s="73">
        <f>IF(T1032&lt;&gt;0,ROUND(U1032/T1032*100,1),0)</f>
        <v>0</v>
      </c>
      <c r="W1032" s="1"/>
    </row>
    <row r="1033" spans="1:23" ht="23.25">
      <c r="A1033" s="1"/>
      <c r="B1033" s="40"/>
      <c r="C1033" s="40"/>
      <c r="D1033" s="40"/>
      <c r="E1033" s="40"/>
      <c r="F1033" s="40"/>
      <c r="G1033" s="40"/>
      <c r="H1033" s="41"/>
      <c r="I1033" s="42" t="s">
        <v>44</v>
      </c>
      <c r="J1033" s="43"/>
      <c r="K1033" s="44"/>
      <c r="L1033" s="64"/>
      <c r="M1033" s="63"/>
      <c r="N1033" s="63"/>
      <c r="O1033" s="63"/>
      <c r="P1033" s="69"/>
      <c r="Q1033" s="70"/>
      <c r="R1033" s="71"/>
      <c r="S1033" s="69"/>
      <c r="T1033" s="73">
        <v>1000</v>
      </c>
      <c r="U1033" s="73">
        <v>0</v>
      </c>
      <c r="V1033" s="73">
        <f>IF(T1033&lt;&gt;0,ROUND(U1033/T1033*100,1),0)</f>
        <v>0</v>
      </c>
      <c r="W1033" s="1"/>
    </row>
    <row r="1034" spans="1:23" ht="23.25">
      <c r="A1034" s="1"/>
      <c r="B1034" s="40"/>
      <c r="C1034" s="40"/>
      <c r="D1034" s="40"/>
      <c r="E1034" s="40"/>
      <c r="F1034" s="40"/>
      <c r="G1034" s="40"/>
      <c r="H1034" s="41"/>
      <c r="I1034" s="42" t="s">
        <v>45</v>
      </c>
      <c r="J1034" s="43"/>
      <c r="K1034" s="44"/>
      <c r="L1034" s="64"/>
      <c r="M1034" s="63"/>
      <c r="N1034" s="63"/>
      <c r="O1034" s="63"/>
      <c r="P1034" s="69"/>
      <c r="Q1034" s="70"/>
      <c r="R1034" s="71"/>
      <c r="S1034" s="69"/>
      <c r="T1034" s="73">
        <v>0</v>
      </c>
      <c r="U1034" s="73">
        <v>0</v>
      </c>
      <c r="V1034" s="73"/>
      <c r="W1034" s="1"/>
    </row>
    <row r="1035" spans="1:23" ht="23.25">
      <c r="A1035" s="1"/>
      <c r="B1035" s="47"/>
      <c r="C1035" s="47"/>
      <c r="D1035" s="47"/>
      <c r="E1035" s="47"/>
      <c r="F1035" s="47"/>
      <c r="G1035" s="47"/>
      <c r="H1035" s="48"/>
      <c r="I1035" s="49"/>
      <c r="J1035" s="50"/>
      <c r="K1035" s="51"/>
      <c r="L1035" s="66"/>
      <c r="M1035" s="65"/>
      <c r="N1035" s="65"/>
      <c r="O1035" s="65"/>
      <c r="P1035" s="75"/>
      <c r="Q1035" s="76"/>
      <c r="R1035" s="77"/>
      <c r="S1035" s="75"/>
      <c r="T1035" s="79"/>
      <c r="U1035" s="79"/>
      <c r="V1035" s="79"/>
      <c r="W1035" s="1"/>
    </row>
    <row r="1036" spans="1:23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52"/>
      <c r="R1036" s="52"/>
      <c r="S1036" s="52"/>
      <c r="T1036" s="52"/>
      <c r="U1036" s="52"/>
      <c r="V1036" s="52"/>
      <c r="W1036" s="1"/>
    </row>
    <row r="1037" spans="1:23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52"/>
      <c r="R1037" s="52"/>
      <c r="S1037" s="52"/>
      <c r="T1037" s="52"/>
      <c r="U1037" s="52"/>
      <c r="V1037" s="90" t="s">
        <v>528</v>
      </c>
      <c r="W1037" s="1"/>
    </row>
    <row r="1038" spans="1:23" ht="23.25">
      <c r="A1038" s="1"/>
      <c r="B1038" s="54"/>
      <c r="C1038" s="8"/>
      <c r="D1038" s="8"/>
      <c r="E1038" s="8"/>
      <c r="F1038" s="8"/>
      <c r="G1038" s="8"/>
      <c r="H1038" s="55"/>
      <c r="I1038" s="10"/>
      <c r="J1038" s="11"/>
      <c r="K1038" s="54" t="s">
        <v>28</v>
      </c>
      <c r="L1038" s="57"/>
      <c r="M1038" s="57"/>
      <c r="N1038" s="57"/>
      <c r="O1038" s="57"/>
      <c r="P1038" s="57"/>
      <c r="Q1038" s="57"/>
      <c r="R1038" s="8"/>
      <c r="S1038" s="8"/>
      <c r="T1038" s="14"/>
      <c r="U1038" s="8"/>
      <c r="V1038" s="9"/>
      <c r="W1038" s="1"/>
    </row>
    <row r="1039" spans="1:23" ht="23.25">
      <c r="A1039" s="1"/>
      <c r="B1039" s="19" t="s">
        <v>26</v>
      </c>
      <c r="C1039" s="16"/>
      <c r="D1039" s="16"/>
      <c r="E1039" s="16"/>
      <c r="F1039" s="16"/>
      <c r="G1039" s="16"/>
      <c r="H1039" s="56"/>
      <c r="I1039" s="1"/>
      <c r="J1039" s="18"/>
      <c r="K1039" s="58"/>
      <c r="L1039" s="59"/>
      <c r="M1039" s="12" t="s">
        <v>29</v>
      </c>
      <c r="N1039" s="12"/>
      <c r="O1039" s="12"/>
      <c r="P1039" s="12"/>
      <c r="Q1039" s="13"/>
      <c r="R1039" s="8" t="s">
        <v>21</v>
      </c>
      <c r="S1039" s="8"/>
      <c r="T1039" s="19" t="s">
        <v>0</v>
      </c>
      <c r="U1039" s="16"/>
      <c r="V1039" s="17"/>
      <c r="W1039" s="1"/>
    </row>
    <row r="1040" spans="1:23" ht="23.25">
      <c r="A1040" s="1"/>
      <c r="B1040" s="23" t="s">
        <v>27</v>
      </c>
      <c r="C1040" s="20"/>
      <c r="D1040" s="20"/>
      <c r="E1040" s="20"/>
      <c r="F1040" s="20"/>
      <c r="G1040" s="20"/>
      <c r="H1040" s="56"/>
      <c r="I1040" s="22" t="s">
        <v>1</v>
      </c>
      <c r="J1040" s="18"/>
      <c r="K1040" s="15" t="s">
        <v>18</v>
      </c>
      <c r="L1040" s="15" t="s">
        <v>30</v>
      </c>
      <c r="M1040" s="60"/>
      <c r="N1040" s="61"/>
      <c r="O1040" s="62"/>
      <c r="P1040" s="15" t="s">
        <v>38</v>
      </c>
      <c r="Q1040" s="17"/>
      <c r="R1040" s="16" t="s">
        <v>16</v>
      </c>
      <c r="S1040" s="16"/>
      <c r="T1040" s="23" t="s">
        <v>23</v>
      </c>
      <c r="U1040" s="20"/>
      <c r="V1040" s="21"/>
      <c r="W1040" s="1"/>
    </row>
    <row r="1041" spans="1:23" ht="23.25">
      <c r="A1041" s="1"/>
      <c r="B1041" s="24"/>
      <c r="C1041" s="24"/>
      <c r="D1041" s="24"/>
      <c r="E1041" s="24"/>
      <c r="F1041" s="25"/>
      <c r="G1041" s="24"/>
      <c r="H1041" s="24"/>
      <c r="I1041" s="22"/>
      <c r="J1041" s="18"/>
      <c r="K1041" s="22" t="s">
        <v>19</v>
      </c>
      <c r="L1041" s="28" t="s">
        <v>19</v>
      </c>
      <c r="M1041" s="29" t="s">
        <v>4</v>
      </c>
      <c r="N1041" s="31" t="s">
        <v>5</v>
      </c>
      <c r="O1041" s="29" t="s">
        <v>6</v>
      </c>
      <c r="P1041" s="23" t="s">
        <v>39</v>
      </c>
      <c r="Q1041" s="21"/>
      <c r="R1041" s="26" t="s">
        <v>17</v>
      </c>
      <c r="S1041" s="16"/>
      <c r="T1041" s="24"/>
      <c r="U1041" s="24"/>
      <c r="V1041" s="27" t="s">
        <v>2</v>
      </c>
      <c r="W1041" s="1"/>
    </row>
    <row r="1042" spans="1:23" ht="23.25">
      <c r="A1042" s="1"/>
      <c r="B1042" s="28" t="s">
        <v>11</v>
      </c>
      <c r="C1042" s="28" t="s">
        <v>12</v>
      </c>
      <c r="D1042" s="28" t="s">
        <v>13</v>
      </c>
      <c r="E1042" s="28" t="s">
        <v>14</v>
      </c>
      <c r="F1042" s="29" t="s">
        <v>15</v>
      </c>
      <c r="G1042" s="28" t="s">
        <v>3</v>
      </c>
      <c r="H1042" s="24"/>
      <c r="I1042" s="1"/>
      <c r="J1042" s="18"/>
      <c r="K1042" s="22" t="s">
        <v>20</v>
      </c>
      <c r="L1042" s="29" t="s">
        <v>31</v>
      </c>
      <c r="M1042" s="29"/>
      <c r="N1042" s="29"/>
      <c r="O1042" s="29"/>
      <c r="P1042" s="22" t="s">
        <v>32</v>
      </c>
      <c r="Q1042" s="30" t="s">
        <v>32</v>
      </c>
      <c r="R1042" s="99" t="s">
        <v>33</v>
      </c>
      <c r="S1042" s="101" t="s">
        <v>34</v>
      </c>
      <c r="T1042" s="31" t="s">
        <v>4</v>
      </c>
      <c r="U1042" s="28" t="s">
        <v>7</v>
      </c>
      <c r="V1042" s="27" t="s">
        <v>8</v>
      </c>
      <c r="W1042" s="1"/>
    </row>
    <row r="1043" spans="1:23" ht="23.25">
      <c r="A1043" s="1"/>
      <c r="B1043" s="32"/>
      <c r="C1043" s="32"/>
      <c r="D1043" s="32"/>
      <c r="E1043" s="32"/>
      <c r="F1043" s="33"/>
      <c r="G1043" s="32"/>
      <c r="H1043" s="32"/>
      <c r="I1043" s="34"/>
      <c r="J1043" s="35"/>
      <c r="K1043" s="36"/>
      <c r="L1043" s="37"/>
      <c r="M1043" s="37"/>
      <c r="N1043" s="37"/>
      <c r="O1043" s="37"/>
      <c r="P1043" s="36" t="s">
        <v>35</v>
      </c>
      <c r="Q1043" s="38" t="s">
        <v>36</v>
      </c>
      <c r="R1043" s="100"/>
      <c r="S1043" s="102"/>
      <c r="T1043" s="34"/>
      <c r="U1043" s="32"/>
      <c r="V1043" s="37" t="s">
        <v>37</v>
      </c>
      <c r="W1043" s="1"/>
    </row>
    <row r="1044" spans="1:23" ht="23.25">
      <c r="A1044" s="1"/>
      <c r="B1044" s="39"/>
      <c r="C1044" s="39"/>
      <c r="D1044" s="39"/>
      <c r="E1044" s="39"/>
      <c r="F1044" s="40"/>
      <c r="G1044" s="39"/>
      <c r="H1044" s="41"/>
      <c r="I1044" s="42"/>
      <c r="J1044" s="43"/>
      <c r="K1044" s="44"/>
      <c r="L1044" s="64"/>
      <c r="M1044" s="63"/>
      <c r="N1044" s="63"/>
      <c r="O1044" s="63"/>
      <c r="P1044" s="69"/>
      <c r="Q1044" s="70"/>
      <c r="R1044" s="71"/>
      <c r="S1044" s="71"/>
      <c r="T1044" s="72"/>
      <c r="U1044" s="73"/>
      <c r="V1044" s="73"/>
      <c r="W1044" s="1"/>
    </row>
    <row r="1045" spans="1:23" ht="23.25">
      <c r="A1045" s="1"/>
      <c r="B1045" s="83" t="s">
        <v>283</v>
      </c>
      <c r="C1045" s="83" t="s">
        <v>306</v>
      </c>
      <c r="D1045" s="83" t="s">
        <v>48</v>
      </c>
      <c r="E1045" s="40"/>
      <c r="F1045" s="83" t="s">
        <v>232</v>
      </c>
      <c r="G1045" s="83" t="s">
        <v>388</v>
      </c>
      <c r="H1045" s="41"/>
      <c r="I1045" s="42" t="s">
        <v>389</v>
      </c>
      <c r="J1045" s="43"/>
      <c r="K1045" s="44"/>
      <c r="L1045" s="64"/>
      <c r="M1045" s="63"/>
      <c r="N1045" s="63"/>
      <c r="O1045" s="63"/>
      <c r="P1045" s="69"/>
      <c r="Q1045" s="70"/>
      <c r="R1045" s="71"/>
      <c r="S1045" s="69"/>
      <c r="T1045" s="73">
        <f>+T1046</f>
        <v>1000</v>
      </c>
      <c r="U1045" s="73">
        <f>+U1046</f>
        <v>0</v>
      </c>
      <c r="V1045" s="73">
        <f>IF(T1045&lt;&gt;0,ROUND(U1045/T1045*100,1),0)</f>
        <v>0</v>
      </c>
      <c r="W1045" s="1"/>
    </row>
    <row r="1046" spans="1:23" ht="23.25">
      <c r="A1046" s="1"/>
      <c r="B1046" s="40"/>
      <c r="C1046" s="40"/>
      <c r="D1046" s="40"/>
      <c r="E1046" s="40"/>
      <c r="F1046" s="40"/>
      <c r="G1046" s="40"/>
      <c r="H1046" s="41"/>
      <c r="I1046" s="42" t="s">
        <v>44</v>
      </c>
      <c r="J1046" s="43"/>
      <c r="K1046" s="44"/>
      <c r="L1046" s="64"/>
      <c r="M1046" s="63"/>
      <c r="N1046" s="63"/>
      <c r="O1046" s="63"/>
      <c r="P1046" s="69"/>
      <c r="Q1046" s="70"/>
      <c r="R1046" s="71"/>
      <c r="S1046" s="69"/>
      <c r="T1046" s="73">
        <v>1000</v>
      </c>
      <c r="U1046" s="73">
        <v>0</v>
      </c>
      <c r="V1046" s="73">
        <f>IF(T1046&lt;&gt;0,ROUND(U1046/T1046*100,1),0)</f>
        <v>0</v>
      </c>
      <c r="W1046" s="1"/>
    </row>
    <row r="1047" spans="1:23" ht="23.25">
      <c r="A1047" s="1"/>
      <c r="B1047" s="40"/>
      <c r="C1047" s="46"/>
      <c r="D1047" s="46"/>
      <c r="E1047" s="46"/>
      <c r="F1047" s="46"/>
      <c r="G1047" s="46"/>
      <c r="H1047" s="42"/>
      <c r="I1047" s="42" t="s">
        <v>45</v>
      </c>
      <c r="J1047" s="43"/>
      <c r="K1047" s="44"/>
      <c r="L1047" s="64"/>
      <c r="M1047" s="64"/>
      <c r="N1047" s="64"/>
      <c r="O1047" s="64"/>
      <c r="P1047" s="69"/>
      <c r="Q1047" s="70"/>
      <c r="R1047" s="71"/>
      <c r="S1047" s="69"/>
      <c r="T1047" s="81">
        <v>0</v>
      </c>
      <c r="U1047" s="74">
        <v>0</v>
      </c>
      <c r="V1047" s="74"/>
      <c r="W1047" s="1"/>
    </row>
    <row r="1048" spans="1:23" ht="23.25">
      <c r="A1048" s="1"/>
      <c r="B1048" s="40"/>
      <c r="C1048" s="40"/>
      <c r="D1048" s="40"/>
      <c r="E1048" s="40"/>
      <c r="F1048" s="40"/>
      <c r="G1048" s="40"/>
      <c r="H1048" s="41"/>
      <c r="I1048" s="42"/>
      <c r="J1048" s="43"/>
      <c r="K1048" s="44"/>
      <c r="L1048" s="64"/>
      <c r="M1048" s="63"/>
      <c r="N1048" s="63"/>
      <c r="O1048" s="63"/>
      <c r="P1048" s="69"/>
      <c r="Q1048" s="70"/>
      <c r="R1048" s="71"/>
      <c r="S1048" s="69"/>
      <c r="T1048" s="73"/>
      <c r="U1048" s="73"/>
      <c r="V1048" s="73"/>
      <c r="W1048" s="1"/>
    </row>
    <row r="1049" spans="1:23" ht="23.25">
      <c r="A1049" s="1"/>
      <c r="B1049" s="40"/>
      <c r="C1049" s="40"/>
      <c r="D1049" s="40"/>
      <c r="E1049" s="40"/>
      <c r="F1049" s="40"/>
      <c r="G1049" s="83" t="s">
        <v>390</v>
      </c>
      <c r="H1049" s="41"/>
      <c r="I1049" s="42" t="s">
        <v>391</v>
      </c>
      <c r="J1049" s="43"/>
      <c r="K1049" s="44"/>
      <c r="L1049" s="64"/>
      <c r="M1049" s="64"/>
      <c r="N1049" s="64"/>
      <c r="O1049" s="64"/>
      <c r="P1049" s="69"/>
      <c r="Q1049" s="70"/>
      <c r="R1049" s="71"/>
      <c r="S1049" s="69"/>
      <c r="T1049" s="81">
        <f>+T1050</f>
        <v>1000</v>
      </c>
      <c r="U1049" s="74">
        <f>+U1050</f>
        <v>0</v>
      </c>
      <c r="V1049" s="74">
        <f>IF(T1049&lt;&gt;0,ROUND(U1049/T1049*100,1),0)</f>
        <v>0</v>
      </c>
      <c r="W1049" s="1"/>
    </row>
    <row r="1050" spans="1:23" ht="23.25">
      <c r="A1050" s="1"/>
      <c r="B1050" s="40"/>
      <c r="C1050" s="40"/>
      <c r="D1050" s="40"/>
      <c r="E1050" s="40"/>
      <c r="F1050" s="40"/>
      <c r="G1050" s="40"/>
      <c r="H1050" s="41"/>
      <c r="I1050" s="42" t="s">
        <v>44</v>
      </c>
      <c r="J1050" s="43"/>
      <c r="K1050" s="44"/>
      <c r="L1050" s="64"/>
      <c r="M1050" s="64"/>
      <c r="N1050" s="64"/>
      <c r="O1050" s="64"/>
      <c r="P1050" s="69"/>
      <c r="Q1050" s="70"/>
      <c r="R1050" s="71"/>
      <c r="S1050" s="69"/>
      <c r="T1050" s="81">
        <v>1000</v>
      </c>
      <c r="U1050" s="74">
        <v>0</v>
      </c>
      <c r="V1050" s="74">
        <f>IF(T1050&lt;&gt;0,ROUND(U1050/T1050*100,1),0)</f>
        <v>0</v>
      </c>
      <c r="W1050" s="1"/>
    </row>
    <row r="1051" spans="1:23" ht="23.25">
      <c r="A1051" s="1"/>
      <c r="B1051" s="40"/>
      <c r="C1051" s="40"/>
      <c r="D1051" s="40"/>
      <c r="E1051" s="40"/>
      <c r="F1051" s="40"/>
      <c r="G1051" s="40"/>
      <c r="H1051" s="41"/>
      <c r="I1051" s="42" t="s">
        <v>45</v>
      </c>
      <c r="J1051" s="43"/>
      <c r="K1051" s="44"/>
      <c r="L1051" s="64"/>
      <c r="M1051" s="64"/>
      <c r="N1051" s="64"/>
      <c r="O1051" s="64"/>
      <c r="P1051" s="69"/>
      <c r="Q1051" s="70"/>
      <c r="R1051" s="71"/>
      <c r="S1051" s="69"/>
      <c r="T1051" s="81">
        <v>0</v>
      </c>
      <c r="U1051" s="74">
        <v>0</v>
      </c>
      <c r="V1051" s="74"/>
      <c r="W1051" s="1"/>
    </row>
    <row r="1052" spans="1:23" ht="23.25">
      <c r="A1052" s="1"/>
      <c r="B1052" s="40"/>
      <c r="C1052" s="40"/>
      <c r="D1052" s="40"/>
      <c r="E1052" s="40"/>
      <c r="F1052" s="40"/>
      <c r="G1052" s="40"/>
      <c r="H1052" s="41"/>
      <c r="I1052" s="42"/>
      <c r="J1052" s="43"/>
      <c r="K1052" s="44"/>
      <c r="L1052" s="64"/>
      <c r="M1052" s="64"/>
      <c r="N1052" s="64"/>
      <c r="O1052" s="64"/>
      <c r="P1052" s="69"/>
      <c r="Q1052" s="70"/>
      <c r="R1052" s="71"/>
      <c r="S1052" s="69"/>
      <c r="T1052" s="81"/>
      <c r="U1052" s="74"/>
      <c r="V1052" s="74"/>
      <c r="W1052" s="1"/>
    </row>
    <row r="1053" spans="1:23" ht="23.25">
      <c r="A1053" s="1"/>
      <c r="B1053" s="40"/>
      <c r="C1053" s="40"/>
      <c r="D1053" s="40"/>
      <c r="E1053" s="40"/>
      <c r="F1053" s="40"/>
      <c r="G1053" s="83" t="s">
        <v>392</v>
      </c>
      <c r="H1053" s="41"/>
      <c r="I1053" s="42" t="s">
        <v>393</v>
      </c>
      <c r="J1053" s="43"/>
      <c r="K1053" s="44"/>
      <c r="L1053" s="64"/>
      <c r="M1053" s="64"/>
      <c r="N1053" s="64"/>
      <c r="O1053" s="64"/>
      <c r="P1053" s="69"/>
      <c r="Q1053" s="70"/>
      <c r="R1053" s="71"/>
      <c r="S1053" s="69"/>
      <c r="T1053" s="81">
        <f>+T1054</f>
        <v>430</v>
      </c>
      <c r="U1053" s="74">
        <f>+U1054</f>
        <v>0</v>
      </c>
      <c r="V1053" s="74">
        <f>IF(T1053&lt;&gt;0,ROUND(U1053/T1053*100,1),0)</f>
        <v>0</v>
      </c>
      <c r="W1053" s="1"/>
    </row>
    <row r="1054" spans="1:23" ht="23.25">
      <c r="A1054" s="1"/>
      <c r="B1054" s="40"/>
      <c r="C1054" s="40"/>
      <c r="D1054" s="40"/>
      <c r="E1054" s="40"/>
      <c r="F1054" s="40"/>
      <c r="G1054" s="40"/>
      <c r="H1054" s="41"/>
      <c r="I1054" s="42" t="s">
        <v>44</v>
      </c>
      <c r="J1054" s="43"/>
      <c r="K1054" s="44"/>
      <c r="L1054" s="64"/>
      <c r="M1054" s="64"/>
      <c r="N1054" s="64"/>
      <c r="O1054" s="64"/>
      <c r="P1054" s="69"/>
      <c r="Q1054" s="70"/>
      <c r="R1054" s="71"/>
      <c r="S1054" s="69"/>
      <c r="T1054" s="81">
        <v>430</v>
      </c>
      <c r="U1054" s="74">
        <v>0</v>
      </c>
      <c r="V1054" s="74">
        <f>IF(T1054&lt;&gt;0,ROUND(U1054/T1054*100,1),0)</f>
        <v>0</v>
      </c>
      <c r="W1054" s="1"/>
    </row>
    <row r="1055" spans="1:23" ht="23.25">
      <c r="A1055" s="1"/>
      <c r="B1055" s="40"/>
      <c r="C1055" s="40"/>
      <c r="D1055" s="40"/>
      <c r="E1055" s="40"/>
      <c r="F1055" s="40"/>
      <c r="G1055" s="40"/>
      <c r="H1055" s="41"/>
      <c r="I1055" s="42" t="s">
        <v>45</v>
      </c>
      <c r="J1055" s="43"/>
      <c r="K1055" s="44"/>
      <c r="L1055" s="64"/>
      <c r="M1055" s="64"/>
      <c r="N1055" s="64"/>
      <c r="O1055" s="64"/>
      <c r="P1055" s="69"/>
      <c r="Q1055" s="70"/>
      <c r="R1055" s="71"/>
      <c r="S1055" s="69"/>
      <c r="T1055" s="81">
        <v>0</v>
      </c>
      <c r="U1055" s="74">
        <v>0</v>
      </c>
      <c r="V1055" s="74"/>
      <c r="W1055" s="1"/>
    </row>
    <row r="1056" spans="1:23" ht="23.25">
      <c r="A1056" s="1"/>
      <c r="B1056" s="40"/>
      <c r="C1056" s="40"/>
      <c r="D1056" s="40"/>
      <c r="E1056" s="40"/>
      <c r="F1056" s="40"/>
      <c r="G1056" s="40"/>
      <c r="H1056" s="41"/>
      <c r="I1056" s="42"/>
      <c r="J1056" s="43"/>
      <c r="K1056" s="44"/>
      <c r="L1056" s="64"/>
      <c r="M1056" s="64"/>
      <c r="N1056" s="64"/>
      <c r="O1056" s="64"/>
      <c r="P1056" s="69"/>
      <c r="Q1056" s="70"/>
      <c r="R1056" s="71"/>
      <c r="S1056" s="69"/>
      <c r="T1056" s="81"/>
      <c r="U1056" s="74"/>
      <c r="V1056" s="74"/>
      <c r="W1056" s="1"/>
    </row>
    <row r="1057" spans="1:23" ht="23.25">
      <c r="A1057" s="1"/>
      <c r="B1057" s="40"/>
      <c r="C1057" s="40"/>
      <c r="D1057" s="40"/>
      <c r="E1057" s="40"/>
      <c r="F1057" s="40"/>
      <c r="G1057" s="83" t="s">
        <v>394</v>
      </c>
      <c r="H1057" s="41"/>
      <c r="I1057" s="42" t="s">
        <v>395</v>
      </c>
      <c r="J1057" s="43"/>
      <c r="K1057" s="44"/>
      <c r="L1057" s="64"/>
      <c r="M1057" s="63"/>
      <c r="N1057" s="63"/>
      <c r="O1057" s="63"/>
      <c r="P1057" s="69"/>
      <c r="Q1057" s="70"/>
      <c r="R1057" s="71"/>
      <c r="S1057" s="69"/>
      <c r="T1057" s="73">
        <f>+T1058</f>
        <v>200</v>
      </c>
      <c r="U1057" s="73">
        <f>+U1058</f>
        <v>290</v>
      </c>
      <c r="V1057" s="73">
        <f>IF(T1057&lt;&gt;0,ROUND(U1057/T1057*100,1),0)</f>
        <v>145</v>
      </c>
      <c r="W1057" s="1"/>
    </row>
    <row r="1058" spans="1:23" ht="23.25">
      <c r="A1058" s="1"/>
      <c r="B1058" s="40"/>
      <c r="C1058" s="46"/>
      <c r="D1058" s="46"/>
      <c r="E1058" s="46"/>
      <c r="F1058" s="46"/>
      <c r="G1058" s="46"/>
      <c r="H1058" s="42"/>
      <c r="I1058" s="42" t="s">
        <v>44</v>
      </c>
      <c r="J1058" s="43"/>
      <c r="K1058" s="44"/>
      <c r="L1058" s="64"/>
      <c r="M1058" s="64"/>
      <c r="N1058" s="64"/>
      <c r="O1058" s="64"/>
      <c r="P1058" s="69"/>
      <c r="Q1058" s="70"/>
      <c r="R1058" s="71"/>
      <c r="S1058" s="69"/>
      <c r="T1058" s="81">
        <v>200</v>
      </c>
      <c r="U1058" s="74">
        <v>290</v>
      </c>
      <c r="V1058" s="74">
        <f>IF(T1058&lt;&gt;0,ROUND(U1058/T1058*100,1),0)</f>
        <v>145</v>
      </c>
      <c r="W1058" s="1"/>
    </row>
    <row r="1059" spans="1:23" ht="23.25">
      <c r="A1059" s="1"/>
      <c r="B1059" s="40"/>
      <c r="C1059" s="40"/>
      <c r="D1059" s="40"/>
      <c r="E1059" s="40"/>
      <c r="F1059" s="40"/>
      <c r="G1059" s="40"/>
      <c r="H1059" s="41"/>
      <c r="I1059" s="42" t="s">
        <v>45</v>
      </c>
      <c r="J1059" s="43"/>
      <c r="K1059" s="44"/>
      <c r="L1059" s="64"/>
      <c r="M1059" s="63"/>
      <c r="N1059" s="63"/>
      <c r="O1059" s="63"/>
      <c r="P1059" s="69"/>
      <c r="Q1059" s="70"/>
      <c r="R1059" s="71"/>
      <c r="S1059" s="69"/>
      <c r="T1059" s="81">
        <v>0</v>
      </c>
      <c r="U1059" s="74">
        <v>0</v>
      </c>
      <c r="V1059" s="74"/>
      <c r="W1059" s="1"/>
    </row>
    <row r="1060" spans="1:23" ht="23.25">
      <c r="A1060" s="1"/>
      <c r="B1060" s="40"/>
      <c r="C1060" s="46"/>
      <c r="D1060" s="46"/>
      <c r="E1060" s="46"/>
      <c r="F1060" s="46"/>
      <c r="G1060" s="46"/>
      <c r="H1060" s="42"/>
      <c r="I1060" s="42"/>
      <c r="J1060" s="43"/>
      <c r="K1060" s="44"/>
      <c r="L1060" s="64"/>
      <c r="M1060" s="64"/>
      <c r="N1060" s="64"/>
      <c r="O1060" s="64"/>
      <c r="P1060" s="69"/>
      <c r="Q1060" s="70"/>
      <c r="R1060" s="71"/>
      <c r="S1060" s="69"/>
      <c r="T1060" s="73"/>
      <c r="U1060" s="73"/>
      <c r="V1060" s="73"/>
      <c r="W1060" s="1"/>
    </row>
    <row r="1061" spans="1:23" ht="23.25">
      <c r="A1061" s="1"/>
      <c r="B1061" s="40"/>
      <c r="C1061" s="40"/>
      <c r="D1061" s="40"/>
      <c r="E1061" s="40"/>
      <c r="F1061" s="40"/>
      <c r="G1061" s="84" t="s">
        <v>396</v>
      </c>
      <c r="H1061" s="42"/>
      <c r="I1061" s="82" t="s">
        <v>499</v>
      </c>
      <c r="J1061" s="43"/>
      <c r="K1061" s="44"/>
      <c r="L1061" s="64"/>
      <c r="M1061" s="64"/>
      <c r="N1061" s="64"/>
      <c r="O1061" s="64"/>
      <c r="P1061" s="69"/>
      <c r="Q1061" s="70"/>
      <c r="R1061" s="71"/>
      <c r="S1061" s="69"/>
      <c r="T1061" s="81">
        <f>+T1062</f>
        <v>300</v>
      </c>
      <c r="U1061" s="74">
        <f>+U1062</f>
        <v>137.3</v>
      </c>
      <c r="V1061" s="74">
        <f>IF(T1061&lt;&gt;0,ROUND(U1061/T1061*100,1),0)</f>
        <v>45.8</v>
      </c>
      <c r="W1061" s="1"/>
    </row>
    <row r="1062" spans="1:23" ht="23.25">
      <c r="A1062" s="1"/>
      <c r="B1062" s="40"/>
      <c r="C1062" s="40"/>
      <c r="D1062" s="40"/>
      <c r="E1062" s="40"/>
      <c r="F1062" s="40"/>
      <c r="G1062" s="40"/>
      <c r="H1062" s="41"/>
      <c r="I1062" s="42" t="s">
        <v>44</v>
      </c>
      <c r="J1062" s="43"/>
      <c r="K1062" s="44"/>
      <c r="L1062" s="64"/>
      <c r="M1062" s="63"/>
      <c r="N1062" s="63"/>
      <c r="O1062" s="63"/>
      <c r="P1062" s="69"/>
      <c r="Q1062" s="70"/>
      <c r="R1062" s="71"/>
      <c r="S1062" s="69"/>
      <c r="T1062" s="73">
        <v>300</v>
      </c>
      <c r="U1062" s="73">
        <v>137.3</v>
      </c>
      <c r="V1062" s="73">
        <f>IF(T1062&lt;&gt;0,ROUND(U1062/T1062*100,1),0)</f>
        <v>45.8</v>
      </c>
      <c r="W1062" s="1"/>
    </row>
    <row r="1063" spans="1:23" ht="23.25">
      <c r="A1063" s="1"/>
      <c r="B1063" s="40"/>
      <c r="C1063" s="40"/>
      <c r="D1063" s="40"/>
      <c r="E1063" s="40"/>
      <c r="F1063" s="40"/>
      <c r="G1063" s="40"/>
      <c r="H1063" s="41"/>
      <c r="I1063" s="42" t="s">
        <v>45</v>
      </c>
      <c r="J1063" s="43"/>
      <c r="K1063" s="44"/>
      <c r="L1063" s="64"/>
      <c r="M1063" s="63"/>
      <c r="N1063" s="63"/>
      <c r="O1063" s="63"/>
      <c r="P1063" s="69"/>
      <c r="Q1063" s="70"/>
      <c r="R1063" s="71"/>
      <c r="S1063" s="69"/>
      <c r="T1063" s="73">
        <v>0</v>
      </c>
      <c r="U1063" s="73">
        <v>0</v>
      </c>
      <c r="V1063" s="73"/>
      <c r="W1063" s="1"/>
    </row>
    <row r="1064" spans="1:23" ht="23.25">
      <c r="A1064" s="1"/>
      <c r="B1064" s="40"/>
      <c r="C1064" s="46"/>
      <c r="D1064" s="46"/>
      <c r="E1064" s="46"/>
      <c r="F1064" s="46"/>
      <c r="G1064" s="46"/>
      <c r="H1064" s="42"/>
      <c r="I1064" s="42"/>
      <c r="J1064" s="43"/>
      <c r="K1064" s="44"/>
      <c r="L1064" s="64"/>
      <c r="M1064" s="64"/>
      <c r="N1064" s="64"/>
      <c r="O1064" s="64"/>
      <c r="P1064" s="69"/>
      <c r="Q1064" s="70"/>
      <c r="R1064" s="71"/>
      <c r="S1064" s="69"/>
      <c r="T1064" s="81"/>
      <c r="U1064" s="74"/>
      <c r="V1064" s="74"/>
      <c r="W1064" s="1"/>
    </row>
    <row r="1065" spans="1:23" ht="23.25">
      <c r="A1065" s="1"/>
      <c r="B1065" s="40"/>
      <c r="C1065" s="40"/>
      <c r="D1065" s="40"/>
      <c r="E1065" s="40"/>
      <c r="F1065" s="40"/>
      <c r="G1065" s="83" t="s">
        <v>397</v>
      </c>
      <c r="H1065" s="41"/>
      <c r="I1065" s="42" t="s">
        <v>398</v>
      </c>
      <c r="J1065" s="43"/>
      <c r="K1065" s="44"/>
      <c r="L1065" s="64"/>
      <c r="M1065" s="63"/>
      <c r="N1065" s="63"/>
      <c r="O1065" s="63"/>
      <c r="P1065" s="69"/>
      <c r="Q1065" s="70"/>
      <c r="R1065" s="71"/>
      <c r="S1065" s="69"/>
      <c r="T1065" s="73">
        <f>+T1066</f>
        <v>740</v>
      </c>
      <c r="U1065" s="73">
        <f>+U1066</f>
        <v>0</v>
      </c>
      <c r="V1065" s="73">
        <f>IF(T1065&lt;&gt;0,ROUND(U1065/T1065*100,1),0)</f>
        <v>0</v>
      </c>
      <c r="W1065" s="1"/>
    </row>
    <row r="1066" spans="1:23" ht="23.25">
      <c r="A1066" s="1"/>
      <c r="B1066" s="40"/>
      <c r="C1066" s="40"/>
      <c r="D1066" s="40"/>
      <c r="E1066" s="40"/>
      <c r="F1066" s="40"/>
      <c r="G1066" s="40"/>
      <c r="H1066" s="42"/>
      <c r="I1066" s="42" t="s">
        <v>44</v>
      </c>
      <c r="J1066" s="43"/>
      <c r="K1066" s="44"/>
      <c r="L1066" s="64"/>
      <c r="M1066" s="63"/>
      <c r="N1066" s="63"/>
      <c r="O1066" s="63"/>
      <c r="P1066" s="69"/>
      <c r="Q1066" s="70"/>
      <c r="R1066" s="71"/>
      <c r="S1066" s="69"/>
      <c r="T1066" s="73">
        <v>740</v>
      </c>
      <c r="U1066" s="73">
        <v>0</v>
      </c>
      <c r="V1066" s="73">
        <f>IF(T1066&lt;&gt;0,ROUND(U1066/T1066*100,1),0)</f>
        <v>0</v>
      </c>
      <c r="W1066" s="1"/>
    </row>
    <row r="1067" spans="1:23" ht="23.25">
      <c r="A1067" s="1"/>
      <c r="B1067" s="40"/>
      <c r="C1067" s="40"/>
      <c r="D1067" s="40"/>
      <c r="E1067" s="40"/>
      <c r="F1067" s="40"/>
      <c r="G1067" s="40"/>
      <c r="H1067" s="41"/>
      <c r="I1067" s="42" t="s">
        <v>45</v>
      </c>
      <c r="J1067" s="43"/>
      <c r="K1067" s="44"/>
      <c r="L1067" s="64"/>
      <c r="M1067" s="63"/>
      <c r="N1067" s="63"/>
      <c r="O1067" s="63"/>
      <c r="P1067" s="69"/>
      <c r="Q1067" s="70"/>
      <c r="R1067" s="71"/>
      <c r="S1067" s="69"/>
      <c r="T1067" s="73">
        <v>0</v>
      </c>
      <c r="U1067" s="73">
        <v>0</v>
      </c>
      <c r="V1067" s="73"/>
      <c r="W1067" s="1"/>
    </row>
    <row r="1068" spans="1:23" ht="23.25">
      <c r="A1068" s="1"/>
      <c r="B1068" s="40"/>
      <c r="C1068" s="46"/>
      <c r="D1068" s="46"/>
      <c r="E1068" s="46"/>
      <c r="F1068" s="46"/>
      <c r="G1068" s="46"/>
      <c r="H1068" s="42"/>
      <c r="I1068" s="42"/>
      <c r="J1068" s="43"/>
      <c r="K1068" s="44"/>
      <c r="L1068" s="64"/>
      <c r="M1068" s="64"/>
      <c r="N1068" s="64"/>
      <c r="O1068" s="64"/>
      <c r="P1068" s="69"/>
      <c r="Q1068" s="70"/>
      <c r="R1068" s="71"/>
      <c r="S1068" s="69"/>
      <c r="T1068" s="81"/>
      <c r="U1068" s="74"/>
      <c r="V1068" s="74"/>
      <c r="W1068" s="1"/>
    </row>
    <row r="1069" spans="1:23" ht="23.25">
      <c r="A1069" s="1"/>
      <c r="B1069" s="40"/>
      <c r="C1069" s="40"/>
      <c r="D1069" s="40"/>
      <c r="E1069" s="40"/>
      <c r="F1069" s="40"/>
      <c r="G1069" s="83" t="s">
        <v>399</v>
      </c>
      <c r="H1069" s="41"/>
      <c r="I1069" s="42" t="s">
        <v>400</v>
      </c>
      <c r="J1069" s="43"/>
      <c r="K1069" s="44"/>
      <c r="L1069" s="64"/>
      <c r="M1069" s="63"/>
      <c r="N1069" s="63"/>
      <c r="O1069" s="63"/>
      <c r="P1069" s="69"/>
      <c r="Q1069" s="70"/>
      <c r="R1069" s="71"/>
      <c r="S1069" s="69"/>
      <c r="T1069" s="73">
        <f>+T1070</f>
        <v>3900</v>
      </c>
      <c r="U1069" s="73">
        <f>+U1070</f>
        <v>0</v>
      </c>
      <c r="V1069" s="73">
        <f>IF(T1069&lt;&gt;0,ROUND(U1069/T1069*100,1),0)</f>
        <v>0</v>
      </c>
      <c r="W1069" s="1"/>
    </row>
    <row r="1070" spans="1:23" ht="23.25">
      <c r="A1070" s="1"/>
      <c r="B1070" s="40"/>
      <c r="C1070" s="40"/>
      <c r="D1070" s="40"/>
      <c r="E1070" s="40"/>
      <c r="F1070" s="40"/>
      <c r="G1070" s="40"/>
      <c r="H1070" s="41"/>
      <c r="I1070" s="42" t="s">
        <v>44</v>
      </c>
      <c r="J1070" s="43"/>
      <c r="K1070" s="44"/>
      <c r="L1070" s="64"/>
      <c r="M1070" s="64"/>
      <c r="N1070" s="64"/>
      <c r="O1070" s="64"/>
      <c r="P1070" s="69"/>
      <c r="Q1070" s="70"/>
      <c r="R1070" s="71"/>
      <c r="S1070" s="69"/>
      <c r="T1070" s="81">
        <v>3900</v>
      </c>
      <c r="U1070" s="74">
        <v>0</v>
      </c>
      <c r="V1070" s="74">
        <f>IF(T1070&lt;&gt;0,ROUND(U1070/T1070*100,1),0)</f>
        <v>0</v>
      </c>
      <c r="W1070" s="1"/>
    </row>
    <row r="1071" spans="1:23" ht="23.25">
      <c r="A1071" s="1"/>
      <c r="B1071" s="40"/>
      <c r="C1071" s="46"/>
      <c r="D1071" s="46"/>
      <c r="E1071" s="46"/>
      <c r="F1071" s="46"/>
      <c r="G1071" s="46"/>
      <c r="H1071" s="42"/>
      <c r="I1071" s="42" t="s">
        <v>45</v>
      </c>
      <c r="J1071" s="43"/>
      <c r="K1071" s="44"/>
      <c r="L1071" s="64"/>
      <c r="M1071" s="63"/>
      <c r="N1071" s="63"/>
      <c r="O1071" s="63"/>
      <c r="P1071" s="69"/>
      <c r="Q1071" s="70"/>
      <c r="R1071" s="71"/>
      <c r="S1071" s="69"/>
      <c r="T1071" s="73">
        <v>0</v>
      </c>
      <c r="U1071" s="73">
        <v>0</v>
      </c>
      <c r="V1071" s="73"/>
      <c r="W1071" s="1"/>
    </row>
    <row r="1072" spans="1:23" ht="23.25">
      <c r="A1072" s="1"/>
      <c r="B1072" s="40"/>
      <c r="C1072" s="46"/>
      <c r="D1072" s="46"/>
      <c r="E1072" s="46"/>
      <c r="F1072" s="46"/>
      <c r="G1072" s="46"/>
      <c r="H1072" s="42"/>
      <c r="I1072" s="42"/>
      <c r="J1072" s="43"/>
      <c r="K1072" s="44"/>
      <c r="L1072" s="64"/>
      <c r="M1072" s="64"/>
      <c r="N1072" s="64"/>
      <c r="O1072" s="64"/>
      <c r="P1072" s="69"/>
      <c r="Q1072" s="70"/>
      <c r="R1072" s="71"/>
      <c r="S1072" s="69"/>
      <c r="T1072" s="81"/>
      <c r="U1072" s="74"/>
      <c r="V1072" s="74"/>
      <c r="W1072" s="1"/>
    </row>
    <row r="1073" spans="1:23" ht="23.25">
      <c r="A1073" s="1"/>
      <c r="B1073" s="40"/>
      <c r="C1073" s="40"/>
      <c r="D1073" s="40"/>
      <c r="E1073" s="40"/>
      <c r="F1073" s="40"/>
      <c r="G1073" s="83" t="s">
        <v>401</v>
      </c>
      <c r="H1073" s="41"/>
      <c r="I1073" s="42" t="s">
        <v>402</v>
      </c>
      <c r="J1073" s="43"/>
      <c r="K1073" s="44"/>
      <c r="L1073" s="64"/>
      <c r="M1073" s="63"/>
      <c r="N1073" s="63"/>
      <c r="O1073" s="63"/>
      <c r="P1073" s="69"/>
      <c r="Q1073" s="70"/>
      <c r="R1073" s="71"/>
      <c r="S1073" s="69"/>
      <c r="T1073" s="73">
        <f>+T1074</f>
        <v>5000</v>
      </c>
      <c r="U1073" s="73">
        <f>+U1074</f>
        <v>0</v>
      </c>
      <c r="V1073" s="73">
        <f>IF(T1073&lt;&gt;0,ROUND(U1073/T1073*100,1),0)</f>
        <v>0</v>
      </c>
      <c r="W1073" s="1"/>
    </row>
    <row r="1074" spans="1:23" ht="23.25">
      <c r="A1074" s="1"/>
      <c r="B1074" s="40"/>
      <c r="C1074" s="40"/>
      <c r="D1074" s="40"/>
      <c r="E1074" s="40"/>
      <c r="F1074" s="40"/>
      <c r="G1074" s="40"/>
      <c r="H1074" s="41"/>
      <c r="I1074" s="42" t="s">
        <v>44</v>
      </c>
      <c r="J1074" s="43"/>
      <c r="K1074" s="44"/>
      <c r="L1074" s="64"/>
      <c r="M1074" s="63"/>
      <c r="N1074" s="63"/>
      <c r="O1074" s="63"/>
      <c r="P1074" s="69"/>
      <c r="Q1074" s="70"/>
      <c r="R1074" s="71"/>
      <c r="S1074" s="69"/>
      <c r="T1074" s="73">
        <v>5000</v>
      </c>
      <c r="U1074" s="73">
        <v>0</v>
      </c>
      <c r="V1074" s="73">
        <f>IF(T1074&lt;&gt;0,ROUND(U1074/T1074*100,1),0)</f>
        <v>0</v>
      </c>
      <c r="W1074" s="1"/>
    </row>
    <row r="1075" spans="1:23" ht="23.25">
      <c r="A1075" s="1"/>
      <c r="B1075" s="40"/>
      <c r="C1075" s="40"/>
      <c r="D1075" s="40"/>
      <c r="E1075" s="40"/>
      <c r="F1075" s="40"/>
      <c r="G1075" s="40"/>
      <c r="H1075" s="41"/>
      <c r="I1075" s="42" t="s">
        <v>45</v>
      </c>
      <c r="J1075" s="43"/>
      <c r="K1075" s="44"/>
      <c r="L1075" s="64"/>
      <c r="M1075" s="63"/>
      <c r="N1075" s="63"/>
      <c r="O1075" s="63"/>
      <c r="P1075" s="69"/>
      <c r="Q1075" s="70"/>
      <c r="R1075" s="71"/>
      <c r="S1075" s="69"/>
      <c r="T1075" s="73">
        <v>0</v>
      </c>
      <c r="U1075" s="73">
        <v>0</v>
      </c>
      <c r="V1075" s="73"/>
      <c r="W1075" s="1"/>
    </row>
    <row r="1076" spans="1:23" ht="23.25">
      <c r="A1076" s="1"/>
      <c r="B1076" s="40"/>
      <c r="C1076" s="40"/>
      <c r="D1076" s="40"/>
      <c r="E1076" s="40"/>
      <c r="F1076" s="40"/>
      <c r="G1076" s="40"/>
      <c r="H1076" s="41"/>
      <c r="I1076" s="42"/>
      <c r="J1076" s="43"/>
      <c r="K1076" s="44"/>
      <c r="L1076" s="64"/>
      <c r="M1076" s="63"/>
      <c r="N1076" s="63"/>
      <c r="O1076" s="63"/>
      <c r="P1076" s="69"/>
      <c r="Q1076" s="70"/>
      <c r="R1076" s="71"/>
      <c r="S1076" s="69"/>
      <c r="T1076" s="73"/>
      <c r="U1076" s="73"/>
      <c r="V1076" s="73"/>
      <c r="W1076" s="1"/>
    </row>
    <row r="1077" spans="1:23" ht="23.25">
      <c r="A1077" s="1"/>
      <c r="B1077" s="40"/>
      <c r="C1077" s="40"/>
      <c r="D1077" s="40"/>
      <c r="E1077" s="40"/>
      <c r="F1077" s="40"/>
      <c r="G1077" s="83" t="s">
        <v>403</v>
      </c>
      <c r="H1077" s="41"/>
      <c r="I1077" s="42" t="s">
        <v>404</v>
      </c>
      <c r="J1077" s="43"/>
      <c r="K1077" s="44"/>
      <c r="L1077" s="64"/>
      <c r="M1077" s="63"/>
      <c r="N1077" s="63"/>
      <c r="O1077" s="63"/>
      <c r="P1077" s="69"/>
      <c r="Q1077" s="70"/>
      <c r="R1077" s="71"/>
      <c r="S1077" s="69"/>
      <c r="T1077" s="73">
        <f>+T1078</f>
        <v>1000</v>
      </c>
      <c r="U1077" s="73">
        <f>+U1078</f>
        <v>0</v>
      </c>
      <c r="V1077" s="73">
        <f>IF(T1077&lt;&gt;0,ROUND(U1077/T1077*100,1),0)</f>
        <v>0</v>
      </c>
      <c r="W1077" s="1"/>
    </row>
    <row r="1078" spans="1:23" ht="23.25">
      <c r="A1078" s="1"/>
      <c r="B1078" s="40"/>
      <c r="C1078" s="40"/>
      <c r="D1078" s="40"/>
      <c r="E1078" s="40"/>
      <c r="F1078" s="40"/>
      <c r="G1078" s="40"/>
      <c r="H1078" s="41"/>
      <c r="I1078" s="42" t="s">
        <v>44</v>
      </c>
      <c r="J1078" s="43"/>
      <c r="K1078" s="44"/>
      <c r="L1078" s="64"/>
      <c r="M1078" s="63"/>
      <c r="N1078" s="63"/>
      <c r="O1078" s="63"/>
      <c r="P1078" s="69"/>
      <c r="Q1078" s="70"/>
      <c r="R1078" s="71"/>
      <c r="S1078" s="69"/>
      <c r="T1078" s="73">
        <v>1000</v>
      </c>
      <c r="U1078" s="73">
        <v>0</v>
      </c>
      <c r="V1078" s="73">
        <f>IF(T1078&lt;&gt;0,ROUND(U1078/T1078*100,1),0)</f>
        <v>0</v>
      </c>
      <c r="W1078" s="1"/>
    </row>
    <row r="1079" spans="1:23" ht="23.25">
      <c r="A1079" s="1"/>
      <c r="B1079" s="40"/>
      <c r="C1079" s="40"/>
      <c r="D1079" s="40"/>
      <c r="E1079" s="40"/>
      <c r="F1079" s="40"/>
      <c r="G1079" s="40"/>
      <c r="H1079" s="41"/>
      <c r="I1079" s="42" t="s">
        <v>45</v>
      </c>
      <c r="J1079" s="43"/>
      <c r="K1079" s="44"/>
      <c r="L1079" s="64"/>
      <c r="M1079" s="63"/>
      <c r="N1079" s="63"/>
      <c r="O1079" s="63"/>
      <c r="P1079" s="69"/>
      <c r="Q1079" s="70"/>
      <c r="R1079" s="71"/>
      <c r="S1079" s="69"/>
      <c r="T1079" s="73">
        <v>0</v>
      </c>
      <c r="U1079" s="73">
        <v>0</v>
      </c>
      <c r="V1079" s="73"/>
      <c r="W1079" s="1"/>
    </row>
    <row r="1080" spans="1:23" ht="23.25">
      <c r="A1080" s="1"/>
      <c r="B1080" s="47"/>
      <c r="C1080" s="47"/>
      <c r="D1080" s="47"/>
      <c r="E1080" s="47"/>
      <c r="F1080" s="47"/>
      <c r="G1080" s="47"/>
      <c r="H1080" s="48"/>
      <c r="I1080" s="49"/>
      <c r="J1080" s="50"/>
      <c r="K1080" s="51"/>
      <c r="L1080" s="66"/>
      <c r="M1080" s="65"/>
      <c r="N1080" s="65"/>
      <c r="O1080" s="65"/>
      <c r="P1080" s="75"/>
      <c r="Q1080" s="76"/>
      <c r="R1080" s="77"/>
      <c r="S1080" s="75"/>
      <c r="T1080" s="79"/>
      <c r="U1080" s="79"/>
      <c r="V1080" s="79"/>
      <c r="W1080" s="1"/>
    </row>
    <row r="1081" spans="1:23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52"/>
      <c r="R1081" s="52"/>
      <c r="S1081" s="52"/>
      <c r="T1081" s="52"/>
      <c r="U1081" s="52"/>
      <c r="V1081" s="52"/>
      <c r="W1081" s="1"/>
    </row>
    <row r="1082" spans="1:23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52"/>
      <c r="R1082" s="52"/>
      <c r="S1082" s="52"/>
      <c r="T1082" s="52"/>
      <c r="U1082" s="52"/>
      <c r="V1082" s="90" t="s">
        <v>529</v>
      </c>
      <c r="W1082" s="1"/>
    </row>
    <row r="1083" spans="1:23" ht="23.25">
      <c r="A1083" s="1"/>
      <c r="B1083" s="54"/>
      <c r="C1083" s="8"/>
      <c r="D1083" s="8"/>
      <c r="E1083" s="8"/>
      <c r="F1083" s="8"/>
      <c r="G1083" s="8"/>
      <c r="H1083" s="55"/>
      <c r="I1083" s="10"/>
      <c r="J1083" s="11"/>
      <c r="K1083" s="54" t="s">
        <v>28</v>
      </c>
      <c r="L1083" s="57"/>
      <c r="M1083" s="57"/>
      <c r="N1083" s="57"/>
      <c r="O1083" s="57"/>
      <c r="P1083" s="57"/>
      <c r="Q1083" s="57"/>
      <c r="R1083" s="8"/>
      <c r="S1083" s="8"/>
      <c r="T1083" s="14"/>
      <c r="U1083" s="8"/>
      <c r="V1083" s="9"/>
      <c r="W1083" s="1"/>
    </row>
    <row r="1084" spans="1:23" ht="23.25">
      <c r="A1084" s="1"/>
      <c r="B1084" s="19" t="s">
        <v>26</v>
      </c>
      <c r="C1084" s="16"/>
      <c r="D1084" s="16"/>
      <c r="E1084" s="16"/>
      <c r="F1084" s="16"/>
      <c r="G1084" s="16"/>
      <c r="H1084" s="56"/>
      <c r="I1084" s="1"/>
      <c r="J1084" s="18"/>
      <c r="K1084" s="58"/>
      <c r="L1084" s="59"/>
      <c r="M1084" s="12" t="s">
        <v>29</v>
      </c>
      <c r="N1084" s="12"/>
      <c r="O1084" s="12"/>
      <c r="P1084" s="12"/>
      <c r="Q1084" s="13"/>
      <c r="R1084" s="8" t="s">
        <v>21</v>
      </c>
      <c r="S1084" s="8"/>
      <c r="T1084" s="19" t="s">
        <v>0</v>
      </c>
      <c r="U1084" s="16"/>
      <c r="V1084" s="17"/>
      <c r="W1084" s="1"/>
    </row>
    <row r="1085" spans="1:23" ht="23.25">
      <c r="A1085" s="1"/>
      <c r="B1085" s="23" t="s">
        <v>27</v>
      </c>
      <c r="C1085" s="20"/>
      <c r="D1085" s="20"/>
      <c r="E1085" s="20"/>
      <c r="F1085" s="20"/>
      <c r="G1085" s="20"/>
      <c r="H1085" s="56"/>
      <c r="I1085" s="22" t="s">
        <v>1</v>
      </c>
      <c r="J1085" s="18"/>
      <c r="K1085" s="15" t="s">
        <v>18</v>
      </c>
      <c r="L1085" s="15" t="s">
        <v>30</v>
      </c>
      <c r="M1085" s="60"/>
      <c r="N1085" s="61"/>
      <c r="O1085" s="62"/>
      <c r="P1085" s="15" t="s">
        <v>38</v>
      </c>
      <c r="Q1085" s="17"/>
      <c r="R1085" s="16" t="s">
        <v>16</v>
      </c>
      <c r="S1085" s="16"/>
      <c r="T1085" s="23" t="s">
        <v>23</v>
      </c>
      <c r="U1085" s="20"/>
      <c r="V1085" s="21"/>
      <c r="W1085" s="1"/>
    </row>
    <row r="1086" spans="1:23" ht="23.25">
      <c r="A1086" s="1"/>
      <c r="B1086" s="24"/>
      <c r="C1086" s="24"/>
      <c r="D1086" s="24"/>
      <c r="E1086" s="24"/>
      <c r="F1086" s="25"/>
      <c r="G1086" s="24"/>
      <c r="H1086" s="24"/>
      <c r="I1086" s="22"/>
      <c r="J1086" s="18"/>
      <c r="K1086" s="22" t="s">
        <v>19</v>
      </c>
      <c r="L1086" s="28" t="s">
        <v>19</v>
      </c>
      <c r="M1086" s="29" t="s">
        <v>4</v>
      </c>
      <c r="N1086" s="31" t="s">
        <v>5</v>
      </c>
      <c r="O1086" s="29" t="s">
        <v>6</v>
      </c>
      <c r="P1086" s="23" t="s">
        <v>39</v>
      </c>
      <c r="Q1086" s="21"/>
      <c r="R1086" s="26" t="s">
        <v>17</v>
      </c>
      <c r="S1086" s="16"/>
      <c r="T1086" s="24"/>
      <c r="U1086" s="24"/>
      <c r="V1086" s="27" t="s">
        <v>2</v>
      </c>
      <c r="W1086" s="1"/>
    </row>
    <row r="1087" spans="1:23" ht="23.25">
      <c r="A1087" s="1"/>
      <c r="B1087" s="28" t="s">
        <v>11</v>
      </c>
      <c r="C1087" s="28" t="s">
        <v>12</v>
      </c>
      <c r="D1087" s="28" t="s">
        <v>13</v>
      </c>
      <c r="E1087" s="28" t="s">
        <v>14</v>
      </c>
      <c r="F1087" s="29" t="s">
        <v>15</v>
      </c>
      <c r="G1087" s="28" t="s">
        <v>3</v>
      </c>
      <c r="H1087" s="24"/>
      <c r="I1087" s="1"/>
      <c r="J1087" s="18"/>
      <c r="K1087" s="22" t="s">
        <v>20</v>
      </c>
      <c r="L1087" s="29" t="s">
        <v>31</v>
      </c>
      <c r="M1087" s="29"/>
      <c r="N1087" s="29"/>
      <c r="O1087" s="29"/>
      <c r="P1087" s="22" t="s">
        <v>32</v>
      </c>
      <c r="Q1087" s="30" t="s">
        <v>32</v>
      </c>
      <c r="R1087" s="99" t="s">
        <v>33</v>
      </c>
      <c r="S1087" s="101" t="s">
        <v>34</v>
      </c>
      <c r="T1087" s="31" t="s">
        <v>4</v>
      </c>
      <c r="U1087" s="28" t="s">
        <v>7</v>
      </c>
      <c r="V1087" s="27" t="s">
        <v>8</v>
      </c>
      <c r="W1087" s="1"/>
    </row>
    <row r="1088" spans="1:23" ht="23.25">
      <c r="A1088" s="1"/>
      <c r="B1088" s="32"/>
      <c r="C1088" s="32"/>
      <c r="D1088" s="32"/>
      <c r="E1088" s="32"/>
      <c r="F1088" s="33"/>
      <c r="G1088" s="32"/>
      <c r="H1088" s="32"/>
      <c r="I1088" s="34"/>
      <c r="J1088" s="35"/>
      <c r="K1088" s="36"/>
      <c r="L1088" s="37"/>
      <c r="M1088" s="37"/>
      <c r="N1088" s="37"/>
      <c r="O1088" s="37"/>
      <c r="P1088" s="36" t="s">
        <v>35</v>
      </c>
      <c r="Q1088" s="38" t="s">
        <v>36</v>
      </c>
      <c r="R1088" s="100"/>
      <c r="S1088" s="102"/>
      <c r="T1088" s="34"/>
      <c r="U1088" s="32"/>
      <c r="V1088" s="37" t="s">
        <v>37</v>
      </c>
      <c r="W1088" s="1"/>
    </row>
    <row r="1089" spans="1:23" ht="23.25">
      <c r="A1089" s="1"/>
      <c r="B1089" s="39"/>
      <c r="C1089" s="39"/>
      <c r="D1089" s="39"/>
      <c r="E1089" s="39"/>
      <c r="F1089" s="40"/>
      <c r="G1089" s="39"/>
      <c r="H1089" s="41"/>
      <c r="I1089" s="42"/>
      <c r="J1089" s="43"/>
      <c r="K1089" s="44"/>
      <c r="L1089" s="64"/>
      <c r="M1089" s="63"/>
      <c r="N1089" s="63"/>
      <c r="O1089" s="63"/>
      <c r="P1089" s="69"/>
      <c r="Q1089" s="70"/>
      <c r="R1089" s="71"/>
      <c r="S1089" s="71"/>
      <c r="T1089" s="72"/>
      <c r="U1089" s="73"/>
      <c r="V1089" s="73"/>
      <c r="W1089" s="1"/>
    </row>
    <row r="1090" spans="1:23" ht="23.25">
      <c r="A1090" s="1"/>
      <c r="B1090" s="83" t="s">
        <v>283</v>
      </c>
      <c r="C1090" s="83" t="s">
        <v>306</v>
      </c>
      <c r="D1090" s="83" t="s">
        <v>48</v>
      </c>
      <c r="E1090" s="40"/>
      <c r="F1090" s="83" t="s">
        <v>232</v>
      </c>
      <c r="G1090" s="83" t="s">
        <v>405</v>
      </c>
      <c r="H1090" s="41"/>
      <c r="I1090" s="42" t="s">
        <v>406</v>
      </c>
      <c r="J1090" s="43"/>
      <c r="K1090" s="44"/>
      <c r="L1090" s="64"/>
      <c r="M1090" s="63"/>
      <c r="N1090" s="63"/>
      <c r="O1090" s="63"/>
      <c r="P1090" s="69"/>
      <c r="Q1090" s="70"/>
      <c r="R1090" s="71"/>
      <c r="S1090" s="69"/>
      <c r="T1090" s="73">
        <f>+T1091</f>
        <v>9950</v>
      </c>
      <c r="U1090" s="73">
        <f>+U1091</f>
        <v>78957.1</v>
      </c>
      <c r="V1090" s="73">
        <f>IF(T1090&lt;&gt;0,ROUND(U1090/T1090*100,1),0)</f>
        <v>793.5</v>
      </c>
      <c r="W1090" s="1"/>
    </row>
    <row r="1091" spans="1:23" ht="23.25">
      <c r="A1091" s="1"/>
      <c r="B1091" s="40"/>
      <c r="C1091" s="40"/>
      <c r="D1091" s="40"/>
      <c r="E1091" s="40"/>
      <c r="F1091" s="40"/>
      <c r="G1091" s="40"/>
      <c r="H1091" s="41"/>
      <c r="I1091" s="42" t="s">
        <v>44</v>
      </c>
      <c r="J1091" s="43"/>
      <c r="K1091" s="44"/>
      <c r="L1091" s="64"/>
      <c r="M1091" s="63"/>
      <c r="N1091" s="63"/>
      <c r="O1091" s="63"/>
      <c r="P1091" s="69"/>
      <c r="Q1091" s="70"/>
      <c r="R1091" s="71"/>
      <c r="S1091" s="69"/>
      <c r="T1091" s="73">
        <v>9950</v>
      </c>
      <c r="U1091" s="73">
        <v>78957.1</v>
      </c>
      <c r="V1091" s="73">
        <f>IF(T1091&lt;&gt;0,ROUND(U1091/T1091*100,1),0)</f>
        <v>793.5</v>
      </c>
      <c r="W1091" s="1"/>
    </row>
    <row r="1092" spans="1:23" ht="23.25">
      <c r="A1092" s="1"/>
      <c r="B1092" s="40"/>
      <c r="C1092" s="46"/>
      <c r="D1092" s="46"/>
      <c r="E1092" s="46"/>
      <c r="F1092" s="46"/>
      <c r="G1092" s="46"/>
      <c r="H1092" s="42"/>
      <c r="I1092" s="42" t="s">
        <v>45</v>
      </c>
      <c r="J1092" s="43"/>
      <c r="K1092" s="44"/>
      <c r="L1092" s="64"/>
      <c r="M1092" s="64"/>
      <c r="N1092" s="64"/>
      <c r="O1092" s="64"/>
      <c r="P1092" s="69"/>
      <c r="Q1092" s="70"/>
      <c r="R1092" s="71"/>
      <c r="S1092" s="69"/>
      <c r="T1092" s="81">
        <v>0</v>
      </c>
      <c r="U1092" s="74">
        <v>0</v>
      </c>
      <c r="V1092" s="74"/>
      <c r="W1092" s="1"/>
    </row>
    <row r="1093" spans="1:23" ht="23.25">
      <c r="A1093" s="1"/>
      <c r="B1093" s="40"/>
      <c r="C1093" s="40"/>
      <c r="D1093" s="40"/>
      <c r="E1093" s="40"/>
      <c r="F1093" s="40"/>
      <c r="G1093" s="40"/>
      <c r="H1093" s="41"/>
      <c r="I1093" s="42"/>
      <c r="J1093" s="43"/>
      <c r="K1093" s="44"/>
      <c r="L1093" s="64"/>
      <c r="M1093" s="63"/>
      <c r="N1093" s="63"/>
      <c r="O1093" s="63"/>
      <c r="P1093" s="69"/>
      <c r="Q1093" s="70"/>
      <c r="R1093" s="71"/>
      <c r="S1093" s="69"/>
      <c r="T1093" s="73"/>
      <c r="U1093" s="73"/>
      <c r="V1093" s="73"/>
      <c r="W1093" s="1"/>
    </row>
    <row r="1094" spans="1:23" ht="23.25">
      <c r="A1094" s="1"/>
      <c r="B1094" s="40"/>
      <c r="C1094" s="40"/>
      <c r="D1094" s="40"/>
      <c r="E1094" s="40"/>
      <c r="F1094" s="40"/>
      <c r="G1094" s="83" t="s">
        <v>407</v>
      </c>
      <c r="H1094" s="41"/>
      <c r="I1094" s="42" t="s">
        <v>408</v>
      </c>
      <c r="J1094" s="43"/>
      <c r="K1094" s="44"/>
      <c r="L1094" s="64"/>
      <c r="M1094" s="64"/>
      <c r="N1094" s="64"/>
      <c r="O1094" s="64"/>
      <c r="P1094" s="69"/>
      <c r="Q1094" s="70"/>
      <c r="R1094" s="71"/>
      <c r="S1094" s="69"/>
      <c r="T1094" s="81">
        <f>+T1095</f>
        <v>1790</v>
      </c>
      <c r="U1094" s="74">
        <f>+U1095</f>
        <v>470</v>
      </c>
      <c r="V1094" s="74">
        <f>IF(T1094&lt;&gt;0,ROUND(U1094/T1094*100,1),0)</f>
        <v>26.3</v>
      </c>
      <c r="W1094" s="1"/>
    </row>
    <row r="1095" spans="1:23" ht="23.25">
      <c r="A1095" s="1"/>
      <c r="B1095" s="40"/>
      <c r="C1095" s="40"/>
      <c r="D1095" s="40"/>
      <c r="E1095" s="40"/>
      <c r="F1095" s="40"/>
      <c r="G1095" s="40"/>
      <c r="H1095" s="41"/>
      <c r="I1095" s="42" t="s">
        <v>44</v>
      </c>
      <c r="J1095" s="43"/>
      <c r="K1095" s="44"/>
      <c r="L1095" s="64"/>
      <c r="M1095" s="64"/>
      <c r="N1095" s="64"/>
      <c r="O1095" s="64"/>
      <c r="P1095" s="69"/>
      <c r="Q1095" s="70"/>
      <c r="R1095" s="71"/>
      <c r="S1095" s="69"/>
      <c r="T1095" s="81">
        <v>1790</v>
      </c>
      <c r="U1095" s="74">
        <v>470</v>
      </c>
      <c r="V1095" s="74">
        <f>IF(T1095&lt;&gt;0,ROUND(U1095/T1095*100,1),0)</f>
        <v>26.3</v>
      </c>
      <c r="W1095" s="1"/>
    </row>
    <row r="1096" spans="1:23" ht="23.25">
      <c r="A1096" s="1"/>
      <c r="B1096" s="40"/>
      <c r="C1096" s="40"/>
      <c r="D1096" s="40"/>
      <c r="E1096" s="40"/>
      <c r="F1096" s="40"/>
      <c r="G1096" s="40"/>
      <c r="H1096" s="41"/>
      <c r="I1096" s="42" t="s">
        <v>45</v>
      </c>
      <c r="J1096" s="43"/>
      <c r="K1096" s="44"/>
      <c r="L1096" s="64"/>
      <c r="M1096" s="64"/>
      <c r="N1096" s="64"/>
      <c r="O1096" s="64"/>
      <c r="P1096" s="69"/>
      <c r="Q1096" s="70"/>
      <c r="R1096" s="71"/>
      <c r="S1096" s="69"/>
      <c r="T1096" s="81">
        <v>0</v>
      </c>
      <c r="U1096" s="74">
        <v>0</v>
      </c>
      <c r="V1096" s="74"/>
      <c r="W1096" s="1"/>
    </row>
    <row r="1097" spans="1:23" ht="23.25">
      <c r="A1097" s="1"/>
      <c r="B1097" s="40"/>
      <c r="C1097" s="40"/>
      <c r="D1097" s="40"/>
      <c r="E1097" s="40"/>
      <c r="F1097" s="40"/>
      <c r="G1097" s="40"/>
      <c r="H1097" s="41"/>
      <c r="I1097" s="42"/>
      <c r="J1097" s="43"/>
      <c r="K1097" s="44"/>
      <c r="L1097" s="64"/>
      <c r="M1097" s="64"/>
      <c r="N1097" s="64"/>
      <c r="O1097" s="64"/>
      <c r="P1097" s="69"/>
      <c r="Q1097" s="70"/>
      <c r="R1097" s="71"/>
      <c r="S1097" s="69"/>
      <c r="T1097" s="81"/>
      <c r="U1097" s="74"/>
      <c r="V1097" s="74"/>
      <c r="W1097" s="1"/>
    </row>
    <row r="1098" spans="1:23" ht="23.25">
      <c r="A1098" s="1"/>
      <c r="B1098" s="40"/>
      <c r="C1098" s="40"/>
      <c r="D1098" s="40"/>
      <c r="E1098" s="40"/>
      <c r="F1098" s="40"/>
      <c r="G1098" s="83" t="s">
        <v>409</v>
      </c>
      <c r="H1098" s="41"/>
      <c r="I1098" s="42" t="s">
        <v>410</v>
      </c>
      <c r="J1098" s="43"/>
      <c r="K1098" s="44"/>
      <c r="L1098" s="64"/>
      <c r="M1098" s="64"/>
      <c r="N1098" s="64"/>
      <c r="O1098" s="64"/>
      <c r="P1098" s="69"/>
      <c r="Q1098" s="70"/>
      <c r="R1098" s="71"/>
      <c r="S1098" s="69"/>
      <c r="T1098" s="81">
        <f>+T1099</f>
        <v>1600</v>
      </c>
      <c r="U1098" s="74">
        <f>+U1099</f>
        <v>1117.4</v>
      </c>
      <c r="V1098" s="74">
        <f>IF(T1098&lt;&gt;0,ROUND(U1098/T1098*100,1),0)</f>
        <v>69.8</v>
      </c>
      <c r="W1098" s="1"/>
    </row>
    <row r="1099" spans="1:23" ht="23.25">
      <c r="A1099" s="1"/>
      <c r="B1099" s="40"/>
      <c r="C1099" s="40"/>
      <c r="D1099" s="40"/>
      <c r="E1099" s="40"/>
      <c r="F1099" s="40"/>
      <c r="G1099" s="40"/>
      <c r="H1099" s="41"/>
      <c r="I1099" s="42" t="s">
        <v>44</v>
      </c>
      <c r="J1099" s="43"/>
      <c r="K1099" s="44"/>
      <c r="L1099" s="64"/>
      <c r="M1099" s="64"/>
      <c r="N1099" s="64"/>
      <c r="O1099" s="64"/>
      <c r="P1099" s="69"/>
      <c r="Q1099" s="70"/>
      <c r="R1099" s="71"/>
      <c r="S1099" s="69"/>
      <c r="T1099" s="81">
        <v>1600</v>
      </c>
      <c r="U1099" s="74">
        <v>1117.4</v>
      </c>
      <c r="V1099" s="74">
        <f>IF(T1099&lt;&gt;0,ROUND(U1099/T1099*100,1),0)</f>
        <v>69.8</v>
      </c>
      <c r="W1099" s="1"/>
    </row>
    <row r="1100" spans="1:23" ht="23.25">
      <c r="A1100" s="1"/>
      <c r="B1100" s="40"/>
      <c r="C1100" s="40"/>
      <c r="D1100" s="40"/>
      <c r="E1100" s="40"/>
      <c r="F1100" s="40"/>
      <c r="G1100" s="40"/>
      <c r="H1100" s="41"/>
      <c r="I1100" s="42" t="s">
        <v>45</v>
      </c>
      <c r="J1100" s="43"/>
      <c r="K1100" s="44"/>
      <c r="L1100" s="64"/>
      <c r="M1100" s="64"/>
      <c r="N1100" s="64"/>
      <c r="O1100" s="64"/>
      <c r="P1100" s="69"/>
      <c r="Q1100" s="70"/>
      <c r="R1100" s="71"/>
      <c r="S1100" s="69"/>
      <c r="T1100" s="81">
        <v>0</v>
      </c>
      <c r="U1100" s="74">
        <v>0</v>
      </c>
      <c r="V1100" s="74"/>
      <c r="W1100" s="1"/>
    </row>
    <row r="1101" spans="1:23" ht="23.25">
      <c r="A1101" s="1"/>
      <c r="B1101" s="40"/>
      <c r="C1101" s="40"/>
      <c r="D1101" s="40"/>
      <c r="E1101" s="40"/>
      <c r="F1101" s="40"/>
      <c r="G1101" s="40"/>
      <c r="H1101" s="41"/>
      <c r="I1101" s="42"/>
      <c r="J1101" s="43"/>
      <c r="K1101" s="44"/>
      <c r="L1101" s="64"/>
      <c r="M1101" s="64"/>
      <c r="N1101" s="64"/>
      <c r="O1101" s="64"/>
      <c r="P1101" s="69"/>
      <c r="Q1101" s="70"/>
      <c r="R1101" s="71"/>
      <c r="S1101" s="69"/>
      <c r="T1101" s="81"/>
      <c r="U1101" s="74"/>
      <c r="V1101" s="74"/>
      <c r="W1101" s="1"/>
    </row>
    <row r="1102" spans="1:23" ht="23.25">
      <c r="A1102" s="1"/>
      <c r="B1102" s="40"/>
      <c r="C1102" s="40"/>
      <c r="D1102" s="40"/>
      <c r="E1102" s="40"/>
      <c r="F1102" s="40"/>
      <c r="G1102" s="83" t="s">
        <v>411</v>
      </c>
      <c r="H1102" s="41"/>
      <c r="I1102" s="42" t="s">
        <v>412</v>
      </c>
      <c r="J1102" s="43"/>
      <c r="K1102" s="44"/>
      <c r="L1102" s="64"/>
      <c r="M1102" s="63"/>
      <c r="N1102" s="63"/>
      <c r="O1102" s="63"/>
      <c r="P1102" s="69"/>
      <c r="Q1102" s="70"/>
      <c r="R1102" s="71"/>
      <c r="S1102" s="69"/>
      <c r="T1102" s="73">
        <f>+T1103</f>
        <v>1000</v>
      </c>
      <c r="U1102" s="73">
        <f>+U1103</f>
        <v>0</v>
      </c>
      <c r="V1102" s="73">
        <f>IF(T1102&lt;&gt;0,ROUND(U1102/T1102*100,1),0)</f>
        <v>0</v>
      </c>
      <c r="W1102" s="1"/>
    </row>
    <row r="1103" spans="1:23" ht="23.25">
      <c r="A1103" s="1"/>
      <c r="B1103" s="40"/>
      <c r="C1103" s="46"/>
      <c r="D1103" s="46"/>
      <c r="E1103" s="46"/>
      <c r="F1103" s="46"/>
      <c r="G1103" s="46"/>
      <c r="H1103" s="42"/>
      <c r="I1103" s="42" t="s">
        <v>44</v>
      </c>
      <c r="J1103" s="43"/>
      <c r="K1103" s="44"/>
      <c r="L1103" s="64"/>
      <c r="M1103" s="64"/>
      <c r="N1103" s="64"/>
      <c r="O1103" s="64"/>
      <c r="P1103" s="69"/>
      <c r="Q1103" s="70"/>
      <c r="R1103" s="71"/>
      <c r="S1103" s="69"/>
      <c r="T1103" s="81">
        <v>1000</v>
      </c>
      <c r="U1103" s="74">
        <v>0</v>
      </c>
      <c r="V1103" s="74">
        <f>IF(T1103&lt;&gt;0,ROUND(U1103/T1103*100,1),0)</f>
        <v>0</v>
      </c>
      <c r="W1103" s="1"/>
    </row>
    <row r="1104" spans="1:23" ht="23.25">
      <c r="A1104" s="1"/>
      <c r="B1104" s="40"/>
      <c r="C1104" s="40"/>
      <c r="D1104" s="40"/>
      <c r="E1104" s="40"/>
      <c r="F1104" s="40"/>
      <c r="G1104" s="40"/>
      <c r="H1104" s="41"/>
      <c r="I1104" s="42" t="s">
        <v>45</v>
      </c>
      <c r="J1104" s="43"/>
      <c r="K1104" s="44"/>
      <c r="L1104" s="64"/>
      <c r="M1104" s="63"/>
      <c r="N1104" s="63"/>
      <c r="O1104" s="63"/>
      <c r="P1104" s="69"/>
      <c r="Q1104" s="70"/>
      <c r="R1104" s="71"/>
      <c r="S1104" s="69"/>
      <c r="T1104" s="81">
        <v>0</v>
      </c>
      <c r="U1104" s="74">
        <v>0</v>
      </c>
      <c r="V1104" s="74"/>
      <c r="W1104" s="1"/>
    </row>
    <row r="1105" spans="1:23" ht="23.25">
      <c r="A1105" s="1"/>
      <c r="B1105" s="40"/>
      <c r="C1105" s="46"/>
      <c r="D1105" s="46"/>
      <c r="E1105" s="46"/>
      <c r="F1105" s="46"/>
      <c r="G1105" s="46"/>
      <c r="H1105" s="42"/>
      <c r="I1105" s="42"/>
      <c r="J1105" s="43"/>
      <c r="K1105" s="44"/>
      <c r="L1105" s="64"/>
      <c r="M1105" s="64"/>
      <c r="N1105" s="64"/>
      <c r="O1105" s="64"/>
      <c r="P1105" s="69"/>
      <c r="Q1105" s="70"/>
      <c r="R1105" s="71"/>
      <c r="S1105" s="69"/>
      <c r="T1105" s="73"/>
      <c r="U1105" s="73"/>
      <c r="V1105" s="73"/>
      <c r="W1105" s="1"/>
    </row>
    <row r="1106" spans="1:23" ht="23.25">
      <c r="A1106" s="1"/>
      <c r="B1106" s="40"/>
      <c r="C1106" s="40"/>
      <c r="D1106" s="40"/>
      <c r="E1106" s="40"/>
      <c r="F1106" s="40"/>
      <c r="G1106" s="84" t="s">
        <v>413</v>
      </c>
      <c r="H1106" s="42"/>
      <c r="I1106" s="42" t="s">
        <v>414</v>
      </c>
      <c r="J1106" s="43"/>
      <c r="K1106" s="44"/>
      <c r="L1106" s="64"/>
      <c r="M1106" s="64"/>
      <c r="N1106" s="64"/>
      <c r="O1106" s="64"/>
      <c r="P1106" s="69"/>
      <c r="Q1106" s="70"/>
      <c r="R1106" s="71"/>
      <c r="S1106" s="69"/>
      <c r="T1106" s="81">
        <f>+T1107</f>
        <v>3440</v>
      </c>
      <c r="U1106" s="74">
        <f>+U1107</f>
        <v>721.3</v>
      </c>
      <c r="V1106" s="74">
        <f>IF(T1106&lt;&gt;0,ROUND(U1106/T1106*100,1),0)</f>
        <v>21</v>
      </c>
      <c r="W1106" s="1"/>
    </row>
    <row r="1107" spans="1:23" ht="23.25">
      <c r="A1107" s="1"/>
      <c r="B1107" s="40"/>
      <c r="C1107" s="40"/>
      <c r="D1107" s="40"/>
      <c r="E1107" s="40"/>
      <c r="F1107" s="40"/>
      <c r="G1107" s="40"/>
      <c r="H1107" s="41"/>
      <c r="I1107" s="42" t="s">
        <v>44</v>
      </c>
      <c r="J1107" s="43"/>
      <c r="K1107" s="44"/>
      <c r="L1107" s="64"/>
      <c r="M1107" s="63"/>
      <c r="N1107" s="63"/>
      <c r="O1107" s="63"/>
      <c r="P1107" s="69"/>
      <c r="Q1107" s="70"/>
      <c r="R1107" s="71"/>
      <c r="S1107" s="69"/>
      <c r="T1107" s="73">
        <v>3440</v>
      </c>
      <c r="U1107" s="73">
        <v>721.3</v>
      </c>
      <c r="V1107" s="73">
        <f>IF(T1107&lt;&gt;0,ROUND(U1107/T1107*100,1),0)</f>
        <v>21</v>
      </c>
      <c r="W1107" s="1"/>
    </row>
    <row r="1108" spans="1:23" ht="23.25">
      <c r="A1108" s="1"/>
      <c r="B1108" s="40"/>
      <c r="C1108" s="40"/>
      <c r="D1108" s="40"/>
      <c r="E1108" s="40"/>
      <c r="F1108" s="40"/>
      <c r="G1108" s="40"/>
      <c r="H1108" s="41"/>
      <c r="I1108" s="42" t="s">
        <v>45</v>
      </c>
      <c r="J1108" s="43"/>
      <c r="K1108" s="44"/>
      <c r="L1108" s="64"/>
      <c r="M1108" s="63"/>
      <c r="N1108" s="63"/>
      <c r="O1108" s="63"/>
      <c r="P1108" s="69"/>
      <c r="Q1108" s="70"/>
      <c r="R1108" s="71"/>
      <c r="S1108" s="69"/>
      <c r="T1108" s="73">
        <v>0</v>
      </c>
      <c r="U1108" s="73">
        <v>0</v>
      </c>
      <c r="V1108" s="73"/>
      <c r="W1108" s="1"/>
    </row>
    <row r="1109" spans="1:23" ht="23.25">
      <c r="A1109" s="1"/>
      <c r="B1109" s="40"/>
      <c r="C1109" s="46"/>
      <c r="D1109" s="46"/>
      <c r="E1109" s="46"/>
      <c r="F1109" s="46"/>
      <c r="G1109" s="46"/>
      <c r="H1109" s="42"/>
      <c r="I1109" s="42"/>
      <c r="J1109" s="43"/>
      <c r="K1109" s="44"/>
      <c r="L1109" s="64"/>
      <c r="M1109" s="64"/>
      <c r="N1109" s="64"/>
      <c r="O1109" s="64"/>
      <c r="P1109" s="69"/>
      <c r="Q1109" s="70"/>
      <c r="R1109" s="71"/>
      <c r="S1109" s="69"/>
      <c r="T1109" s="81"/>
      <c r="U1109" s="74"/>
      <c r="V1109" s="74"/>
      <c r="W1109" s="1"/>
    </row>
    <row r="1110" spans="1:23" ht="23.25">
      <c r="A1110" s="1"/>
      <c r="B1110" s="40"/>
      <c r="C1110" s="40"/>
      <c r="D1110" s="40"/>
      <c r="E1110" s="40"/>
      <c r="F1110" s="40"/>
      <c r="G1110" s="83" t="s">
        <v>415</v>
      </c>
      <c r="H1110" s="41"/>
      <c r="I1110" s="42" t="s">
        <v>416</v>
      </c>
      <c r="J1110" s="43"/>
      <c r="K1110" s="44"/>
      <c r="L1110" s="64"/>
      <c r="M1110" s="63"/>
      <c r="N1110" s="63"/>
      <c r="O1110" s="63"/>
      <c r="P1110" s="69"/>
      <c r="Q1110" s="70"/>
      <c r="R1110" s="71"/>
      <c r="S1110" s="69"/>
      <c r="T1110" s="73">
        <f>+T1111</f>
        <v>2000</v>
      </c>
      <c r="U1110" s="73">
        <f>+U1111</f>
        <v>0</v>
      </c>
      <c r="V1110" s="73">
        <f>IF(T1110&lt;&gt;0,ROUND(U1110/T1110*100,1),0)</f>
        <v>0</v>
      </c>
      <c r="W1110" s="1"/>
    </row>
    <row r="1111" spans="1:23" ht="23.25">
      <c r="A1111" s="1"/>
      <c r="B1111" s="40"/>
      <c r="C1111" s="40"/>
      <c r="D1111" s="40"/>
      <c r="E1111" s="40"/>
      <c r="F1111" s="40"/>
      <c r="G1111" s="40"/>
      <c r="H1111" s="42"/>
      <c r="I1111" s="42" t="s">
        <v>44</v>
      </c>
      <c r="J1111" s="43"/>
      <c r="K1111" s="44"/>
      <c r="L1111" s="64"/>
      <c r="M1111" s="63"/>
      <c r="N1111" s="63"/>
      <c r="O1111" s="63"/>
      <c r="P1111" s="69"/>
      <c r="Q1111" s="70"/>
      <c r="R1111" s="71"/>
      <c r="S1111" s="69"/>
      <c r="T1111" s="73">
        <v>2000</v>
      </c>
      <c r="U1111" s="73">
        <v>0</v>
      </c>
      <c r="V1111" s="73">
        <f>IF(T1111&lt;&gt;0,ROUND(U1111/T1111*100,1),0)</f>
        <v>0</v>
      </c>
      <c r="W1111" s="1"/>
    </row>
    <row r="1112" spans="1:23" ht="23.25">
      <c r="A1112" s="1"/>
      <c r="B1112" s="40"/>
      <c r="C1112" s="40"/>
      <c r="D1112" s="40"/>
      <c r="E1112" s="40"/>
      <c r="F1112" s="40"/>
      <c r="G1112" s="40"/>
      <c r="H1112" s="41"/>
      <c r="I1112" s="42" t="s">
        <v>45</v>
      </c>
      <c r="J1112" s="43"/>
      <c r="K1112" s="44"/>
      <c r="L1112" s="64"/>
      <c r="M1112" s="63"/>
      <c r="N1112" s="63"/>
      <c r="O1112" s="63"/>
      <c r="P1112" s="69"/>
      <c r="Q1112" s="70"/>
      <c r="R1112" s="71"/>
      <c r="S1112" s="69"/>
      <c r="T1112" s="73">
        <v>0</v>
      </c>
      <c r="U1112" s="73">
        <v>0</v>
      </c>
      <c r="V1112" s="73"/>
      <c r="W1112" s="1"/>
    </row>
    <row r="1113" spans="1:23" ht="23.25">
      <c r="A1113" s="1"/>
      <c r="B1113" s="40"/>
      <c r="C1113" s="46"/>
      <c r="D1113" s="46"/>
      <c r="E1113" s="46"/>
      <c r="F1113" s="46"/>
      <c r="G1113" s="46"/>
      <c r="H1113" s="42"/>
      <c r="I1113" s="42"/>
      <c r="J1113" s="43"/>
      <c r="K1113" s="44"/>
      <c r="L1113" s="64"/>
      <c r="M1113" s="64"/>
      <c r="N1113" s="64"/>
      <c r="O1113" s="64"/>
      <c r="P1113" s="69"/>
      <c r="Q1113" s="70"/>
      <c r="R1113" s="71"/>
      <c r="S1113" s="69"/>
      <c r="T1113" s="81"/>
      <c r="U1113" s="74"/>
      <c r="V1113" s="74"/>
      <c r="W1113" s="1"/>
    </row>
    <row r="1114" spans="1:23" ht="23.25">
      <c r="A1114" s="1"/>
      <c r="B1114" s="40"/>
      <c r="C1114" s="40"/>
      <c r="D1114" s="40"/>
      <c r="E1114" s="40"/>
      <c r="F1114" s="40"/>
      <c r="G1114" s="83" t="s">
        <v>417</v>
      </c>
      <c r="H1114" s="41"/>
      <c r="I1114" s="42" t="s">
        <v>418</v>
      </c>
      <c r="J1114" s="43"/>
      <c r="K1114" s="44"/>
      <c r="L1114" s="64"/>
      <c r="M1114" s="63"/>
      <c r="N1114" s="63"/>
      <c r="O1114" s="63"/>
      <c r="P1114" s="69"/>
      <c r="Q1114" s="70"/>
      <c r="R1114" s="71"/>
      <c r="S1114" s="69"/>
      <c r="T1114" s="73">
        <f>+T1115</f>
        <v>2000</v>
      </c>
      <c r="U1114" s="73">
        <f>+U1115</f>
        <v>0</v>
      </c>
      <c r="V1114" s="73">
        <f>IF(T1114&lt;&gt;0,ROUND(U1114/T1114*100,1),0)</f>
        <v>0</v>
      </c>
      <c r="W1114" s="1"/>
    </row>
    <row r="1115" spans="1:23" ht="23.25">
      <c r="A1115" s="1"/>
      <c r="B1115" s="40"/>
      <c r="C1115" s="40"/>
      <c r="D1115" s="40"/>
      <c r="E1115" s="40"/>
      <c r="F1115" s="40"/>
      <c r="G1115" s="40"/>
      <c r="H1115" s="41"/>
      <c r="I1115" s="42" t="s">
        <v>44</v>
      </c>
      <c r="J1115" s="43"/>
      <c r="K1115" s="44"/>
      <c r="L1115" s="64"/>
      <c r="M1115" s="64"/>
      <c r="N1115" s="64"/>
      <c r="O1115" s="64"/>
      <c r="P1115" s="69"/>
      <c r="Q1115" s="70"/>
      <c r="R1115" s="71"/>
      <c r="S1115" s="69"/>
      <c r="T1115" s="81">
        <v>2000</v>
      </c>
      <c r="U1115" s="74">
        <v>0</v>
      </c>
      <c r="V1115" s="74">
        <f>IF(T1115&lt;&gt;0,ROUND(U1115/T1115*100,1),0)</f>
        <v>0</v>
      </c>
      <c r="W1115" s="1"/>
    </row>
    <row r="1116" spans="1:23" ht="23.25">
      <c r="A1116" s="1"/>
      <c r="B1116" s="40"/>
      <c r="C1116" s="46"/>
      <c r="D1116" s="46"/>
      <c r="E1116" s="46"/>
      <c r="F1116" s="46"/>
      <c r="G1116" s="46"/>
      <c r="H1116" s="42"/>
      <c r="I1116" s="42" t="s">
        <v>45</v>
      </c>
      <c r="J1116" s="43"/>
      <c r="K1116" s="44"/>
      <c r="L1116" s="64"/>
      <c r="M1116" s="63"/>
      <c r="N1116" s="63"/>
      <c r="O1116" s="63"/>
      <c r="P1116" s="69"/>
      <c r="Q1116" s="70"/>
      <c r="R1116" s="71"/>
      <c r="S1116" s="69"/>
      <c r="T1116" s="73">
        <v>0</v>
      </c>
      <c r="U1116" s="73">
        <v>0</v>
      </c>
      <c r="V1116" s="73"/>
      <c r="W1116" s="1"/>
    </row>
    <row r="1117" spans="1:23" ht="23.25">
      <c r="A1117" s="1"/>
      <c r="B1117" s="40"/>
      <c r="C1117" s="46"/>
      <c r="D1117" s="46"/>
      <c r="E1117" s="46"/>
      <c r="F1117" s="46"/>
      <c r="G1117" s="46"/>
      <c r="H1117" s="42"/>
      <c r="I1117" s="42"/>
      <c r="J1117" s="43"/>
      <c r="K1117" s="44"/>
      <c r="L1117" s="64"/>
      <c r="M1117" s="64"/>
      <c r="N1117" s="64"/>
      <c r="O1117" s="64"/>
      <c r="P1117" s="69"/>
      <c r="Q1117" s="70"/>
      <c r="R1117" s="71"/>
      <c r="S1117" s="69"/>
      <c r="T1117" s="81"/>
      <c r="U1117" s="74"/>
      <c r="V1117" s="74"/>
      <c r="W1117" s="1"/>
    </row>
    <row r="1118" spans="1:23" ht="23.25">
      <c r="A1118" s="1"/>
      <c r="B1118" s="40"/>
      <c r="C1118" s="40"/>
      <c r="D1118" s="40"/>
      <c r="E1118" s="40"/>
      <c r="F1118" s="40"/>
      <c r="G1118" s="83" t="s">
        <v>419</v>
      </c>
      <c r="H1118" s="41"/>
      <c r="I1118" s="82" t="s">
        <v>484</v>
      </c>
      <c r="J1118" s="43"/>
      <c r="K1118" s="44"/>
      <c r="L1118" s="64"/>
      <c r="M1118" s="63"/>
      <c r="N1118" s="63"/>
      <c r="O1118" s="63"/>
      <c r="P1118" s="69"/>
      <c r="Q1118" s="70"/>
      <c r="R1118" s="71"/>
      <c r="S1118" s="69"/>
      <c r="T1118" s="73">
        <f>+T1119</f>
        <v>2000</v>
      </c>
      <c r="U1118" s="73">
        <f>+U1119</f>
        <v>0</v>
      </c>
      <c r="V1118" s="73">
        <f>IF(T1118&lt;&gt;0,ROUND(U1118/T1118*100,1),0)</f>
        <v>0</v>
      </c>
      <c r="W1118" s="1"/>
    </row>
    <row r="1119" spans="1:23" ht="23.25">
      <c r="A1119" s="1"/>
      <c r="B1119" s="40"/>
      <c r="C1119" s="40"/>
      <c r="D1119" s="40"/>
      <c r="E1119" s="40"/>
      <c r="F1119" s="40"/>
      <c r="G1119" s="40"/>
      <c r="H1119" s="41"/>
      <c r="I1119" s="42" t="s">
        <v>44</v>
      </c>
      <c r="J1119" s="43"/>
      <c r="K1119" s="44"/>
      <c r="L1119" s="64"/>
      <c r="M1119" s="63"/>
      <c r="N1119" s="63"/>
      <c r="O1119" s="63"/>
      <c r="P1119" s="69"/>
      <c r="Q1119" s="70"/>
      <c r="R1119" s="71"/>
      <c r="S1119" s="69"/>
      <c r="T1119" s="73">
        <v>2000</v>
      </c>
      <c r="U1119" s="73">
        <v>0</v>
      </c>
      <c r="V1119" s="73">
        <f>IF(T1119&lt;&gt;0,ROUND(U1119/T1119*100,1),0)</f>
        <v>0</v>
      </c>
      <c r="W1119" s="1"/>
    </row>
    <row r="1120" spans="1:23" ht="23.25">
      <c r="A1120" s="1"/>
      <c r="B1120" s="40"/>
      <c r="C1120" s="40"/>
      <c r="D1120" s="40"/>
      <c r="E1120" s="40"/>
      <c r="F1120" s="40"/>
      <c r="G1120" s="40"/>
      <c r="H1120" s="41"/>
      <c r="I1120" s="42" t="s">
        <v>45</v>
      </c>
      <c r="J1120" s="43"/>
      <c r="K1120" s="44"/>
      <c r="L1120" s="64"/>
      <c r="M1120" s="63"/>
      <c r="N1120" s="63"/>
      <c r="O1120" s="63"/>
      <c r="P1120" s="69"/>
      <c r="Q1120" s="70"/>
      <c r="R1120" s="71"/>
      <c r="S1120" s="69"/>
      <c r="T1120" s="73">
        <v>0</v>
      </c>
      <c r="U1120" s="73">
        <v>0</v>
      </c>
      <c r="V1120" s="73"/>
      <c r="W1120" s="1"/>
    </row>
    <row r="1121" spans="1:23" ht="23.25">
      <c r="A1121" s="1"/>
      <c r="B1121" s="40"/>
      <c r="C1121" s="40"/>
      <c r="D1121" s="40"/>
      <c r="E1121" s="40"/>
      <c r="F1121" s="40"/>
      <c r="G1121" s="40"/>
      <c r="H1121" s="41"/>
      <c r="I1121" s="42"/>
      <c r="J1121" s="43"/>
      <c r="K1121" s="44"/>
      <c r="L1121" s="64"/>
      <c r="M1121" s="63"/>
      <c r="N1121" s="63"/>
      <c r="O1121" s="63"/>
      <c r="P1121" s="69"/>
      <c r="Q1121" s="70"/>
      <c r="R1121" s="71"/>
      <c r="S1121" s="69"/>
      <c r="T1121" s="73"/>
      <c r="U1121" s="73"/>
      <c r="V1121" s="73"/>
      <c r="W1121" s="1"/>
    </row>
    <row r="1122" spans="1:23" ht="23.25">
      <c r="A1122" s="1"/>
      <c r="B1122" s="40"/>
      <c r="C1122" s="40"/>
      <c r="D1122" s="40"/>
      <c r="E1122" s="40"/>
      <c r="F1122" s="40"/>
      <c r="G1122" s="83" t="s">
        <v>420</v>
      </c>
      <c r="H1122" s="41"/>
      <c r="I1122" s="42" t="s">
        <v>421</v>
      </c>
      <c r="J1122" s="43"/>
      <c r="K1122" s="44"/>
      <c r="L1122" s="64"/>
      <c r="M1122" s="63"/>
      <c r="N1122" s="63"/>
      <c r="O1122" s="63"/>
      <c r="P1122" s="69"/>
      <c r="Q1122" s="70"/>
      <c r="R1122" s="71"/>
      <c r="S1122" s="69"/>
      <c r="T1122" s="73">
        <f>+T1123</f>
        <v>2000</v>
      </c>
      <c r="U1122" s="73">
        <f>+U1123</f>
        <v>0</v>
      </c>
      <c r="V1122" s="73">
        <f>IF(T1122&lt;&gt;0,ROUND(U1122/T1122*100,1),0)</f>
        <v>0</v>
      </c>
      <c r="W1122" s="1"/>
    </row>
    <row r="1123" spans="1:23" ht="23.25">
      <c r="A1123" s="1"/>
      <c r="B1123" s="40"/>
      <c r="C1123" s="40"/>
      <c r="D1123" s="40"/>
      <c r="E1123" s="40"/>
      <c r="F1123" s="40"/>
      <c r="G1123" s="40"/>
      <c r="H1123" s="41"/>
      <c r="I1123" s="42" t="s">
        <v>44</v>
      </c>
      <c r="J1123" s="43"/>
      <c r="K1123" s="44"/>
      <c r="L1123" s="64"/>
      <c r="M1123" s="63"/>
      <c r="N1123" s="63"/>
      <c r="O1123" s="63"/>
      <c r="P1123" s="69"/>
      <c r="Q1123" s="70"/>
      <c r="R1123" s="71"/>
      <c r="S1123" s="69"/>
      <c r="T1123" s="73">
        <v>2000</v>
      </c>
      <c r="U1123" s="73">
        <v>0</v>
      </c>
      <c r="V1123" s="73">
        <f>IF(T1123&lt;&gt;0,ROUND(U1123/T1123*100,1),0)</f>
        <v>0</v>
      </c>
      <c r="W1123" s="1"/>
    </row>
    <row r="1124" spans="1:23" ht="23.25">
      <c r="A1124" s="1"/>
      <c r="B1124" s="40"/>
      <c r="C1124" s="40"/>
      <c r="D1124" s="40"/>
      <c r="E1124" s="40"/>
      <c r="F1124" s="40"/>
      <c r="G1124" s="40"/>
      <c r="H1124" s="41"/>
      <c r="I1124" s="42" t="s">
        <v>45</v>
      </c>
      <c r="J1124" s="43"/>
      <c r="K1124" s="44"/>
      <c r="L1124" s="64"/>
      <c r="M1124" s="63"/>
      <c r="N1124" s="63"/>
      <c r="O1124" s="63"/>
      <c r="P1124" s="69"/>
      <c r="Q1124" s="70"/>
      <c r="R1124" s="71"/>
      <c r="S1124" s="69"/>
      <c r="T1124" s="73">
        <v>0</v>
      </c>
      <c r="U1124" s="73">
        <v>0</v>
      </c>
      <c r="V1124" s="73"/>
      <c r="W1124" s="1"/>
    </row>
    <row r="1125" spans="1:23" ht="23.25">
      <c r="A1125" s="1"/>
      <c r="B1125" s="47"/>
      <c r="C1125" s="47"/>
      <c r="D1125" s="47"/>
      <c r="E1125" s="47"/>
      <c r="F1125" s="47"/>
      <c r="G1125" s="47"/>
      <c r="H1125" s="48"/>
      <c r="I1125" s="49"/>
      <c r="J1125" s="50"/>
      <c r="K1125" s="51"/>
      <c r="L1125" s="66"/>
      <c r="M1125" s="65"/>
      <c r="N1125" s="65"/>
      <c r="O1125" s="65"/>
      <c r="P1125" s="75"/>
      <c r="Q1125" s="76"/>
      <c r="R1125" s="77"/>
      <c r="S1125" s="75"/>
      <c r="T1125" s="79"/>
      <c r="U1125" s="79"/>
      <c r="V1125" s="79"/>
      <c r="W1125" s="1"/>
    </row>
    <row r="1126" spans="1:23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52"/>
      <c r="R1126" s="52"/>
      <c r="S1126" s="52"/>
      <c r="T1126" s="52"/>
      <c r="U1126" s="52"/>
      <c r="V1126" s="52"/>
      <c r="W1126" s="1"/>
    </row>
    <row r="1127" spans="1:23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52"/>
      <c r="R1127" s="52"/>
      <c r="S1127" s="52"/>
      <c r="T1127" s="52"/>
      <c r="U1127" s="52"/>
      <c r="V1127" s="90" t="s">
        <v>530</v>
      </c>
      <c r="W1127" s="1"/>
    </row>
    <row r="1128" spans="1:23" ht="23.25">
      <c r="A1128" s="1"/>
      <c r="B1128" s="54"/>
      <c r="C1128" s="8"/>
      <c r="D1128" s="8"/>
      <c r="E1128" s="8"/>
      <c r="F1128" s="8"/>
      <c r="G1128" s="8"/>
      <c r="H1128" s="55"/>
      <c r="I1128" s="10"/>
      <c r="J1128" s="11"/>
      <c r="K1128" s="54" t="s">
        <v>28</v>
      </c>
      <c r="L1128" s="57"/>
      <c r="M1128" s="57"/>
      <c r="N1128" s="57"/>
      <c r="O1128" s="57"/>
      <c r="P1128" s="57"/>
      <c r="Q1128" s="57"/>
      <c r="R1128" s="8"/>
      <c r="S1128" s="8"/>
      <c r="T1128" s="14"/>
      <c r="U1128" s="8"/>
      <c r="V1128" s="9"/>
      <c r="W1128" s="1"/>
    </row>
    <row r="1129" spans="1:23" ht="23.25">
      <c r="A1129" s="1"/>
      <c r="B1129" s="19" t="s">
        <v>26</v>
      </c>
      <c r="C1129" s="16"/>
      <c r="D1129" s="16"/>
      <c r="E1129" s="16"/>
      <c r="F1129" s="16"/>
      <c r="G1129" s="16"/>
      <c r="H1129" s="56"/>
      <c r="I1129" s="1"/>
      <c r="J1129" s="18"/>
      <c r="K1129" s="58"/>
      <c r="L1129" s="59"/>
      <c r="M1129" s="12" t="s">
        <v>29</v>
      </c>
      <c r="N1129" s="12"/>
      <c r="O1129" s="12"/>
      <c r="P1129" s="12"/>
      <c r="Q1129" s="13"/>
      <c r="R1129" s="8" t="s">
        <v>21</v>
      </c>
      <c r="S1129" s="8"/>
      <c r="T1129" s="19" t="s">
        <v>0</v>
      </c>
      <c r="U1129" s="16"/>
      <c r="V1129" s="17"/>
      <c r="W1129" s="1"/>
    </row>
    <row r="1130" spans="1:23" ht="23.25">
      <c r="A1130" s="1"/>
      <c r="B1130" s="23" t="s">
        <v>27</v>
      </c>
      <c r="C1130" s="20"/>
      <c r="D1130" s="20"/>
      <c r="E1130" s="20"/>
      <c r="F1130" s="20"/>
      <c r="G1130" s="20"/>
      <c r="H1130" s="56"/>
      <c r="I1130" s="22" t="s">
        <v>1</v>
      </c>
      <c r="J1130" s="18"/>
      <c r="K1130" s="15" t="s">
        <v>18</v>
      </c>
      <c r="L1130" s="15" t="s">
        <v>30</v>
      </c>
      <c r="M1130" s="60"/>
      <c r="N1130" s="61"/>
      <c r="O1130" s="62"/>
      <c r="P1130" s="15" t="s">
        <v>38</v>
      </c>
      <c r="Q1130" s="17"/>
      <c r="R1130" s="16" t="s">
        <v>16</v>
      </c>
      <c r="S1130" s="16"/>
      <c r="T1130" s="23" t="s">
        <v>23</v>
      </c>
      <c r="U1130" s="20"/>
      <c r="V1130" s="21"/>
      <c r="W1130" s="1"/>
    </row>
    <row r="1131" spans="1:23" ht="23.25">
      <c r="A1131" s="1"/>
      <c r="B1131" s="24"/>
      <c r="C1131" s="24"/>
      <c r="D1131" s="24"/>
      <c r="E1131" s="24"/>
      <c r="F1131" s="25"/>
      <c r="G1131" s="24"/>
      <c r="H1131" s="24"/>
      <c r="I1131" s="22"/>
      <c r="J1131" s="18"/>
      <c r="K1131" s="22" t="s">
        <v>19</v>
      </c>
      <c r="L1131" s="28" t="s">
        <v>19</v>
      </c>
      <c r="M1131" s="29" t="s">
        <v>4</v>
      </c>
      <c r="N1131" s="31" t="s">
        <v>5</v>
      </c>
      <c r="O1131" s="29" t="s">
        <v>6</v>
      </c>
      <c r="P1131" s="23" t="s">
        <v>39</v>
      </c>
      <c r="Q1131" s="21"/>
      <c r="R1131" s="26" t="s">
        <v>17</v>
      </c>
      <c r="S1131" s="16"/>
      <c r="T1131" s="24"/>
      <c r="U1131" s="24"/>
      <c r="V1131" s="27" t="s">
        <v>2</v>
      </c>
      <c r="W1131" s="1"/>
    </row>
    <row r="1132" spans="1:23" ht="23.25">
      <c r="A1132" s="1"/>
      <c r="B1132" s="28" t="s">
        <v>11</v>
      </c>
      <c r="C1132" s="28" t="s">
        <v>12</v>
      </c>
      <c r="D1132" s="28" t="s">
        <v>13</v>
      </c>
      <c r="E1132" s="28" t="s">
        <v>14</v>
      </c>
      <c r="F1132" s="29" t="s">
        <v>15</v>
      </c>
      <c r="G1132" s="28" t="s">
        <v>3</v>
      </c>
      <c r="H1132" s="24"/>
      <c r="I1132" s="1"/>
      <c r="J1132" s="18"/>
      <c r="K1132" s="22" t="s">
        <v>20</v>
      </c>
      <c r="L1132" s="29" t="s">
        <v>31</v>
      </c>
      <c r="M1132" s="29"/>
      <c r="N1132" s="29"/>
      <c r="O1132" s="29"/>
      <c r="P1132" s="22" t="s">
        <v>32</v>
      </c>
      <c r="Q1132" s="30" t="s">
        <v>32</v>
      </c>
      <c r="R1132" s="99" t="s">
        <v>33</v>
      </c>
      <c r="S1132" s="101" t="s">
        <v>34</v>
      </c>
      <c r="T1132" s="31" t="s">
        <v>4</v>
      </c>
      <c r="U1132" s="28" t="s">
        <v>7</v>
      </c>
      <c r="V1132" s="27" t="s">
        <v>8</v>
      </c>
      <c r="W1132" s="1"/>
    </row>
    <row r="1133" spans="1:23" ht="23.25">
      <c r="A1133" s="1"/>
      <c r="B1133" s="32"/>
      <c r="C1133" s="32"/>
      <c r="D1133" s="32"/>
      <c r="E1133" s="32"/>
      <c r="F1133" s="33"/>
      <c r="G1133" s="32"/>
      <c r="H1133" s="32"/>
      <c r="I1133" s="34"/>
      <c r="J1133" s="35"/>
      <c r="K1133" s="36"/>
      <c r="L1133" s="37"/>
      <c r="M1133" s="37"/>
      <c r="N1133" s="37"/>
      <c r="O1133" s="37"/>
      <c r="P1133" s="36" t="s">
        <v>35</v>
      </c>
      <c r="Q1133" s="38" t="s">
        <v>36</v>
      </c>
      <c r="R1133" s="100"/>
      <c r="S1133" s="102"/>
      <c r="T1133" s="34"/>
      <c r="U1133" s="32"/>
      <c r="V1133" s="37" t="s">
        <v>37</v>
      </c>
      <c r="W1133" s="1"/>
    </row>
    <row r="1134" spans="1:23" ht="23.25">
      <c r="A1134" s="1"/>
      <c r="B1134" s="39"/>
      <c r="C1134" s="39"/>
      <c r="D1134" s="39"/>
      <c r="E1134" s="39"/>
      <c r="F1134" s="40"/>
      <c r="G1134" s="39"/>
      <c r="H1134" s="41"/>
      <c r="I1134" s="42"/>
      <c r="J1134" s="43"/>
      <c r="K1134" s="44"/>
      <c r="L1134" s="64"/>
      <c r="M1134" s="63"/>
      <c r="N1134" s="63"/>
      <c r="O1134" s="63"/>
      <c r="P1134" s="69"/>
      <c r="Q1134" s="70"/>
      <c r="R1134" s="71"/>
      <c r="S1134" s="71"/>
      <c r="T1134" s="72"/>
      <c r="U1134" s="73"/>
      <c r="V1134" s="73"/>
      <c r="W1134" s="1"/>
    </row>
    <row r="1135" spans="1:23" ht="23.25">
      <c r="A1135" s="1"/>
      <c r="B1135" s="83" t="s">
        <v>283</v>
      </c>
      <c r="C1135" s="83" t="s">
        <v>306</v>
      </c>
      <c r="D1135" s="83" t="s">
        <v>48</v>
      </c>
      <c r="E1135" s="40"/>
      <c r="F1135" s="83" t="s">
        <v>232</v>
      </c>
      <c r="G1135" s="83" t="s">
        <v>422</v>
      </c>
      <c r="H1135" s="41"/>
      <c r="I1135" s="42" t="s">
        <v>423</v>
      </c>
      <c r="J1135" s="43"/>
      <c r="K1135" s="44"/>
      <c r="L1135" s="64"/>
      <c r="M1135" s="63"/>
      <c r="N1135" s="63"/>
      <c r="O1135" s="63"/>
      <c r="P1135" s="69"/>
      <c r="Q1135" s="70"/>
      <c r="R1135" s="71"/>
      <c r="S1135" s="69"/>
      <c r="T1135" s="73">
        <f>+T1136</f>
        <v>2000</v>
      </c>
      <c r="U1135" s="73">
        <f>+U1136</f>
        <v>0</v>
      </c>
      <c r="V1135" s="73">
        <f>IF(T1135&lt;&gt;0,ROUND(U1135/T1135*100,1),0)</f>
        <v>0</v>
      </c>
      <c r="W1135" s="1"/>
    </row>
    <row r="1136" spans="1:23" ht="23.25">
      <c r="A1136" s="1"/>
      <c r="B1136" s="40"/>
      <c r="C1136" s="40"/>
      <c r="D1136" s="40"/>
      <c r="E1136" s="40"/>
      <c r="F1136" s="40"/>
      <c r="G1136" s="40"/>
      <c r="H1136" s="41"/>
      <c r="I1136" s="42" t="s">
        <v>44</v>
      </c>
      <c r="J1136" s="43"/>
      <c r="K1136" s="44"/>
      <c r="L1136" s="64"/>
      <c r="M1136" s="63"/>
      <c r="N1136" s="63"/>
      <c r="O1136" s="63"/>
      <c r="P1136" s="69"/>
      <c r="Q1136" s="70"/>
      <c r="R1136" s="71"/>
      <c r="S1136" s="69"/>
      <c r="T1136" s="73">
        <v>2000</v>
      </c>
      <c r="U1136" s="73">
        <v>0</v>
      </c>
      <c r="V1136" s="73">
        <f>IF(T1136&lt;&gt;0,ROUND(U1136/T1136*100,1),0)</f>
        <v>0</v>
      </c>
      <c r="W1136" s="1"/>
    </row>
    <row r="1137" spans="1:23" ht="23.25">
      <c r="A1137" s="1"/>
      <c r="B1137" s="40"/>
      <c r="C1137" s="46"/>
      <c r="D1137" s="46"/>
      <c r="E1137" s="46"/>
      <c r="F1137" s="46"/>
      <c r="G1137" s="46"/>
      <c r="H1137" s="42"/>
      <c r="I1137" s="42" t="s">
        <v>45</v>
      </c>
      <c r="J1137" s="43"/>
      <c r="K1137" s="44"/>
      <c r="L1137" s="64"/>
      <c r="M1137" s="64"/>
      <c r="N1137" s="64"/>
      <c r="O1137" s="64"/>
      <c r="P1137" s="69"/>
      <c r="Q1137" s="70"/>
      <c r="R1137" s="71"/>
      <c r="S1137" s="69"/>
      <c r="T1137" s="81">
        <v>0</v>
      </c>
      <c r="U1137" s="74">
        <v>0</v>
      </c>
      <c r="V1137" s="74"/>
      <c r="W1137" s="1"/>
    </row>
    <row r="1138" spans="1:23" ht="23.25">
      <c r="A1138" s="1"/>
      <c r="B1138" s="40"/>
      <c r="C1138" s="40"/>
      <c r="D1138" s="40"/>
      <c r="E1138" s="40"/>
      <c r="F1138" s="40"/>
      <c r="G1138" s="40"/>
      <c r="H1138" s="41"/>
      <c r="I1138" s="42"/>
      <c r="J1138" s="43"/>
      <c r="K1138" s="44"/>
      <c r="L1138" s="64"/>
      <c r="M1138" s="63"/>
      <c r="N1138" s="63"/>
      <c r="O1138" s="63"/>
      <c r="P1138" s="69"/>
      <c r="Q1138" s="70"/>
      <c r="R1138" s="71"/>
      <c r="S1138" s="69"/>
      <c r="T1138" s="73"/>
      <c r="U1138" s="73"/>
      <c r="V1138" s="73"/>
      <c r="W1138" s="1"/>
    </row>
    <row r="1139" spans="1:23" ht="23.25">
      <c r="A1139" s="1"/>
      <c r="B1139" s="40"/>
      <c r="C1139" s="40"/>
      <c r="D1139" s="40"/>
      <c r="E1139" s="40"/>
      <c r="F1139" s="40"/>
      <c r="G1139" s="83" t="s">
        <v>424</v>
      </c>
      <c r="H1139" s="41"/>
      <c r="I1139" s="82" t="s">
        <v>485</v>
      </c>
      <c r="J1139" s="43"/>
      <c r="K1139" s="44"/>
      <c r="L1139" s="64"/>
      <c r="M1139" s="64"/>
      <c r="N1139" s="64"/>
      <c r="O1139" s="64"/>
      <c r="P1139" s="69"/>
      <c r="Q1139" s="70"/>
      <c r="R1139" s="71"/>
      <c r="S1139" s="69"/>
      <c r="T1139" s="81">
        <f>+T1140</f>
        <v>2000</v>
      </c>
      <c r="U1139" s="74">
        <f>+U1140</f>
        <v>0</v>
      </c>
      <c r="V1139" s="74">
        <f>IF(T1139&lt;&gt;0,ROUND(U1139/T1139*100,1),0)</f>
        <v>0</v>
      </c>
      <c r="W1139" s="1"/>
    </row>
    <row r="1140" spans="1:23" ht="23.25">
      <c r="A1140" s="1"/>
      <c r="B1140" s="40"/>
      <c r="C1140" s="40"/>
      <c r="D1140" s="40"/>
      <c r="E1140" s="40"/>
      <c r="F1140" s="40"/>
      <c r="G1140" s="40"/>
      <c r="H1140" s="41"/>
      <c r="I1140" s="42" t="s">
        <v>44</v>
      </c>
      <c r="J1140" s="43"/>
      <c r="K1140" s="44"/>
      <c r="L1140" s="64"/>
      <c r="M1140" s="64"/>
      <c r="N1140" s="64"/>
      <c r="O1140" s="64"/>
      <c r="P1140" s="69"/>
      <c r="Q1140" s="70"/>
      <c r="R1140" s="71"/>
      <c r="S1140" s="69"/>
      <c r="T1140" s="81">
        <v>2000</v>
      </c>
      <c r="U1140" s="74">
        <v>0</v>
      </c>
      <c r="V1140" s="74">
        <f>IF(T1140&lt;&gt;0,ROUND(U1140/T1140*100,1),0)</f>
        <v>0</v>
      </c>
      <c r="W1140" s="1"/>
    </row>
    <row r="1141" spans="1:23" ht="23.25">
      <c r="A1141" s="1"/>
      <c r="B1141" s="40"/>
      <c r="C1141" s="40"/>
      <c r="D1141" s="40"/>
      <c r="E1141" s="40"/>
      <c r="F1141" s="40"/>
      <c r="G1141" s="40"/>
      <c r="H1141" s="41"/>
      <c r="I1141" s="42" t="s">
        <v>45</v>
      </c>
      <c r="J1141" s="43"/>
      <c r="K1141" s="44"/>
      <c r="L1141" s="64"/>
      <c r="M1141" s="64"/>
      <c r="N1141" s="64"/>
      <c r="O1141" s="64"/>
      <c r="P1141" s="69"/>
      <c r="Q1141" s="70"/>
      <c r="R1141" s="71"/>
      <c r="S1141" s="69"/>
      <c r="T1141" s="81">
        <v>0</v>
      </c>
      <c r="U1141" s="74">
        <v>0</v>
      </c>
      <c r="V1141" s="74"/>
      <c r="W1141" s="1"/>
    </row>
    <row r="1142" spans="1:23" ht="23.25">
      <c r="A1142" s="1"/>
      <c r="B1142" s="40"/>
      <c r="C1142" s="40"/>
      <c r="D1142" s="40"/>
      <c r="E1142" s="40"/>
      <c r="F1142" s="40"/>
      <c r="G1142" s="40"/>
      <c r="H1142" s="41"/>
      <c r="I1142" s="42"/>
      <c r="J1142" s="43"/>
      <c r="K1142" s="44"/>
      <c r="L1142" s="64"/>
      <c r="M1142" s="64"/>
      <c r="N1142" s="64"/>
      <c r="O1142" s="64"/>
      <c r="P1142" s="69"/>
      <c r="Q1142" s="70"/>
      <c r="R1142" s="71"/>
      <c r="S1142" s="69"/>
      <c r="T1142" s="81"/>
      <c r="U1142" s="74"/>
      <c r="V1142" s="74"/>
      <c r="W1142" s="1"/>
    </row>
    <row r="1143" spans="1:23" ht="23.25">
      <c r="A1143" s="1"/>
      <c r="B1143" s="40"/>
      <c r="C1143" s="40"/>
      <c r="D1143" s="40"/>
      <c r="E1143" s="40"/>
      <c r="F1143" s="40"/>
      <c r="G1143" s="83" t="s">
        <v>425</v>
      </c>
      <c r="H1143" s="41"/>
      <c r="I1143" s="42" t="s">
        <v>426</v>
      </c>
      <c r="J1143" s="43"/>
      <c r="K1143" s="44"/>
      <c r="L1143" s="64"/>
      <c r="M1143" s="64"/>
      <c r="N1143" s="64"/>
      <c r="O1143" s="64"/>
      <c r="P1143" s="69"/>
      <c r="Q1143" s="70"/>
      <c r="R1143" s="71"/>
      <c r="S1143" s="69"/>
      <c r="T1143" s="81">
        <f>+T1144</f>
        <v>1500</v>
      </c>
      <c r="U1143" s="74">
        <f>+U1144</f>
        <v>0</v>
      </c>
      <c r="V1143" s="74">
        <f>IF(T1143&lt;&gt;0,ROUND(U1143/T1143*100,1),0)</f>
        <v>0</v>
      </c>
      <c r="W1143" s="1"/>
    </row>
    <row r="1144" spans="1:23" ht="23.25">
      <c r="A1144" s="1"/>
      <c r="B1144" s="40"/>
      <c r="C1144" s="40"/>
      <c r="D1144" s="40"/>
      <c r="E1144" s="40"/>
      <c r="F1144" s="40"/>
      <c r="G1144" s="40"/>
      <c r="H1144" s="41"/>
      <c r="I1144" s="42" t="s">
        <v>44</v>
      </c>
      <c r="J1144" s="43"/>
      <c r="K1144" s="44"/>
      <c r="L1144" s="64"/>
      <c r="M1144" s="64"/>
      <c r="N1144" s="64"/>
      <c r="O1144" s="64"/>
      <c r="P1144" s="69"/>
      <c r="Q1144" s="70"/>
      <c r="R1144" s="71"/>
      <c r="S1144" s="69"/>
      <c r="T1144" s="81">
        <v>1500</v>
      </c>
      <c r="U1144" s="74">
        <v>0</v>
      </c>
      <c r="V1144" s="74">
        <f>IF(T1144&lt;&gt;0,ROUND(U1144/T1144*100,1),0)</f>
        <v>0</v>
      </c>
      <c r="W1144" s="1"/>
    </row>
    <row r="1145" spans="1:23" ht="23.25">
      <c r="A1145" s="1"/>
      <c r="B1145" s="40"/>
      <c r="C1145" s="40"/>
      <c r="D1145" s="40"/>
      <c r="E1145" s="40"/>
      <c r="F1145" s="40"/>
      <c r="G1145" s="40"/>
      <c r="H1145" s="41"/>
      <c r="I1145" s="42" t="s">
        <v>45</v>
      </c>
      <c r="J1145" s="43"/>
      <c r="K1145" s="44"/>
      <c r="L1145" s="64"/>
      <c r="M1145" s="64"/>
      <c r="N1145" s="64"/>
      <c r="O1145" s="64"/>
      <c r="P1145" s="69"/>
      <c r="Q1145" s="70"/>
      <c r="R1145" s="71"/>
      <c r="S1145" s="69"/>
      <c r="T1145" s="81">
        <v>0</v>
      </c>
      <c r="U1145" s="74">
        <v>0</v>
      </c>
      <c r="V1145" s="74"/>
      <c r="W1145" s="1"/>
    </row>
    <row r="1146" spans="1:23" ht="23.25">
      <c r="A1146" s="1"/>
      <c r="B1146" s="40"/>
      <c r="C1146" s="40"/>
      <c r="D1146" s="40"/>
      <c r="E1146" s="40"/>
      <c r="F1146" s="40"/>
      <c r="G1146" s="40"/>
      <c r="H1146" s="41"/>
      <c r="I1146" s="42"/>
      <c r="J1146" s="43"/>
      <c r="K1146" s="44"/>
      <c r="L1146" s="64"/>
      <c r="M1146" s="64"/>
      <c r="N1146" s="64"/>
      <c r="O1146" s="64"/>
      <c r="P1146" s="69"/>
      <c r="Q1146" s="70"/>
      <c r="R1146" s="71"/>
      <c r="S1146" s="69"/>
      <c r="T1146" s="81"/>
      <c r="U1146" s="74"/>
      <c r="V1146" s="74"/>
      <c r="W1146" s="1"/>
    </row>
    <row r="1147" spans="1:23" ht="23.25">
      <c r="A1147" s="1"/>
      <c r="B1147" s="40"/>
      <c r="C1147" s="40"/>
      <c r="D1147" s="40"/>
      <c r="E1147" s="40"/>
      <c r="F1147" s="40"/>
      <c r="G1147" s="83" t="s">
        <v>427</v>
      </c>
      <c r="H1147" s="41"/>
      <c r="I1147" s="42" t="s">
        <v>428</v>
      </c>
      <c r="J1147" s="43"/>
      <c r="K1147" s="44"/>
      <c r="L1147" s="64"/>
      <c r="M1147" s="63"/>
      <c r="N1147" s="63"/>
      <c r="O1147" s="63"/>
      <c r="P1147" s="69"/>
      <c r="Q1147" s="70"/>
      <c r="R1147" s="71"/>
      <c r="S1147" s="69"/>
      <c r="T1147" s="73">
        <f>+T1148</f>
        <v>700</v>
      </c>
      <c r="U1147" s="73">
        <f>+U1148</f>
        <v>0</v>
      </c>
      <c r="V1147" s="73">
        <f>IF(T1147&lt;&gt;0,ROUND(U1147/T1147*100,1),0)</f>
        <v>0</v>
      </c>
      <c r="W1147" s="1"/>
    </row>
    <row r="1148" spans="1:23" ht="23.25">
      <c r="A1148" s="1"/>
      <c r="B1148" s="40"/>
      <c r="C1148" s="46"/>
      <c r="D1148" s="46"/>
      <c r="E1148" s="46"/>
      <c r="F1148" s="46"/>
      <c r="G1148" s="46"/>
      <c r="H1148" s="42"/>
      <c r="I1148" s="42" t="s">
        <v>44</v>
      </c>
      <c r="J1148" s="43"/>
      <c r="K1148" s="44"/>
      <c r="L1148" s="64"/>
      <c r="M1148" s="64"/>
      <c r="N1148" s="64"/>
      <c r="O1148" s="64"/>
      <c r="P1148" s="69"/>
      <c r="Q1148" s="70"/>
      <c r="R1148" s="71"/>
      <c r="S1148" s="69"/>
      <c r="T1148" s="81">
        <v>700</v>
      </c>
      <c r="U1148" s="74">
        <v>0</v>
      </c>
      <c r="V1148" s="74">
        <f>IF(T1148&lt;&gt;0,ROUND(U1148/T1148*100,1),0)</f>
        <v>0</v>
      </c>
      <c r="W1148" s="1"/>
    </row>
    <row r="1149" spans="1:23" ht="23.25">
      <c r="A1149" s="1"/>
      <c r="B1149" s="40"/>
      <c r="C1149" s="40"/>
      <c r="D1149" s="40"/>
      <c r="E1149" s="40"/>
      <c r="F1149" s="40"/>
      <c r="G1149" s="40"/>
      <c r="H1149" s="41"/>
      <c r="I1149" s="42" t="s">
        <v>45</v>
      </c>
      <c r="J1149" s="43"/>
      <c r="K1149" s="44"/>
      <c r="L1149" s="64"/>
      <c r="M1149" s="63"/>
      <c r="N1149" s="63"/>
      <c r="O1149" s="63"/>
      <c r="P1149" s="69"/>
      <c r="Q1149" s="70"/>
      <c r="R1149" s="71"/>
      <c r="S1149" s="69"/>
      <c r="T1149" s="81">
        <v>0</v>
      </c>
      <c r="U1149" s="74">
        <v>0</v>
      </c>
      <c r="V1149" s="74"/>
      <c r="W1149" s="1"/>
    </row>
    <row r="1150" spans="1:23" ht="23.25">
      <c r="A1150" s="1"/>
      <c r="B1150" s="40"/>
      <c r="C1150" s="46"/>
      <c r="D1150" s="46"/>
      <c r="E1150" s="46"/>
      <c r="F1150" s="46"/>
      <c r="G1150" s="46"/>
      <c r="H1150" s="42"/>
      <c r="I1150" s="42"/>
      <c r="J1150" s="43"/>
      <c r="K1150" s="44"/>
      <c r="L1150" s="64"/>
      <c r="M1150" s="64"/>
      <c r="N1150" s="64"/>
      <c r="O1150" s="64"/>
      <c r="P1150" s="69"/>
      <c r="Q1150" s="70"/>
      <c r="R1150" s="71"/>
      <c r="S1150" s="69"/>
      <c r="T1150" s="73"/>
      <c r="U1150" s="73"/>
      <c r="V1150" s="73"/>
      <c r="W1150" s="1"/>
    </row>
    <row r="1151" spans="1:23" ht="23.25">
      <c r="A1151" s="1"/>
      <c r="B1151" s="40"/>
      <c r="C1151" s="40"/>
      <c r="D1151" s="40"/>
      <c r="E1151" s="40"/>
      <c r="F1151" s="40"/>
      <c r="G1151" s="84" t="s">
        <v>429</v>
      </c>
      <c r="H1151" s="42"/>
      <c r="I1151" s="82" t="s">
        <v>486</v>
      </c>
      <c r="J1151" s="43"/>
      <c r="K1151" s="44"/>
      <c r="L1151" s="64"/>
      <c r="M1151" s="64"/>
      <c r="N1151" s="64"/>
      <c r="O1151" s="64"/>
      <c r="P1151" s="69"/>
      <c r="Q1151" s="70"/>
      <c r="R1151" s="71"/>
      <c r="S1151" s="69"/>
      <c r="T1151" s="81"/>
      <c r="U1151" s="74">
        <f>+U1153</f>
        <v>0</v>
      </c>
      <c r="V1151" s="74">
        <f>IF(T1151&lt;&gt;0,ROUND(U1151/T1151*100,1),0)</f>
        <v>0</v>
      </c>
      <c r="W1151" s="1"/>
    </row>
    <row r="1152" spans="1:23" ht="23.25">
      <c r="A1152" s="1"/>
      <c r="B1152" s="40"/>
      <c r="C1152" s="40"/>
      <c r="D1152" s="40"/>
      <c r="E1152" s="40"/>
      <c r="F1152" s="40"/>
      <c r="G1152" s="40"/>
      <c r="H1152" s="41"/>
      <c r="I1152" s="42" t="s">
        <v>430</v>
      </c>
      <c r="J1152" s="43"/>
      <c r="K1152" s="44"/>
      <c r="L1152" s="64"/>
      <c r="M1152" s="63"/>
      <c r="N1152" s="63"/>
      <c r="O1152" s="63"/>
      <c r="P1152" s="69"/>
      <c r="Q1152" s="70"/>
      <c r="R1152" s="71"/>
      <c r="S1152" s="69"/>
      <c r="T1152" s="73">
        <f>SUM(T1153)</f>
        <v>700</v>
      </c>
      <c r="U1152" s="73"/>
      <c r="V1152" s="73"/>
      <c r="W1152" s="1"/>
    </row>
    <row r="1153" spans="1:23" ht="23.25">
      <c r="A1153" s="1"/>
      <c r="B1153" s="40"/>
      <c r="C1153" s="40"/>
      <c r="D1153" s="40"/>
      <c r="E1153" s="40"/>
      <c r="F1153" s="40"/>
      <c r="G1153" s="40"/>
      <c r="H1153" s="41"/>
      <c r="I1153" s="42" t="s">
        <v>44</v>
      </c>
      <c r="J1153" s="43"/>
      <c r="K1153" s="44"/>
      <c r="L1153" s="64"/>
      <c r="M1153" s="63"/>
      <c r="N1153" s="63"/>
      <c r="O1153" s="63"/>
      <c r="P1153" s="69"/>
      <c r="Q1153" s="70"/>
      <c r="R1153" s="71"/>
      <c r="S1153" s="69"/>
      <c r="T1153" s="73">
        <v>700</v>
      </c>
      <c r="U1153" s="73">
        <v>0</v>
      </c>
      <c r="V1153" s="73">
        <f>IF(T1153&lt;&gt;0,ROUND(U1153/T1153*100,1),0)</f>
        <v>0</v>
      </c>
      <c r="W1153" s="1"/>
    </row>
    <row r="1154" spans="1:23" ht="23.25">
      <c r="A1154" s="1"/>
      <c r="B1154" s="40"/>
      <c r="C1154" s="46"/>
      <c r="D1154" s="46"/>
      <c r="E1154" s="46"/>
      <c r="F1154" s="46"/>
      <c r="G1154" s="46"/>
      <c r="H1154" s="42"/>
      <c r="I1154" s="42" t="s">
        <v>45</v>
      </c>
      <c r="J1154" s="43"/>
      <c r="K1154" s="44"/>
      <c r="L1154" s="64"/>
      <c r="M1154" s="64"/>
      <c r="N1154" s="64"/>
      <c r="O1154" s="64"/>
      <c r="P1154" s="69"/>
      <c r="Q1154" s="70"/>
      <c r="R1154" s="71"/>
      <c r="S1154" s="69"/>
      <c r="T1154" s="81">
        <v>0</v>
      </c>
      <c r="U1154" s="74">
        <v>0</v>
      </c>
      <c r="V1154" s="74"/>
      <c r="W1154" s="1"/>
    </row>
    <row r="1155" spans="1:23" ht="23.25">
      <c r="A1155" s="1"/>
      <c r="B1155" s="40"/>
      <c r="C1155" s="40"/>
      <c r="D1155" s="40"/>
      <c r="E1155" s="40"/>
      <c r="F1155" s="40"/>
      <c r="G1155" s="40"/>
      <c r="H1155" s="41"/>
      <c r="I1155" s="42"/>
      <c r="J1155" s="43"/>
      <c r="K1155" s="44"/>
      <c r="L1155" s="64"/>
      <c r="M1155" s="63"/>
      <c r="N1155" s="63"/>
      <c r="O1155" s="63"/>
      <c r="P1155" s="69"/>
      <c r="Q1155" s="70"/>
      <c r="R1155" s="71"/>
      <c r="S1155" s="69"/>
      <c r="T1155" s="73"/>
      <c r="U1155" s="73"/>
      <c r="V1155" s="73"/>
      <c r="W1155" s="1"/>
    </row>
    <row r="1156" spans="1:23" ht="23.25">
      <c r="A1156" s="1"/>
      <c r="B1156" s="40"/>
      <c r="C1156" s="40"/>
      <c r="D1156" s="40"/>
      <c r="E1156" s="40"/>
      <c r="F1156" s="40"/>
      <c r="G1156" s="83" t="s">
        <v>431</v>
      </c>
      <c r="H1156" s="42"/>
      <c r="I1156" s="42" t="s">
        <v>432</v>
      </c>
      <c r="J1156" s="43"/>
      <c r="K1156" s="44"/>
      <c r="L1156" s="64"/>
      <c r="M1156" s="63"/>
      <c r="N1156" s="63"/>
      <c r="O1156" s="63"/>
      <c r="P1156" s="69"/>
      <c r="Q1156" s="70"/>
      <c r="R1156" s="71"/>
      <c r="S1156" s="69"/>
      <c r="T1156" s="73">
        <f>+T1157</f>
        <v>2000</v>
      </c>
      <c r="U1156" s="73">
        <f>+U1157</f>
        <v>0</v>
      </c>
      <c r="V1156" s="73">
        <f>IF(T1156&lt;&gt;0,ROUND(U1156/T1156*100,1),0)</f>
        <v>0</v>
      </c>
      <c r="W1156" s="1"/>
    </row>
    <row r="1157" spans="1:23" ht="23.25">
      <c r="A1157" s="1"/>
      <c r="B1157" s="40"/>
      <c r="C1157" s="40"/>
      <c r="D1157" s="40"/>
      <c r="E1157" s="40"/>
      <c r="F1157" s="40"/>
      <c r="G1157" s="40"/>
      <c r="H1157" s="41"/>
      <c r="I1157" s="42" t="s">
        <v>44</v>
      </c>
      <c r="J1157" s="43"/>
      <c r="K1157" s="44"/>
      <c r="L1157" s="64"/>
      <c r="M1157" s="63"/>
      <c r="N1157" s="63"/>
      <c r="O1157" s="63"/>
      <c r="P1157" s="69"/>
      <c r="Q1157" s="70"/>
      <c r="R1157" s="71"/>
      <c r="S1157" s="69"/>
      <c r="T1157" s="73">
        <v>2000</v>
      </c>
      <c r="U1157" s="73">
        <v>0</v>
      </c>
      <c r="V1157" s="73">
        <f>IF(T1157&lt;&gt;0,ROUND(U1157/T1157*100,1),0)</f>
        <v>0</v>
      </c>
      <c r="W1157" s="1"/>
    </row>
    <row r="1158" spans="1:23" ht="23.25">
      <c r="A1158" s="1"/>
      <c r="B1158" s="40"/>
      <c r="C1158" s="46"/>
      <c r="D1158" s="46"/>
      <c r="E1158" s="46"/>
      <c r="F1158" s="46"/>
      <c r="G1158" s="46"/>
      <c r="H1158" s="42"/>
      <c r="I1158" s="42" t="s">
        <v>45</v>
      </c>
      <c r="J1158" s="43"/>
      <c r="K1158" s="44"/>
      <c r="L1158" s="64"/>
      <c r="M1158" s="64"/>
      <c r="N1158" s="64"/>
      <c r="O1158" s="64"/>
      <c r="P1158" s="69"/>
      <c r="Q1158" s="70"/>
      <c r="R1158" s="71"/>
      <c r="S1158" s="69"/>
      <c r="T1158" s="81">
        <v>0</v>
      </c>
      <c r="U1158" s="74">
        <v>0</v>
      </c>
      <c r="V1158" s="74"/>
      <c r="W1158" s="1"/>
    </row>
    <row r="1159" spans="1:23" ht="23.25">
      <c r="A1159" s="1"/>
      <c r="B1159" s="40"/>
      <c r="C1159" s="40"/>
      <c r="D1159" s="40"/>
      <c r="E1159" s="40"/>
      <c r="F1159" s="40"/>
      <c r="G1159" s="40"/>
      <c r="H1159" s="41"/>
      <c r="I1159" s="42"/>
      <c r="J1159" s="43"/>
      <c r="K1159" s="44"/>
      <c r="L1159" s="64"/>
      <c r="M1159" s="63"/>
      <c r="N1159" s="63"/>
      <c r="O1159" s="63"/>
      <c r="P1159" s="69"/>
      <c r="Q1159" s="70"/>
      <c r="R1159" s="71"/>
      <c r="S1159" s="69"/>
      <c r="T1159" s="73"/>
      <c r="U1159" s="73"/>
      <c r="V1159" s="73"/>
      <c r="W1159" s="1"/>
    </row>
    <row r="1160" spans="1:23" ht="23.25">
      <c r="A1160" s="1"/>
      <c r="B1160" s="40"/>
      <c r="C1160" s="40"/>
      <c r="D1160" s="40"/>
      <c r="E1160" s="40"/>
      <c r="F1160" s="40"/>
      <c r="G1160" s="83" t="s">
        <v>433</v>
      </c>
      <c r="H1160" s="41"/>
      <c r="I1160" s="42" t="s">
        <v>434</v>
      </c>
      <c r="J1160" s="43"/>
      <c r="K1160" s="44"/>
      <c r="L1160" s="64"/>
      <c r="M1160" s="64"/>
      <c r="N1160" s="64"/>
      <c r="O1160" s="64"/>
      <c r="P1160" s="69"/>
      <c r="Q1160" s="70"/>
      <c r="R1160" s="71"/>
      <c r="S1160" s="69"/>
      <c r="T1160" s="81">
        <f>+T1161</f>
        <v>14745</v>
      </c>
      <c r="U1160" s="74">
        <f>+U1161</f>
        <v>9416.5</v>
      </c>
      <c r="V1160" s="74">
        <f>IF(T1160&lt;&gt;0,ROUND(U1160/T1160*100,1),0)</f>
        <v>63.9</v>
      </c>
      <c r="W1160" s="1"/>
    </row>
    <row r="1161" spans="1:23" ht="23.25">
      <c r="A1161" s="1"/>
      <c r="B1161" s="40"/>
      <c r="C1161" s="46"/>
      <c r="D1161" s="46"/>
      <c r="E1161" s="46"/>
      <c r="F1161" s="46"/>
      <c r="G1161" s="46"/>
      <c r="H1161" s="42"/>
      <c r="I1161" s="42" t="s">
        <v>44</v>
      </c>
      <c r="J1161" s="43"/>
      <c r="K1161" s="44"/>
      <c r="L1161" s="64"/>
      <c r="M1161" s="63"/>
      <c r="N1161" s="63"/>
      <c r="O1161" s="63"/>
      <c r="P1161" s="69"/>
      <c r="Q1161" s="70"/>
      <c r="R1161" s="71"/>
      <c r="S1161" s="69"/>
      <c r="T1161" s="73">
        <v>14745</v>
      </c>
      <c r="U1161" s="73">
        <v>9416.5</v>
      </c>
      <c r="V1161" s="73">
        <f>IF(T1161&lt;&gt;0,ROUND(U1161/T1161*100,1),0)</f>
        <v>63.9</v>
      </c>
      <c r="W1161" s="1"/>
    </row>
    <row r="1162" spans="1:23" ht="23.25">
      <c r="A1162" s="1"/>
      <c r="B1162" s="40"/>
      <c r="C1162" s="46"/>
      <c r="D1162" s="46"/>
      <c r="E1162" s="46"/>
      <c r="F1162" s="46"/>
      <c r="G1162" s="46"/>
      <c r="H1162" s="42"/>
      <c r="I1162" s="42" t="s">
        <v>45</v>
      </c>
      <c r="J1162" s="43"/>
      <c r="K1162" s="44"/>
      <c r="L1162" s="64"/>
      <c r="M1162" s="64"/>
      <c r="N1162" s="64"/>
      <c r="O1162" s="64"/>
      <c r="P1162" s="69"/>
      <c r="Q1162" s="70"/>
      <c r="R1162" s="71"/>
      <c r="S1162" s="69"/>
      <c r="T1162" s="81">
        <v>0</v>
      </c>
      <c r="U1162" s="74">
        <v>0</v>
      </c>
      <c r="V1162" s="74"/>
      <c r="W1162" s="1"/>
    </row>
    <row r="1163" spans="1:23" ht="23.25">
      <c r="A1163" s="1"/>
      <c r="B1163" s="40"/>
      <c r="C1163" s="40"/>
      <c r="D1163" s="40"/>
      <c r="E1163" s="40"/>
      <c r="F1163" s="40"/>
      <c r="G1163" s="40"/>
      <c r="H1163" s="41"/>
      <c r="I1163" s="42"/>
      <c r="J1163" s="43"/>
      <c r="K1163" s="44"/>
      <c r="L1163" s="64"/>
      <c r="M1163" s="63"/>
      <c r="N1163" s="63"/>
      <c r="O1163" s="63"/>
      <c r="P1163" s="69"/>
      <c r="Q1163" s="70"/>
      <c r="R1163" s="71"/>
      <c r="S1163" s="69"/>
      <c r="T1163" s="73"/>
      <c r="U1163" s="73"/>
      <c r="V1163" s="73"/>
      <c r="W1163" s="1"/>
    </row>
    <row r="1164" spans="1:23" ht="23.25">
      <c r="A1164" s="1"/>
      <c r="B1164" s="40"/>
      <c r="C1164" s="40"/>
      <c r="D1164" s="40"/>
      <c r="E1164" s="40"/>
      <c r="F1164" s="40"/>
      <c r="G1164" s="83" t="s">
        <v>435</v>
      </c>
      <c r="H1164" s="41"/>
      <c r="I1164" s="42" t="s">
        <v>436</v>
      </c>
      <c r="J1164" s="43"/>
      <c r="K1164" s="44"/>
      <c r="L1164" s="64"/>
      <c r="M1164" s="63"/>
      <c r="N1164" s="63"/>
      <c r="O1164" s="63"/>
      <c r="P1164" s="69"/>
      <c r="Q1164" s="70"/>
      <c r="R1164" s="71"/>
      <c r="S1164" s="69"/>
      <c r="T1164" s="73">
        <f>+T1165</f>
        <v>1700</v>
      </c>
      <c r="U1164" s="73">
        <f>+U1165</f>
        <v>0</v>
      </c>
      <c r="V1164" s="73">
        <f>IF(T1164&lt;&gt;0,ROUND(U1164/T1164*100,1),0)</f>
        <v>0</v>
      </c>
      <c r="W1164" s="1"/>
    </row>
    <row r="1165" spans="1:23" ht="23.25">
      <c r="A1165" s="1"/>
      <c r="B1165" s="40"/>
      <c r="C1165" s="40"/>
      <c r="D1165" s="40"/>
      <c r="E1165" s="40"/>
      <c r="F1165" s="40"/>
      <c r="G1165" s="40"/>
      <c r="H1165" s="41"/>
      <c r="I1165" s="42" t="s">
        <v>44</v>
      </c>
      <c r="J1165" s="43"/>
      <c r="K1165" s="44"/>
      <c r="L1165" s="64"/>
      <c r="M1165" s="63"/>
      <c r="N1165" s="63"/>
      <c r="O1165" s="63"/>
      <c r="P1165" s="69"/>
      <c r="Q1165" s="70"/>
      <c r="R1165" s="71"/>
      <c r="S1165" s="69"/>
      <c r="T1165" s="73">
        <v>1700</v>
      </c>
      <c r="U1165" s="73">
        <v>0</v>
      </c>
      <c r="V1165" s="73">
        <f>IF(T1165&lt;&gt;0,ROUND(U1165/T1165*100,1),0)</f>
        <v>0</v>
      </c>
      <c r="W1165" s="1"/>
    </row>
    <row r="1166" spans="1:23" ht="23.25">
      <c r="A1166" s="1"/>
      <c r="B1166" s="40"/>
      <c r="C1166" s="40"/>
      <c r="D1166" s="40"/>
      <c r="E1166" s="40"/>
      <c r="F1166" s="40"/>
      <c r="G1166" s="40"/>
      <c r="H1166" s="41"/>
      <c r="I1166" s="42" t="s">
        <v>45</v>
      </c>
      <c r="J1166" s="43"/>
      <c r="K1166" s="44"/>
      <c r="L1166" s="64"/>
      <c r="M1166" s="63"/>
      <c r="N1166" s="63"/>
      <c r="O1166" s="63"/>
      <c r="P1166" s="69"/>
      <c r="Q1166" s="70"/>
      <c r="R1166" s="71"/>
      <c r="S1166" s="69"/>
      <c r="T1166" s="73">
        <v>0</v>
      </c>
      <c r="U1166" s="73">
        <v>0</v>
      </c>
      <c r="V1166" s="73"/>
      <c r="W1166" s="1"/>
    </row>
    <row r="1167" spans="1:23" ht="23.25">
      <c r="A1167" s="1"/>
      <c r="B1167" s="40"/>
      <c r="C1167" s="40"/>
      <c r="D1167" s="40"/>
      <c r="E1167" s="40"/>
      <c r="F1167" s="40"/>
      <c r="G1167" s="40"/>
      <c r="H1167" s="41"/>
      <c r="I1167" s="42"/>
      <c r="J1167" s="43"/>
      <c r="K1167" s="44"/>
      <c r="L1167" s="64"/>
      <c r="M1167" s="63"/>
      <c r="N1167" s="63"/>
      <c r="O1167" s="63"/>
      <c r="P1167" s="69"/>
      <c r="Q1167" s="70"/>
      <c r="R1167" s="71"/>
      <c r="S1167" s="69"/>
      <c r="T1167" s="73"/>
      <c r="U1167" s="73"/>
      <c r="V1167" s="73"/>
      <c r="W1167" s="1"/>
    </row>
    <row r="1168" spans="1:23" ht="23.25">
      <c r="A1168" s="1"/>
      <c r="B1168" s="40"/>
      <c r="C1168" s="40"/>
      <c r="D1168" s="40"/>
      <c r="E1168" s="40"/>
      <c r="F1168" s="40"/>
      <c r="G1168" s="40"/>
      <c r="H1168" s="41"/>
      <c r="I1168" s="42" t="s">
        <v>231</v>
      </c>
      <c r="J1168" s="43"/>
      <c r="K1168" s="44"/>
      <c r="L1168" s="64"/>
      <c r="M1168" s="63"/>
      <c r="N1168" s="63"/>
      <c r="O1168" s="63"/>
      <c r="P1168" s="69"/>
      <c r="Q1168" s="70"/>
      <c r="R1168" s="71"/>
      <c r="S1168" s="69"/>
      <c r="T1168" s="73">
        <f>SUM(T1180:T1181)</f>
        <v>0</v>
      </c>
      <c r="U1168" s="73">
        <f>SUM(U1180:U1181)</f>
        <v>68343.2</v>
      </c>
      <c r="V1168" s="73">
        <f>IF(T1168&lt;&gt;0,ROUND(U1168/T1168*100,1),0)</f>
        <v>0</v>
      </c>
      <c r="W1168" s="1"/>
    </row>
    <row r="1169" spans="1:23" ht="23.25">
      <c r="A1169" s="1"/>
      <c r="B1169" s="40"/>
      <c r="C1169" s="40"/>
      <c r="D1169" s="40"/>
      <c r="E1169" s="40"/>
      <c r="F1169" s="40"/>
      <c r="G1169" s="40"/>
      <c r="H1169" s="41"/>
      <c r="I1169" s="42"/>
      <c r="J1169" s="43"/>
      <c r="K1169" s="44"/>
      <c r="L1169" s="64"/>
      <c r="M1169" s="63"/>
      <c r="N1169" s="63"/>
      <c r="O1169" s="63"/>
      <c r="P1169" s="69"/>
      <c r="Q1169" s="70"/>
      <c r="R1169" s="71"/>
      <c r="S1169" s="69"/>
      <c r="T1169" s="73"/>
      <c r="U1169" s="73"/>
      <c r="V1169" s="73"/>
      <c r="W1169" s="1"/>
    </row>
    <row r="1170" spans="1:23" ht="23.25">
      <c r="A1170" s="1"/>
      <c r="B1170" s="47"/>
      <c r="C1170" s="47"/>
      <c r="D1170" s="47"/>
      <c r="E1170" s="47"/>
      <c r="F1170" s="47"/>
      <c r="G1170" s="47"/>
      <c r="H1170" s="48"/>
      <c r="I1170" s="49"/>
      <c r="J1170" s="50"/>
      <c r="K1170" s="51"/>
      <c r="L1170" s="66"/>
      <c r="M1170" s="65"/>
      <c r="N1170" s="65"/>
      <c r="O1170" s="65"/>
      <c r="P1170" s="75"/>
      <c r="Q1170" s="76"/>
      <c r="R1170" s="77"/>
      <c r="S1170" s="75"/>
      <c r="T1170" s="79"/>
      <c r="U1170" s="79"/>
      <c r="V1170" s="79"/>
      <c r="W1170" s="1"/>
    </row>
    <row r="1171" spans="1:23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52"/>
      <c r="R1171" s="52"/>
      <c r="S1171" s="52"/>
      <c r="T1171" s="52"/>
      <c r="U1171" s="52"/>
      <c r="V1171" s="52"/>
      <c r="W1171" s="1"/>
    </row>
    <row r="1172" spans="1:23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52"/>
      <c r="R1172" s="52"/>
      <c r="S1172" s="52"/>
      <c r="T1172" s="52"/>
      <c r="U1172" s="52"/>
      <c r="V1172" s="90" t="s">
        <v>531</v>
      </c>
      <c r="W1172" s="1"/>
    </row>
    <row r="1173" spans="1:23" ht="23.25">
      <c r="A1173" s="1"/>
      <c r="B1173" s="54"/>
      <c r="C1173" s="8"/>
      <c r="D1173" s="8"/>
      <c r="E1173" s="8"/>
      <c r="F1173" s="8"/>
      <c r="G1173" s="8"/>
      <c r="H1173" s="55"/>
      <c r="I1173" s="10"/>
      <c r="J1173" s="11"/>
      <c r="K1173" s="54" t="s">
        <v>28</v>
      </c>
      <c r="L1173" s="57"/>
      <c r="M1173" s="57"/>
      <c r="N1173" s="57"/>
      <c r="O1173" s="57"/>
      <c r="P1173" s="57"/>
      <c r="Q1173" s="57"/>
      <c r="R1173" s="8"/>
      <c r="S1173" s="8"/>
      <c r="T1173" s="14"/>
      <c r="U1173" s="8"/>
      <c r="V1173" s="9"/>
      <c r="W1173" s="1"/>
    </row>
    <row r="1174" spans="1:23" ht="23.25">
      <c r="A1174" s="1"/>
      <c r="B1174" s="19" t="s">
        <v>26</v>
      </c>
      <c r="C1174" s="16"/>
      <c r="D1174" s="16"/>
      <c r="E1174" s="16"/>
      <c r="F1174" s="16"/>
      <c r="G1174" s="16"/>
      <c r="H1174" s="56"/>
      <c r="I1174" s="1"/>
      <c r="J1174" s="18"/>
      <c r="K1174" s="58"/>
      <c r="L1174" s="59"/>
      <c r="M1174" s="12" t="s">
        <v>29</v>
      </c>
      <c r="N1174" s="12"/>
      <c r="O1174" s="12"/>
      <c r="P1174" s="12"/>
      <c r="Q1174" s="13"/>
      <c r="R1174" s="8" t="s">
        <v>21</v>
      </c>
      <c r="S1174" s="8"/>
      <c r="T1174" s="19" t="s">
        <v>0</v>
      </c>
      <c r="U1174" s="16"/>
      <c r="V1174" s="17"/>
      <c r="W1174" s="1"/>
    </row>
    <row r="1175" spans="1:23" ht="23.25">
      <c r="A1175" s="1"/>
      <c r="B1175" s="23" t="s">
        <v>27</v>
      </c>
      <c r="C1175" s="20"/>
      <c r="D1175" s="20"/>
      <c r="E1175" s="20"/>
      <c r="F1175" s="20"/>
      <c r="G1175" s="20"/>
      <c r="H1175" s="56"/>
      <c r="I1175" s="22" t="s">
        <v>1</v>
      </c>
      <c r="J1175" s="18"/>
      <c r="K1175" s="15" t="s">
        <v>18</v>
      </c>
      <c r="L1175" s="15" t="s">
        <v>30</v>
      </c>
      <c r="M1175" s="60"/>
      <c r="N1175" s="61"/>
      <c r="O1175" s="62"/>
      <c r="P1175" s="15" t="s">
        <v>38</v>
      </c>
      <c r="Q1175" s="17"/>
      <c r="R1175" s="16" t="s">
        <v>16</v>
      </c>
      <c r="S1175" s="16"/>
      <c r="T1175" s="23" t="s">
        <v>23</v>
      </c>
      <c r="U1175" s="20"/>
      <c r="V1175" s="21"/>
      <c r="W1175" s="1"/>
    </row>
    <row r="1176" spans="1:23" ht="23.25">
      <c r="A1176" s="1"/>
      <c r="B1176" s="24"/>
      <c r="C1176" s="24"/>
      <c r="D1176" s="24"/>
      <c r="E1176" s="24"/>
      <c r="F1176" s="25"/>
      <c r="G1176" s="24"/>
      <c r="H1176" s="24"/>
      <c r="I1176" s="22"/>
      <c r="J1176" s="18"/>
      <c r="K1176" s="22" t="s">
        <v>19</v>
      </c>
      <c r="L1176" s="28" t="s">
        <v>19</v>
      </c>
      <c r="M1176" s="29" t="s">
        <v>4</v>
      </c>
      <c r="N1176" s="31" t="s">
        <v>5</v>
      </c>
      <c r="O1176" s="29" t="s">
        <v>6</v>
      </c>
      <c r="P1176" s="23" t="s">
        <v>39</v>
      </c>
      <c r="Q1176" s="21"/>
      <c r="R1176" s="26" t="s">
        <v>17</v>
      </c>
      <c r="S1176" s="16"/>
      <c r="T1176" s="24"/>
      <c r="U1176" s="24"/>
      <c r="V1176" s="27" t="s">
        <v>2</v>
      </c>
      <c r="W1176" s="1"/>
    </row>
    <row r="1177" spans="1:23" ht="23.25">
      <c r="A1177" s="1"/>
      <c r="B1177" s="28" t="s">
        <v>11</v>
      </c>
      <c r="C1177" s="28" t="s">
        <v>12</v>
      </c>
      <c r="D1177" s="28" t="s">
        <v>13</v>
      </c>
      <c r="E1177" s="28" t="s">
        <v>14</v>
      </c>
      <c r="F1177" s="29" t="s">
        <v>15</v>
      </c>
      <c r="G1177" s="28" t="s">
        <v>3</v>
      </c>
      <c r="H1177" s="24"/>
      <c r="I1177" s="1"/>
      <c r="J1177" s="18"/>
      <c r="K1177" s="22" t="s">
        <v>20</v>
      </c>
      <c r="L1177" s="29" t="s">
        <v>31</v>
      </c>
      <c r="M1177" s="29"/>
      <c r="N1177" s="29"/>
      <c r="O1177" s="29"/>
      <c r="P1177" s="22" t="s">
        <v>32</v>
      </c>
      <c r="Q1177" s="30" t="s">
        <v>32</v>
      </c>
      <c r="R1177" s="99" t="s">
        <v>33</v>
      </c>
      <c r="S1177" s="101" t="s">
        <v>34</v>
      </c>
      <c r="T1177" s="31" t="s">
        <v>4</v>
      </c>
      <c r="U1177" s="28" t="s">
        <v>7</v>
      </c>
      <c r="V1177" s="27" t="s">
        <v>8</v>
      </c>
      <c r="W1177" s="1"/>
    </row>
    <row r="1178" spans="1:23" ht="23.25">
      <c r="A1178" s="1"/>
      <c r="B1178" s="32"/>
      <c r="C1178" s="32"/>
      <c r="D1178" s="32"/>
      <c r="E1178" s="32"/>
      <c r="F1178" s="33"/>
      <c r="G1178" s="32"/>
      <c r="H1178" s="32"/>
      <c r="I1178" s="34"/>
      <c r="J1178" s="35"/>
      <c r="K1178" s="36"/>
      <c r="L1178" s="37"/>
      <c r="M1178" s="37"/>
      <c r="N1178" s="37"/>
      <c r="O1178" s="37"/>
      <c r="P1178" s="36" t="s">
        <v>35</v>
      </c>
      <c r="Q1178" s="38" t="s">
        <v>36</v>
      </c>
      <c r="R1178" s="100"/>
      <c r="S1178" s="102"/>
      <c r="T1178" s="34"/>
      <c r="U1178" s="32"/>
      <c r="V1178" s="37" t="s">
        <v>37</v>
      </c>
      <c r="W1178" s="1"/>
    </row>
    <row r="1179" spans="1:23" ht="23.25">
      <c r="A1179" s="1"/>
      <c r="B1179" s="39"/>
      <c r="C1179" s="39"/>
      <c r="D1179" s="39"/>
      <c r="E1179" s="39"/>
      <c r="F1179" s="40"/>
      <c r="G1179" s="39"/>
      <c r="H1179" s="41"/>
      <c r="I1179" s="42"/>
      <c r="J1179" s="43"/>
      <c r="K1179" s="44"/>
      <c r="L1179" s="64"/>
      <c r="M1179" s="63"/>
      <c r="N1179" s="63"/>
      <c r="O1179" s="63"/>
      <c r="P1179" s="69"/>
      <c r="Q1179" s="70"/>
      <c r="R1179" s="71"/>
      <c r="S1179" s="71"/>
      <c r="T1179" s="72"/>
      <c r="U1179" s="73"/>
      <c r="V1179" s="73"/>
      <c r="W1179" s="1"/>
    </row>
    <row r="1180" spans="1:23" ht="23.25">
      <c r="A1180" s="1"/>
      <c r="B1180" s="83" t="s">
        <v>283</v>
      </c>
      <c r="C1180" s="83" t="s">
        <v>306</v>
      </c>
      <c r="D1180" s="83" t="s">
        <v>48</v>
      </c>
      <c r="E1180" s="40"/>
      <c r="F1180" s="83" t="s">
        <v>232</v>
      </c>
      <c r="G1180" s="40"/>
      <c r="H1180" s="41"/>
      <c r="I1180" s="42" t="s">
        <v>44</v>
      </c>
      <c r="J1180" s="43"/>
      <c r="K1180" s="44"/>
      <c r="L1180" s="64"/>
      <c r="M1180" s="63"/>
      <c r="N1180" s="63"/>
      <c r="O1180" s="63"/>
      <c r="P1180" s="69"/>
      <c r="Q1180" s="70"/>
      <c r="R1180" s="71"/>
      <c r="S1180" s="69"/>
      <c r="T1180" s="73"/>
      <c r="U1180" s="73">
        <v>68343.2</v>
      </c>
      <c r="V1180" s="73">
        <f>IF(T1180&lt;&gt;0,ROUND(U1180/T1180*100,1),0)</f>
        <v>0</v>
      </c>
      <c r="W1180" s="1"/>
    </row>
    <row r="1181" spans="1:23" ht="23.25">
      <c r="A1181" s="1"/>
      <c r="B1181" s="40"/>
      <c r="C1181" s="40"/>
      <c r="D1181" s="40"/>
      <c r="E1181" s="40"/>
      <c r="F1181" s="40"/>
      <c r="G1181" s="40"/>
      <c r="H1181" s="41"/>
      <c r="I1181" s="42" t="s">
        <v>45</v>
      </c>
      <c r="J1181" s="43"/>
      <c r="K1181" s="44"/>
      <c r="L1181" s="64"/>
      <c r="M1181" s="63"/>
      <c r="N1181" s="63"/>
      <c r="O1181" s="63"/>
      <c r="P1181" s="69"/>
      <c r="Q1181" s="70"/>
      <c r="R1181" s="71"/>
      <c r="S1181" s="69"/>
      <c r="T1181" s="73"/>
      <c r="U1181" s="73"/>
      <c r="V1181" s="73">
        <f>IF(T1181&lt;&gt;0,ROUND(U1181/T1181*100,1),0)</f>
        <v>0</v>
      </c>
      <c r="W1181" s="1"/>
    </row>
    <row r="1182" spans="1:23" ht="23.25">
      <c r="A1182" s="1"/>
      <c r="B1182" s="40"/>
      <c r="C1182" s="46"/>
      <c r="D1182" s="46"/>
      <c r="E1182" s="46"/>
      <c r="F1182" s="46"/>
      <c r="G1182" s="46"/>
      <c r="H1182" s="42"/>
      <c r="I1182" s="42"/>
      <c r="J1182" s="43"/>
      <c r="K1182" s="44"/>
      <c r="L1182" s="64"/>
      <c r="M1182" s="64"/>
      <c r="N1182" s="64"/>
      <c r="O1182" s="64"/>
      <c r="P1182" s="69"/>
      <c r="Q1182" s="70"/>
      <c r="R1182" s="71"/>
      <c r="S1182" s="69"/>
      <c r="T1182" s="81"/>
      <c r="U1182" s="74"/>
      <c r="V1182" s="74"/>
      <c r="W1182" s="1"/>
    </row>
    <row r="1183" spans="1:23" ht="23.25">
      <c r="A1183" s="1"/>
      <c r="B1183" s="40"/>
      <c r="C1183" s="40"/>
      <c r="D1183" s="40"/>
      <c r="E1183" s="40"/>
      <c r="F1183" s="40"/>
      <c r="G1183" s="40"/>
      <c r="H1183" s="41"/>
      <c r="I1183" s="42" t="s">
        <v>437</v>
      </c>
      <c r="J1183" s="43"/>
      <c r="K1183" s="44"/>
      <c r="L1183" s="64"/>
      <c r="M1183" s="63"/>
      <c r="N1183" s="63"/>
      <c r="O1183" s="63"/>
      <c r="P1183" s="69"/>
      <c r="Q1183" s="70"/>
      <c r="R1183" s="71"/>
      <c r="S1183" s="69"/>
      <c r="T1183" s="73">
        <f>+T1184</f>
        <v>1363300</v>
      </c>
      <c r="U1183" s="73">
        <f>+U1184</f>
        <v>1453940</v>
      </c>
      <c r="V1183" s="73">
        <f>IF(T1183&lt;&gt;0,ROUND(U1183/T1183*100,1),0)</f>
        <v>106.6</v>
      </c>
      <c r="W1183" s="1"/>
    </row>
    <row r="1184" spans="1:23" ht="23.25">
      <c r="A1184" s="1"/>
      <c r="B1184" s="40"/>
      <c r="C1184" s="40"/>
      <c r="D1184" s="40"/>
      <c r="E1184" s="40"/>
      <c r="F1184" s="40"/>
      <c r="G1184" s="40"/>
      <c r="H1184" s="41"/>
      <c r="I1184" s="42" t="s">
        <v>44</v>
      </c>
      <c r="J1184" s="43"/>
      <c r="K1184" s="44"/>
      <c r="L1184" s="64"/>
      <c r="M1184" s="64"/>
      <c r="N1184" s="64"/>
      <c r="O1184" s="64"/>
      <c r="P1184" s="69"/>
      <c r="Q1184" s="70"/>
      <c r="R1184" s="71"/>
      <c r="S1184" s="69"/>
      <c r="T1184" s="73">
        <v>1363300</v>
      </c>
      <c r="U1184" s="74">
        <v>1453940</v>
      </c>
      <c r="V1184" s="74">
        <f>IF(T1184&lt;&gt;0,ROUND(U1184/T1184*100,1),0)</f>
        <v>106.6</v>
      </c>
      <c r="W1184" s="1"/>
    </row>
    <row r="1185" spans="1:23" ht="23.25">
      <c r="A1185" s="1"/>
      <c r="B1185" s="40"/>
      <c r="C1185" s="40"/>
      <c r="D1185" s="40"/>
      <c r="E1185" s="40"/>
      <c r="F1185" s="40"/>
      <c r="G1185" s="40"/>
      <c r="H1185" s="41"/>
      <c r="I1185" s="42" t="s">
        <v>45</v>
      </c>
      <c r="J1185" s="43"/>
      <c r="K1185" s="44"/>
      <c r="L1185" s="64"/>
      <c r="M1185" s="64"/>
      <c r="N1185" s="64"/>
      <c r="O1185" s="64"/>
      <c r="P1185" s="69"/>
      <c r="Q1185" s="70"/>
      <c r="R1185" s="71"/>
      <c r="S1185" s="69"/>
      <c r="T1185" s="81">
        <v>0</v>
      </c>
      <c r="U1185" s="74">
        <v>0</v>
      </c>
      <c r="V1185" s="74"/>
      <c r="W1185" s="1"/>
    </row>
    <row r="1186" spans="1:23" ht="23.25">
      <c r="A1186" s="1"/>
      <c r="B1186" s="40"/>
      <c r="C1186" s="40"/>
      <c r="D1186" s="40"/>
      <c r="E1186" s="40"/>
      <c r="F1186" s="40"/>
      <c r="G1186" s="40"/>
      <c r="H1186" s="41"/>
      <c r="I1186" s="42"/>
      <c r="J1186" s="43"/>
      <c r="K1186" s="44"/>
      <c r="L1186" s="64"/>
      <c r="M1186" s="64"/>
      <c r="N1186" s="64"/>
      <c r="O1186" s="64"/>
      <c r="P1186" s="69"/>
      <c r="Q1186" s="70"/>
      <c r="R1186" s="71"/>
      <c r="S1186" s="69"/>
      <c r="T1186" s="81"/>
      <c r="U1186" s="74"/>
      <c r="V1186" s="74"/>
      <c r="W1186" s="1"/>
    </row>
    <row r="1187" spans="1:23" ht="23.25">
      <c r="A1187" s="1"/>
      <c r="B1187" s="40"/>
      <c r="C1187" s="40"/>
      <c r="D1187" s="40"/>
      <c r="E1187" s="40"/>
      <c r="F1187" s="40"/>
      <c r="G1187" s="40"/>
      <c r="H1187" s="41"/>
      <c r="I1187" s="42"/>
      <c r="J1187" s="43"/>
      <c r="K1187" s="44"/>
      <c r="L1187" s="64"/>
      <c r="M1187" s="64"/>
      <c r="N1187" s="64"/>
      <c r="O1187" s="64"/>
      <c r="P1187" s="69"/>
      <c r="Q1187" s="70"/>
      <c r="R1187" s="71"/>
      <c r="S1187" s="69"/>
      <c r="T1187" s="81"/>
      <c r="U1187" s="74"/>
      <c r="V1187" s="74"/>
      <c r="W1187" s="1"/>
    </row>
    <row r="1188" spans="1:23" ht="23.25">
      <c r="A1188" s="1"/>
      <c r="B1188" s="40"/>
      <c r="C1188" s="40"/>
      <c r="D1188" s="40"/>
      <c r="E1188" s="40"/>
      <c r="F1188" s="40"/>
      <c r="G1188" s="40"/>
      <c r="H1188" s="41"/>
      <c r="I1188" s="86" t="s">
        <v>438</v>
      </c>
      <c r="J1188" s="43"/>
      <c r="K1188" s="44"/>
      <c r="L1188" s="64"/>
      <c r="M1188" s="64"/>
      <c r="N1188" s="64"/>
      <c r="O1188" s="64"/>
      <c r="P1188" s="69"/>
      <c r="Q1188" s="70"/>
      <c r="R1188" s="71"/>
      <c r="S1188" s="69"/>
      <c r="T1188" s="81"/>
      <c r="U1188" s="74"/>
      <c r="V1188" s="74"/>
      <c r="W1188" s="1"/>
    </row>
    <row r="1189" spans="1:23" ht="23.25">
      <c r="A1189" s="1"/>
      <c r="B1189" s="40"/>
      <c r="C1189" s="40"/>
      <c r="D1189" s="40"/>
      <c r="E1189" s="40"/>
      <c r="F1189" s="40"/>
      <c r="G1189" s="40"/>
      <c r="H1189" s="41"/>
      <c r="I1189" s="86" t="s">
        <v>439</v>
      </c>
      <c r="J1189" s="43"/>
      <c r="K1189" s="44"/>
      <c r="L1189" s="64"/>
      <c r="M1189" s="64"/>
      <c r="N1189" s="64"/>
      <c r="O1189" s="64"/>
      <c r="P1189" s="69"/>
      <c r="Q1189" s="70"/>
      <c r="R1189" s="71"/>
      <c r="S1189" s="69"/>
      <c r="T1189" s="87">
        <f>SUM(T1193:T1194)</f>
        <v>120250877.00000003</v>
      </c>
      <c r="U1189" s="88">
        <f>SUM(U1193:U1194)</f>
        <v>128423119.8</v>
      </c>
      <c r="V1189" s="88">
        <f>IF(T1189&lt;&gt;0,ROUND(U1189/T1189*100,1),0)</f>
        <v>106.8</v>
      </c>
      <c r="W1189" s="1"/>
    </row>
    <row r="1190" spans="1:23" ht="23.25">
      <c r="A1190" s="1"/>
      <c r="B1190" s="40"/>
      <c r="C1190" s="40"/>
      <c r="D1190" s="40"/>
      <c r="E1190" s="40"/>
      <c r="F1190" s="40"/>
      <c r="G1190" s="40"/>
      <c r="H1190" s="41"/>
      <c r="I1190" s="42"/>
      <c r="J1190" s="43"/>
      <c r="K1190" s="44"/>
      <c r="L1190" s="64"/>
      <c r="M1190" s="64"/>
      <c r="N1190" s="64"/>
      <c r="O1190" s="64"/>
      <c r="P1190" s="69"/>
      <c r="Q1190" s="70"/>
      <c r="R1190" s="71"/>
      <c r="S1190" s="69"/>
      <c r="T1190" s="81"/>
      <c r="U1190" s="74"/>
      <c r="V1190" s="74"/>
      <c r="W1190" s="1"/>
    </row>
    <row r="1191" spans="1:23" ht="23.25">
      <c r="A1191" s="1"/>
      <c r="B1191" s="40"/>
      <c r="C1191" s="40"/>
      <c r="D1191" s="40"/>
      <c r="E1191" s="40"/>
      <c r="F1191" s="40"/>
      <c r="G1191" s="40"/>
      <c r="H1191" s="41"/>
      <c r="I1191" s="42"/>
      <c r="J1191" s="43"/>
      <c r="K1191" s="44"/>
      <c r="L1191" s="64"/>
      <c r="M1191" s="64"/>
      <c r="N1191" s="64"/>
      <c r="O1191" s="64"/>
      <c r="P1191" s="69"/>
      <c r="Q1191" s="70"/>
      <c r="R1191" s="71"/>
      <c r="S1191" s="69"/>
      <c r="T1191" s="81"/>
      <c r="U1191" s="74"/>
      <c r="V1191" s="74"/>
      <c r="W1191" s="1"/>
    </row>
    <row r="1192" spans="1:23" ht="23.25">
      <c r="A1192" s="1"/>
      <c r="B1192" s="40"/>
      <c r="C1192" s="40"/>
      <c r="D1192" s="40"/>
      <c r="E1192" s="40"/>
      <c r="F1192" s="40"/>
      <c r="G1192" s="40"/>
      <c r="H1192" s="41"/>
      <c r="I1192" s="89" t="s">
        <v>537</v>
      </c>
      <c r="J1192" s="43"/>
      <c r="K1192" s="44"/>
      <c r="L1192" s="64"/>
      <c r="M1192" s="63"/>
      <c r="N1192" s="63"/>
      <c r="O1192" s="63"/>
      <c r="P1192" s="69"/>
      <c r="Q1192" s="70"/>
      <c r="R1192" s="71"/>
      <c r="S1192" s="69"/>
      <c r="T1192" s="73"/>
      <c r="U1192" s="73"/>
      <c r="V1192" s="73"/>
      <c r="W1192" s="1"/>
    </row>
    <row r="1193" spans="1:23" ht="23.25">
      <c r="A1193" s="1"/>
      <c r="B1193" s="40"/>
      <c r="C1193" s="46"/>
      <c r="D1193" s="46"/>
      <c r="E1193" s="46"/>
      <c r="F1193" s="46"/>
      <c r="G1193" s="46"/>
      <c r="H1193" s="42"/>
      <c r="I1193" s="86" t="s">
        <v>44</v>
      </c>
      <c r="J1193" s="43"/>
      <c r="K1193" s="44"/>
      <c r="L1193" s="64"/>
      <c r="M1193" s="64"/>
      <c r="N1193" s="64"/>
      <c r="O1193" s="64"/>
      <c r="P1193" s="69"/>
      <c r="Q1193" s="70"/>
      <c r="R1193" s="71"/>
      <c r="S1193" s="69"/>
      <c r="T1193" s="87">
        <f>+T14+T690</f>
        <v>75606644.60000002</v>
      </c>
      <c r="U1193" s="88">
        <f>+U14+U690</f>
        <v>81445872.8</v>
      </c>
      <c r="V1193" s="88">
        <f>IF(T1193&lt;&gt;0,ROUND(U1193/T1193*100,1),0)</f>
        <v>107.7</v>
      </c>
      <c r="W1193" s="1"/>
    </row>
    <row r="1194" spans="1:23" ht="23.25">
      <c r="A1194" s="1"/>
      <c r="B1194" s="40"/>
      <c r="C1194" s="40"/>
      <c r="D1194" s="40"/>
      <c r="E1194" s="40"/>
      <c r="F1194" s="40"/>
      <c r="G1194" s="40"/>
      <c r="H1194" s="41"/>
      <c r="I1194" s="86" t="s">
        <v>45</v>
      </c>
      <c r="J1194" s="43"/>
      <c r="K1194" s="44"/>
      <c r="L1194" s="64"/>
      <c r="M1194" s="63"/>
      <c r="N1194" s="63"/>
      <c r="O1194" s="63"/>
      <c r="P1194" s="69"/>
      <c r="Q1194" s="70"/>
      <c r="R1194" s="71"/>
      <c r="S1194" s="69"/>
      <c r="T1194" s="87">
        <f>+T15+T691</f>
        <v>44644232.400000006</v>
      </c>
      <c r="U1194" s="88">
        <f>+U15+U691</f>
        <v>46977247</v>
      </c>
      <c r="V1194" s="88">
        <f>IF(T1194&lt;&gt;0,ROUND(U1194/T1194*100,1),0)</f>
        <v>105.2</v>
      </c>
      <c r="W1194" s="1"/>
    </row>
    <row r="1195" spans="1:23" ht="23.25">
      <c r="A1195" s="1"/>
      <c r="B1195" s="40"/>
      <c r="C1195" s="46"/>
      <c r="D1195" s="46"/>
      <c r="E1195" s="46"/>
      <c r="F1195" s="46"/>
      <c r="G1195" s="46"/>
      <c r="H1195" s="42"/>
      <c r="I1195" s="42"/>
      <c r="J1195" s="43"/>
      <c r="K1195" s="44"/>
      <c r="L1195" s="64"/>
      <c r="M1195" s="64"/>
      <c r="N1195" s="64"/>
      <c r="O1195" s="64"/>
      <c r="P1195" s="69"/>
      <c r="Q1195" s="70"/>
      <c r="R1195" s="71"/>
      <c r="S1195" s="69"/>
      <c r="T1195" s="73"/>
      <c r="U1195" s="73"/>
      <c r="V1195" s="73"/>
      <c r="W1195" s="1"/>
    </row>
    <row r="1196" spans="1:23" ht="23.25">
      <c r="A1196" s="1"/>
      <c r="B1196" s="40"/>
      <c r="C1196" s="40"/>
      <c r="D1196" s="40"/>
      <c r="E1196" s="40"/>
      <c r="F1196" s="40"/>
      <c r="G1196" s="46"/>
      <c r="H1196" s="42"/>
      <c r="I1196" s="42" t="s">
        <v>440</v>
      </c>
      <c r="J1196" s="43"/>
      <c r="K1196" s="44"/>
      <c r="L1196" s="64"/>
      <c r="M1196" s="64"/>
      <c r="N1196" s="64"/>
      <c r="O1196" s="64"/>
      <c r="P1196" s="69"/>
      <c r="Q1196" s="70"/>
      <c r="R1196" s="71"/>
      <c r="S1196" s="69"/>
      <c r="T1196" s="81"/>
      <c r="U1196" s="74"/>
      <c r="V1196" s="74"/>
      <c r="W1196" s="1"/>
    </row>
    <row r="1197" spans="1:23" ht="23.25">
      <c r="A1197" s="1"/>
      <c r="B1197" s="40"/>
      <c r="C1197" s="40"/>
      <c r="D1197" s="40"/>
      <c r="E1197" s="40"/>
      <c r="F1197" s="40"/>
      <c r="G1197" s="40"/>
      <c r="H1197" s="41"/>
      <c r="I1197" s="82" t="s">
        <v>500</v>
      </c>
      <c r="J1197" s="43"/>
      <c r="K1197" s="44"/>
      <c r="L1197" s="64"/>
      <c r="M1197" s="63"/>
      <c r="N1197" s="63"/>
      <c r="O1197" s="63"/>
      <c r="P1197" s="69"/>
      <c r="Q1197" s="70"/>
      <c r="R1197" s="71"/>
      <c r="S1197" s="69"/>
      <c r="T1197" s="73"/>
      <c r="U1197" s="73"/>
      <c r="V1197" s="73"/>
      <c r="W1197" s="1"/>
    </row>
    <row r="1198" spans="1:23" ht="23.25">
      <c r="A1198" s="1"/>
      <c r="B1198" s="40"/>
      <c r="C1198" s="40"/>
      <c r="D1198" s="40"/>
      <c r="E1198" s="40"/>
      <c r="F1198" s="40"/>
      <c r="G1198" s="40"/>
      <c r="H1198" s="41"/>
      <c r="I1198" s="82" t="s">
        <v>501</v>
      </c>
      <c r="J1198" s="43"/>
      <c r="K1198" s="44"/>
      <c r="L1198" s="64"/>
      <c r="M1198" s="63"/>
      <c r="N1198" s="63"/>
      <c r="O1198" s="63"/>
      <c r="P1198" s="69"/>
      <c r="Q1198" s="70"/>
      <c r="R1198" s="71"/>
      <c r="S1198" s="69"/>
      <c r="T1198" s="73"/>
      <c r="U1198" s="73"/>
      <c r="V1198" s="73"/>
      <c r="W1198" s="1"/>
    </row>
    <row r="1199" spans="1:23" ht="23.25">
      <c r="A1199" s="1"/>
      <c r="B1199" s="40"/>
      <c r="C1199" s="46"/>
      <c r="D1199" s="46"/>
      <c r="E1199" s="46"/>
      <c r="F1199" s="46"/>
      <c r="G1199" s="46"/>
      <c r="H1199" s="42"/>
      <c r="I1199" s="82" t="s">
        <v>502</v>
      </c>
      <c r="J1199" s="43"/>
      <c r="K1199" s="44"/>
      <c r="L1199" s="64"/>
      <c r="M1199" s="64"/>
      <c r="N1199" s="64"/>
      <c r="O1199" s="64"/>
      <c r="P1199" s="69"/>
      <c r="Q1199" s="70"/>
      <c r="R1199" s="71"/>
      <c r="S1199" s="69"/>
      <c r="T1199" s="81"/>
      <c r="U1199" s="74"/>
      <c r="V1199" s="74"/>
      <c r="W1199" s="1"/>
    </row>
    <row r="1200" spans="1:23" ht="23.25">
      <c r="A1200" s="1"/>
      <c r="B1200" s="40"/>
      <c r="C1200" s="40"/>
      <c r="D1200" s="40"/>
      <c r="E1200" s="40"/>
      <c r="F1200" s="40"/>
      <c r="G1200" s="40"/>
      <c r="H1200" s="41"/>
      <c r="I1200" s="42" t="s">
        <v>441</v>
      </c>
      <c r="J1200" s="43"/>
      <c r="K1200" s="44"/>
      <c r="L1200" s="64"/>
      <c r="M1200" s="63"/>
      <c r="N1200" s="63"/>
      <c r="O1200" s="63"/>
      <c r="P1200" s="69"/>
      <c r="Q1200" s="70"/>
      <c r="R1200" s="71"/>
      <c r="S1200" s="69"/>
      <c r="T1200" s="73"/>
      <c r="U1200" s="73"/>
      <c r="V1200" s="73"/>
      <c r="W1200" s="1"/>
    </row>
    <row r="1201" spans="1:23" ht="23.25">
      <c r="A1201" s="1"/>
      <c r="B1201" s="40"/>
      <c r="C1201" s="40"/>
      <c r="D1201" s="40"/>
      <c r="E1201" s="40"/>
      <c r="F1201" s="40"/>
      <c r="G1201" s="40"/>
      <c r="H1201" s="42"/>
      <c r="I1201" s="42" t="s">
        <v>442</v>
      </c>
      <c r="J1201" s="43"/>
      <c r="K1201" s="44"/>
      <c r="L1201" s="64"/>
      <c r="M1201" s="63"/>
      <c r="N1201" s="63"/>
      <c r="O1201" s="63"/>
      <c r="P1201" s="69"/>
      <c r="Q1201" s="70"/>
      <c r="R1201" s="71"/>
      <c r="S1201" s="69"/>
      <c r="T1201" s="73"/>
      <c r="U1201" s="73"/>
      <c r="V1201" s="73"/>
      <c r="W1201" s="1"/>
    </row>
    <row r="1202" spans="1:23" ht="23.25">
      <c r="A1202" s="1"/>
      <c r="B1202" s="40"/>
      <c r="C1202" s="40"/>
      <c r="D1202" s="40"/>
      <c r="E1202" s="40"/>
      <c r="F1202" s="40"/>
      <c r="G1202" s="40"/>
      <c r="H1202" s="41"/>
      <c r="I1202" s="82" t="s">
        <v>503</v>
      </c>
      <c r="J1202" s="43"/>
      <c r="K1202" s="44"/>
      <c r="L1202" s="64"/>
      <c r="M1202" s="63"/>
      <c r="N1202" s="63"/>
      <c r="O1202" s="63"/>
      <c r="P1202" s="69"/>
      <c r="Q1202" s="70"/>
      <c r="R1202" s="71"/>
      <c r="S1202" s="69"/>
      <c r="T1202" s="73"/>
      <c r="U1202" s="73"/>
      <c r="V1202" s="73"/>
      <c r="W1202" s="1"/>
    </row>
    <row r="1203" spans="1:23" ht="23.25">
      <c r="A1203" s="1"/>
      <c r="B1203" s="40"/>
      <c r="C1203" s="46"/>
      <c r="D1203" s="46"/>
      <c r="E1203" s="46"/>
      <c r="F1203" s="46"/>
      <c r="G1203" s="46"/>
      <c r="H1203" s="42"/>
      <c r="I1203" s="42" t="s">
        <v>443</v>
      </c>
      <c r="J1203" s="43"/>
      <c r="K1203" s="44"/>
      <c r="L1203" s="64"/>
      <c r="M1203" s="64"/>
      <c r="N1203" s="64"/>
      <c r="O1203" s="64"/>
      <c r="P1203" s="69"/>
      <c r="Q1203" s="70"/>
      <c r="R1203" s="71"/>
      <c r="S1203" s="69"/>
      <c r="T1203" s="81"/>
      <c r="U1203" s="74"/>
      <c r="V1203" s="74"/>
      <c r="W1203" s="1"/>
    </row>
    <row r="1204" spans="1:23" ht="23.25">
      <c r="A1204" s="1"/>
      <c r="B1204" s="40"/>
      <c r="C1204" s="40"/>
      <c r="D1204" s="40"/>
      <c r="E1204" s="40"/>
      <c r="F1204" s="40"/>
      <c r="G1204" s="40"/>
      <c r="H1204" s="41"/>
      <c r="I1204" s="82" t="s">
        <v>538</v>
      </c>
      <c r="J1204" s="43"/>
      <c r="K1204" s="44"/>
      <c r="L1204" s="64"/>
      <c r="M1204" s="63"/>
      <c r="N1204" s="63"/>
      <c r="O1204" s="63"/>
      <c r="P1204" s="69"/>
      <c r="Q1204" s="70"/>
      <c r="R1204" s="71"/>
      <c r="S1204" s="69"/>
      <c r="T1204" s="73"/>
      <c r="U1204" s="73"/>
      <c r="V1204" s="73"/>
      <c r="W1204" s="1"/>
    </row>
    <row r="1205" spans="1:23" ht="23.25">
      <c r="A1205" s="1"/>
      <c r="B1205" s="40"/>
      <c r="C1205" s="40"/>
      <c r="D1205" s="40"/>
      <c r="E1205" s="40"/>
      <c r="F1205" s="40"/>
      <c r="G1205" s="40"/>
      <c r="H1205" s="41"/>
      <c r="I1205" s="82" t="s">
        <v>539</v>
      </c>
      <c r="J1205" s="43"/>
      <c r="K1205" s="44"/>
      <c r="L1205" s="64"/>
      <c r="M1205" s="64"/>
      <c r="N1205" s="64"/>
      <c r="O1205" s="64"/>
      <c r="P1205" s="69"/>
      <c r="Q1205" s="70"/>
      <c r="R1205" s="71"/>
      <c r="S1205" s="69"/>
      <c r="T1205" s="81"/>
      <c r="U1205" s="74"/>
      <c r="V1205" s="74"/>
      <c r="W1205" s="1"/>
    </row>
    <row r="1206" spans="1:23" ht="23.25">
      <c r="A1206" s="1"/>
      <c r="B1206" s="40"/>
      <c r="C1206" s="46"/>
      <c r="D1206" s="46"/>
      <c r="E1206" s="46"/>
      <c r="F1206" s="46"/>
      <c r="G1206" s="46"/>
      <c r="H1206" s="42"/>
      <c r="I1206" s="82" t="s">
        <v>540</v>
      </c>
      <c r="J1206" s="43"/>
      <c r="K1206" s="44"/>
      <c r="L1206" s="64"/>
      <c r="M1206" s="63"/>
      <c r="N1206" s="63"/>
      <c r="O1206" s="63"/>
      <c r="P1206" s="69"/>
      <c r="Q1206" s="70"/>
      <c r="R1206" s="71"/>
      <c r="S1206" s="69"/>
      <c r="T1206" s="73"/>
      <c r="U1206" s="73"/>
      <c r="V1206" s="73"/>
      <c r="W1206" s="1"/>
    </row>
    <row r="1207" spans="1:23" ht="23.25">
      <c r="A1207" s="1"/>
      <c r="B1207" s="40"/>
      <c r="C1207" s="46"/>
      <c r="D1207" s="46"/>
      <c r="E1207" s="46"/>
      <c r="F1207" s="46"/>
      <c r="G1207" s="46"/>
      <c r="H1207" s="42"/>
      <c r="I1207" s="82" t="s">
        <v>542</v>
      </c>
      <c r="J1207" s="43"/>
      <c r="K1207" s="44"/>
      <c r="L1207" s="64"/>
      <c r="M1207" s="64"/>
      <c r="N1207" s="64"/>
      <c r="O1207" s="64"/>
      <c r="P1207" s="69"/>
      <c r="Q1207" s="70"/>
      <c r="R1207" s="71"/>
      <c r="S1207" s="69"/>
      <c r="T1207" s="81"/>
      <c r="U1207" s="74"/>
      <c r="V1207" s="74"/>
      <c r="W1207" s="1"/>
    </row>
    <row r="1208" spans="1:23" ht="23.25">
      <c r="A1208" s="1"/>
      <c r="B1208" s="40"/>
      <c r="C1208" s="40"/>
      <c r="D1208" s="40"/>
      <c r="E1208" s="40"/>
      <c r="F1208" s="40"/>
      <c r="G1208" s="40"/>
      <c r="H1208" s="41"/>
      <c r="I1208" s="82" t="s">
        <v>541</v>
      </c>
      <c r="J1208" s="43"/>
      <c r="K1208" s="44"/>
      <c r="L1208" s="64"/>
      <c r="M1208" s="63"/>
      <c r="N1208" s="63"/>
      <c r="O1208" s="63"/>
      <c r="P1208" s="69"/>
      <c r="Q1208" s="70"/>
      <c r="R1208" s="71"/>
      <c r="S1208" s="69"/>
      <c r="T1208" s="73"/>
      <c r="U1208" s="73"/>
      <c r="V1208" s="73"/>
      <c r="W1208" s="1"/>
    </row>
    <row r="1209" spans="1:23" ht="23.25">
      <c r="A1209" s="1"/>
      <c r="B1209" s="40"/>
      <c r="C1209" s="40"/>
      <c r="D1209" s="40"/>
      <c r="E1209" s="40"/>
      <c r="F1209" s="40"/>
      <c r="G1209" s="40"/>
      <c r="H1209" s="41"/>
      <c r="I1209" s="82"/>
      <c r="J1209" s="43"/>
      <c r="K1209" s="44"/>
      <c r="L1209" s="64"/>
      <c r="M1209" s="63"/>
      <c r="N1209" s="63"/>
      <c r="O1209" s="63"/>
      <c r="P1209" s="69"/>
      <c r="Q1209" s="70"/>
      <c r="R1209" s="71"/>
      <c r="S1209" s="69"/>
      <c r="T1209" s="73"/>
      <c r="U1209" s="73"/>
      <c r="V1209" s="73"/>
      <c r="W1209" s="1"/>
    </row>
    <row r="1210" spans="1:23" ht="23.25">
      <c r="A1210" s="1"/>
      <c r="B1210" s="40"/>
      <c r="C1210" s="40"/>
      <c r="D1210" s="40"/>
      <c r="E1210" s="40"/>
      <c r="F1210" s="40"/>
      <c r="G1210" s="40"/>
      <c r="H1210" s="41"/>
      <c r="I1210" s="42"/>
      <c r="J1210" s="43"/>
      <c r="K1210" s="44"/>
      <c r="L1210" s="64"/>
      <c r="M1210" s="63"/>
      <c r="N1210" s="63"/>
      <c r="O1210" s="63"/>
      <c r="P1210" s="69"/>
      <c r="Q1210" s="70"/>
      <c r="R1210" s="71"/>
      <c r="S1210" s="69"/>
      <c r="T1210" s="73"/>
      <c r="U1210" s="73"/>
      <c r="V1210" s="73"/>
      <c r="W1210" s="1"/>
    </row>
    <row r="1211" spans="1:23" ht="23.25">
      <c r="A1211" s="1"/>
      <c r="B1211" s="40"/>
      <c r="C1211" s="40"/>
      <c r="D1211" s="40"/>
      <c r="E1211" s="40"/>
      <c r="F1211" s="40"/>
      <c r="G1211" s="40"/>
      <c r="H1211" s="41"/>
      <c r="I1211" s="42"/>
      <c r="J1211" s="43"/>
      <c r="K1211" s="44"/>
      <c r="L1211" s="64"/>
      <c r="M1211" s="63"/>
      <c r="N1211" s="63"/>
      <c r="O1211" s="63"/>
      <c r="P1211" s="69"/>
      <c r="Q1211" s="70"/>
      <c r="R1211" s="71"/>
      <c r="S1211" s="69"/>
      <c r="T1211" s="73"/>
      <c r="U1211" s="73"/>
      <c r="V1211" s="73"/>
      <c r="W1211" s="1"/>
    </row>
    <row r="1212" spans="1:23" ht="23.25">
      <c r="A1212" s="1"/>
      <c r="B1212" s="40"/>
      <c r="C1212" s="40"/>
      <c r="D1212" s="40"/>
      <c r="E1212" s="40"/>
      <c r="F1212" s="40"/>
      <c r="G1212" s="40"/>
      <c r="H1212" s="41"/>
      <c r="I1212" s="82"/>
      <c r="J1212" s="43"/>
      <c r="K1212" s="44"/>
      <c r="L1212" s="64"/>
      <c r="M1212" s="63"/>
      <c r="N1212" s="63"/>
      <c r="O1212" s="63"/>
      <c r="P1212" s="69"/>
      <c r="Q1212" s="70"/>
      <c r="R1212" s="71"/>
      <c r="S1212" s="69"/>
      <c r="T1212" s="73"/>
      <c r="U1212" s="73"/>
      <c r="V1212" s="73"/>
      <c r="W1212" s="1"/>
    </row>
    <row r="1213" spans="1:23" ht="23.25">
      <c r="A1213" s="1"/>
      <c r="B1213" s="40"/>
      <c r="C1213" s="40"/>
      <c r="D1213" s="40"/>
      <c r="E1213" s="40"/>
      <c r="F1213" s="40"/>
      <c r="G1213" s="40"/>
      <c r="H1213" s="41"/>
      <c r="I1213" s="42"/>
      <c r="J1213" s="43"/>
      <c r="K1213" s="44"/>
      <c r="L1213" s="64"/>
      <c r="M1213" s="63"/>
      <c r="N1213" s="63"/>
      <c r="O1213" s="63"/>
      <c r="P1213" s="69"/>
      <c r="Q1213" s="70"/>
      <c r="R1213" s="71"/>
      <c r="S1213" s="69"/>
      <c r="T1213" s="73"/>
      <c r="U1213" s="73"/>
      <c r="V1213" s="73"/>
      <c r="W1213" s="1"/>
    </row>
    <row r="1214" spans="1:23" ht="23.25">
      <c r="A1214" s="1"/>
      <c r="B1214" s="40"/>
      <c r="C1214" s="40"/>
      <c r="D1214" s="40"/>
      <c r="E1214" s="40"/>
      <c r="F1214" s="40"/>
      <c r="G1214" s="40"/>
      <c r="H1214" s="41"/>
      <c r="I1214" s="42"/>
      <c r="J1214" s="43"/>
      <c r="K1214" s="44"/>
      <c r="L1214" s="64"/>
      <c r="M1214" s="63"/>
      <c r="N1214" s="63"/>
      <c r="O1214" s="63"/>
      <c r="P1214" s="69"/>
      <c r="Q1214" s="70"/>
      <c r="R1214" s="71"/>
      <c r="S1214" s="69"/>
      <c r="T1214" s="73"/>
      <c r="U1214" s="73"/>
      <c r="V1214" s="73"/>
      <c r="W1214" s="1"/>
    </row>
    <row r="1215" spans="1:23" ht="23.25">
      <c r="A1215" s="1"/>
      <c r="B1215" s="47"/>
      <c r="C1215" s="47"/>
      <c r="D1215" s="47"/>
      <c r="E1215" s="47"/>
      <c r="F1215" s="47"/>
      <c r="G1215" s="47"/>
      <c r="H1215" s="48"/>
      <c r="I1215" s="49"/>
      <c r="J1215" s="50"/>
      <c r="K1215" s="51"/>
      <c r="L1215" s="66"/>
      <c r="M1215" s="65"/>
      <c r="N1215" s="65"/>
      <c r="O1215" s="65"/>
      <c r="P1215" s="75"/>
      <c r="Q1215" s="76"/>
      <c r="R1215" s="77"/>
      <c r="S1215" s="75"/>
      <c r="T1215" s="79"/>
      <c r="U1215" s="79"/>
      <c r="V1215" s="79"/>
      <c r="W1215" s="1"/>
    </row>
    <row r="1216" spans="1:23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52"/>
      <c r="R1216" s="52"/>
      <c r="S1216" s="52"/>
      <c r="T1216" s="52"/>
      <c r="U1216" s="52"/>
      <c r="V1216" s="52"/>
      <c r="W1216" s="1"/>
    </row>
    <row r="1217" spans="1:23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52"/>
      <c r="R1217" s="52"/>
      <c r="S1217" s="52"/>
      <c r="T1217" s="52"/>
      <c r="U1217" s="52"/>
      <c r="V1217" s="53"/>
      <c r="W1217" s="1"/>
    </row>
    <row r="1218" spans="1:23" ht="23.25">
      <c r="A1218" s="61"/>
      <c r="B1218" s="16"/>
      <c r="C1218" s="16"/>
      <c r="D1218" s="16"/>
      <c r="E1218" s="16"/>
      <c r="F1218" s="16"/>
      <c r="G1218" s="16"/>
      <c r="H1218" s="61"/>
      <c r="I1218" s="61"/>
      <c r="J1218" s="61"/>
      <c r="K1218" s="16"/>
      <c r="L1218" s="16"/>
      <c r="M1218" s="16"/>
      <c r="N1218" s="16"/>
      <c r="O1218" s="16"/>
      <c r="P1218" s="16"/>
      <c r="Q1218" s="16"/>
      <c r="R1218" s="16"/>
      <c r="S1218" s="16"/>
      <c r="T1218" s="92"/>
      <c r="U1218" s="16"/>
      <c r="V1218" s="16"/>
      <c r="W1218" s="61"/>
    </row>
    <row r="1219" spans="1:23" ht="23.25">
      <c r="A1219" s="61"/>
      <c r="B1219" s="16"/>
      <c r="C1219" s="16"/>
      <c r="D1219" s="16"/>
      <c r="E1219" s="16"/>
      <c r="F1219" s="16"/>
      <c r="G1219" s="16"/>
      <c r="H1219" s="61"/>
      <c r="I1219" s="61"/>
      <c r="J1219" s="61"/>
      <c r="K1219" s="92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61"/>
    </row>
    <row r="1220" spans="1:23" ht="23.25">
      <c r="A1220" s="61"/>
      <c r="B1220" s="16"/>
      <c r="C1220" s="16"/>
      <c r="D1220" s="16"/>
      <c r="E1220" s="16"/>
      <c r="F1220" s="16"/>
      <c r="G1220" s="16"/>
      <c r="H1220" s="61"/>
      <c r="I1220" s="31"/>
      <c r="J1220" s="61"/>
      <c r="K1220" s="16"/>
      <c r="L1220" s="16"/>
      <c r="M1220" s="61"/>
      <c r="N1220" s="61"/>
      <c r="O1220" s="61"/>
      <c r="P1220" s="16"/>
      <c r="Q1220" s="16"/>
      <c r="R1220" s="16"/>
      <c r="S1220" s="16"/>
      <c r="T1220" s="16"/>
      <c r="U1220" s="16"/>
      <c r="V1220" s="16"/>
      <c r="W1220" s="61"/>
    </row>
    <row r="1221" spans="1:23" ht="23.25">
      <c r="A1221" s="61"/>
      <c r="B1221" s="61"/>
      <c r="C1221" s="61"/>
      <c r="D1221" s="61"/>
      <c r="E1221" s="61"/>
      <c r="F1221" s="61"/>
      <c r="G1221" s="61"/>
      <c r="H1221" s="61"/>
      <c r="I1221" s="31"/>
      <c r="J1221" s="61"/>
      <c r="K1221" s="31"/>
      <c r="L1221" s="31"/>
      <c r="M1221" s="31"/>
      <c r="N1221" s="31"/>
      <c r="O1221" s="31"/>
      <c r="P1221" s="16"/>
      <c r="Q1221" s="16"/>
      <c r="R1221" s="16"/>
      <c r="S1221" s="16"/>
      <c r="T1221" s="61"/>
      <c r="U1221" s="61"/>
      <c r="V1221" s="16"/>
      <c r="W1221" s="61"/>
    </row>
    <row r="1222" spans="1:23" ht="23.25">
      <c r="A1222" s="61"/>
      <c r="B1222" s="31"/>
      <c r="C1222" s="31"/>
      <c r="D1222" s="31"/>
      <c r="E1222" s="31"/>
      <c r="F1222" s="31"/>
      <c r="G1222" s="31"/>
      <c r="H1222" s="61"/>
      <c r="I1222" s="61"/>
      <c r="J1222" s="61"/>
      <c r="K1222" s="31"/>
      <c r="L1222" s="31"/>
      <c r="M1222" s="31"/>
      <c r="N1222" s="31"/>
      <c r="O1222" s="31"/>
      <c r="P1222" s="31"/>
      <c r="Q1222" s="31"/>
      <c r="R1222" s="103"/>
      <c r="S1222" s="103"/>
      <c r="T1222" s="31"/>
      <c r="U1222" s="31"/>
      <c r="V1222" s="16"/>
      <c r="W1222" s="61"/>
    </row>
    <row r="1223" spans="1:23" ht="23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31"/>
      <c r="L1223" s="16"/>
      <c r="M1223" s="16"/>
      <c r="N1223" s="16"/>
      <c r="O1223" s="16"/>
      <c r="P1223" s="31"/>
      <c r="Q1223" s="31"/>
      <c r="R1223" s="104"/>
      <c r="S1223" s="104"/>
      <c r="T1223" s="61"/>
      <c r="U1223" s="61"/>
      <c r="V1223" s="16"/>
      <c r="W1223" s="61"/>
    </row>
    <row r="1224" spans="1:23" ht="23.25">
      <c r="A1224" s="61"/>
      <c r="B1224" s="93"/>
      <c r="C1224" s="93"/>
      <c r="D1224" s="93"/>
      <c r="E1224" s="93"/>
      <c r="F1224" s="93"/>
      <c r="G1224" s="93"/>
      <c r="H1224" s="94"/>
      <c r="I1224" s="94"/>
      <c r="J1224" s="94"/>
      <c r="K1224" s="95"/>
      <c r="L1224" s="96"/>
      <c r="M1224" s="97"/>
      <c r="N1224" s="97"/>
      <c r="O1224" s="97"/>
      <c r="P1224" s="69"/>
      <c r="Q1224" s="69"/>
      <c r="R1224" s="69"/>
      <c r="S1224" s="69"/>
      <c r="T1224" s="69"/>
      <c r="U1224" s="69"/>
      <c r="V1224" s="69"/>
      <c r="W1224" s="61"/>
    </row>
    <row r="1225" spans="1:23" ht="23.25">
      <c r="A1225" s="61"/>
      <c r="B1225" s="93"/>
      <c r="C1225" s="93"/>
      <c r="D1225" s="93"/>
      <c r="E1225" s="93"/>
      <c r="F1225" s="93"/>
      <c r="G1225" s="93"/>
      <c r="H1225" s="94"/>
      <c r="I1225" s="94"/>
      <c r="J1225" s="94"/>
      <c r="K1225" s="95"/>
      <c r="L1225" s="96"/>
      <c r="M1225" s="97"/>
      <c r="N1225" s="97"/>
      <c r="O1225" s="97"/>
      <c r="P1225" s="69"/>
      <c r="Q1225" s="69"/>
      <c r="R1225" s="69"/>
      <c r="S1225" s="69"/>
      <c r="T1225" s="69"/>
      <c r="U1225" s="69"/>
      <c r="V1225" s="69"/>
      <c r="W1225" s="61"/>
    </row>
    <row r="1226" spans="1:23" ht="23.25">
      <c r="A1226" s="61"/>
      <c r="B1226" s="93"/>
      <c r="C1226" s="93"/>
      <c r="D1226" s="93"/>
      <c r="E1226" s="93"/>
      <c r="F1226" s="93"/>
      <c r="G1226" s="93"/>
      <c r="H1226" s="94"/>
      <c r="I1226" s="94"/>
      <c r="J1226" s="94"/>
      <c r="K1226" s="95"/>
      <c r="L1226" s="96"/>
      <c r="M1226" s="97"/>
      <c r="N1226" s="97"/>
      <c r="O1226" s="97"/>
      <c r="P1226" s="69"/>
      <c r="Q1226" s="69"/>
      <c r="R1226" s="69"/>
      <c r="S1226" s="69"/>
      <c r="T1226" s="69"/>
      <c r="U1226" s="69"/>
      <c r="V1226" s="69"/>
      <c r="W1226" s="61"/>
    </row>
    <row r="1227" spans="1:23" ht="23.25">
      <c r="A1227" s="61"/>
      <c r="B1227" s="93"/>
      <c r="C1227" s="93"/>
      <c r="D1227" s="93"/>
      <c r="E1227" s="93"/>
      <c r="F1227" s="93"/>
      <c r="G1227" s="93"/>
      <c r="H1227" s="94"/>
      <c r="I1227" s="94"/>
      <c r="J1227" s="94"/>
      <c r="K1227" s="95"/>
      <c r="L1227" s="96"/>
      <c r="M1227" s="96"/>
      <c r="N1227" s="96"/>
      <c r="O1227" s="96"/>
      <c r="P1227" s="69"/>
      <c r="Q1227" s="69"/>
      <c r="R1227" s="69"/>
      <c r="S1227" s="69"/>
      <c r="T1227" s="98"/>
      <c r="U1227" s="98"/>
      <c r="V1227" s="98"/>
      <c r="W1227" s="61"/>
    </row>
    <row r="1228" spans="1:23" ht="23.25">
      <c r="A1228" s="61"/>
      <c r="B1228" s="93"/>
      <c r="C1228" s="93"/>
      <c r="D1228" s="93"/>
      <c r="E1228" s="93"/>
      <c r="F1228" s="93"/>
      <c r="G1228" s="93"/>
      <c r="H1228" s="94"/>
      <c r="I1228" s="94"/>
      <c r="J1228" s="94"/>
      <c r="K1228" s="95"/>
      <c r="L1228" s="96"/>
      <c r="M1228" s="97"/>
      <c r="N1228" s="97"/>
      <c r="O1228" s="97"/>
      <c r="P1228" s="69"/>
      <c r="Q1228" s="69"/>
      <c r="R1228" s="69"/>
      <c r="S1228" s="69"/>
      <c r="T1228" s="69"/>
      <c r="U1228" s="69"/>
      <c r="V1228" s="69"/>
      <c r="W1228" s="61"/>
    </row>
    <row r="1229" spans="1:23" ht="23.25">
      <c r="A1229" s="61"/>
      <c r="B1229" s="93"/>
      <c r="C1229" s="93"/>
      <c r="D1229" s="93"/>
      <c r="E1229" s="93"/>
      <c r="F1229" s="93"/>
      <c r="G1229" s="93"/>
      <c r="H1229" s="94"/>
      <c r="I1229" s="94"/>
      <c r="J1229" s="94"/>
      <c r="K1229" s="95"/>
      <c r="L1229" s="96"/>
      <c r="M1229" s="96"/>
      <c r="N1229" s="96"/>
      <c r="O1229" s="96"/>
      <c r="P1229" s="69"/>
      <c r="Q1229" s="69"/>
      <c r="R1229" s="69"/>
      <c r="S1229" s="69"/>
      <c r="T1229" s="98"/>
      <c r="U1229" s="98"/>
      <c r="V1229" s="98"/>
      <c r="W1229" s="61"/>
    </row>
    <row r="1230" spans="1:23" ht="23.25">
      <c r="A1230" s="61"/>
      <c r="B1230" s="93"/>
      <c r="C1230" s="93"/>
      <c r="D1230" s="93"/>
      <c r="E1230" s="93"/>
      <c r="F1230" s="93"/>
      <c r="G1230" s="93"/>
      <c r="H1230" s="94"/>
      <c r="I1230" s="94"/>
      <c r="J1230" s="94"/>
      <c r="K1230" s="95"/>
      <c r="L1230" s="96"/>
      <c r="M1230" s="96"/>
      <c r="N1230" s="96"/>
      <c r="O1230" s="96"/>
      <c r="P1230" s="69"/>
      <c r="Q1230" s="69"/>
      <c r="R1230" s="69"/>
      <c r="S1230" s="69"/>
      <c r="T1230" s="98"/>
      <c r="U1230" s="98"/>
      <c r="V1230" s="98"/>
      <c r="W1230" s="61"/>
    </row>
    <row r="1231" spans="1:23" ht="23.25">
      <c r="A1231" s="61"/>
      <c r="B1231" s="93"/>
      <c r="C1231" s="93"/>
      <c r="D1231" s="93"/>
      <c r="E1231" s="93"/>
      <c r="F1231" s="93"/>
      <c r="G1231" s="93"/>
      <c r="H1231" s="94"/>
      <c r="I1231" s="94"/>
      <c r="J1231" s="94"/>
      <c r="K1231" s="95"/>
      <c r="L1231" s="96"/>
      <c r="M1231" s="96"/>
      <c r="N1231" s="96"/>
      <c r="O1231" s="96"/>
      <c r="P1231" s="69"/>
      <c r="Q1231" s="69"/>
      <c r="R1231" s="69"/>
      <c r="S1231" s="69"/>
      <c r="T1231" s="98"/>
      <c r="U1231" s="98"/>
      <c r="V1231" s="98"/>
      <c r="W1231" s="61"/>
    </row>
    <row r="1232" spans="1:23" ht="23.25">
      <c r="A1232" s="61"/>
      <c r="B1232" s="93"/>
      <c r="C1232" s="93"/>
      <c r="D1232" s="93"/>
      <c r="E1232" s="93"/>
      <c r="F1232" s="93"/>
      <c r="G1232" s="93"/>
      <c r="H1232" s="94"/>
      <c r="I1232" s="94"/>
      <c r="J1232" s="94"/>
      <c r="K1232" s="95"/>
      <c r="L1232" s="96"/>
      <c r="M1232" s="96"/>
      <c r="N1232" s="96"/>
      <c r="O1232" s="96"/>
      <c r="P1232" s="69"/>
      <c r="Q1232" s="69"/>
      <c r="R1232" s="69"/>
      <c r="S1232" s="69"/>
      <c r="T1232" s="98"/>
      <c r="U1232" s="98"/>
      <c r="V1232" s="98"/>
      <c r="W1232" s="61"/>
    </row>
    <row r="1233" spans="1:23" ht="23.25">
      <c r="A1233" s="61"/>
      <c r="B1233" s="93"/>
      <c r="C1233" s="93"/>
      <c r="D1233" s="93"/>
      <c r="E1233" s="93"/>
      <c r="F1233" s="93"/>
      <c r="G1233" s="93"/>
      <c r="H1233" s="94"/>
      <c r="I1233" s="94"/>
      <c r="J1233" s="94"/>
      <c r="K1233" s="95"/>
      <c r="L1233" s="96"/>
      <c r="M1233" s="96"/>
      <c r="N1233" s="96"/>
      <c r="O1233" s="96"/>
      <c r="P1233" s="69"/>
      <c r="Q1233" s="69"/>
      <c r="R1233" s="69"/>
      <c r="S1233" s="69"/>
      <c r="T1233" s="98"/>
      <c r="U1233" s="98"/>
      <c r="V1233" s="98"/>
      <c r="W1233" s="61"/>
    </row>
    <row r="1234" spans="1:23" ht="23.25">
      <c r="A1234" s="61"/>
      <c r="B1234" s="93"/>
      <c r="C1234" s="93"/>
      <c r="D1234" s="93"/>
      <c r="E1234" s="93"/>
      <c r="F1234" s="93"/>
      <c r="G1234" s="93"/>
      <c r="H1234" s="94"/>
      <c r="I1234" s="94"/>
      <c r="J1234" s="94"/>
      <c r="K1234" s="95"/>
      <c r="L1234" s="96"/>
      <c r="M1234" s="96"/>
      <c r="N1234" s="96"/>
      <c r="O1234" s="96"/>
      <c r="P1234" s="69"/>
      <c r="Q1234" s="69"/>
      <c r="R1234" s="69"/>
      <c r="S1234" s="69"/>
      <c r="T1234" s="98"/>
      <c r="U1234" s="98"/>
      <c r="V1234" s="98"/>
      <c r="W1234" s="61"/>
    </row>
    <row r="1235" spans="1:23" ht="23.25">
      <c r="A1235" s="61"/>
      <c r="B1235" s="93"/>
      <c r="C1235" s="93"/>
      <c r="D1235" s="93"/>
      <c r="E1235" s="93"/>
      <c r="F1235" s="93"/>
      <c r="G1235" s="93"/>
      <c r="H1235" s="94"/>
      <c r="I1235" s="94"/>
      <c r="J1235" s="94"/>
      <c r="K1235" s="95"/>
      <c r="L1235" s="96"/>
      <c r="M1235" s="96"/>
      <c r="N1235" s="96"/>
      <c r="O1235" s="96"/>
      <c r="P1235" s="69"/>
      <c r="Q1235" s="69"/>
      <c r="R1235" s="69"/>
      <c r="S1235" s="69"/>
      <c r="T1235" s="98"/>
      <c r="U1235" s="98"/>
      <c r="V1235" s="98"/>
      <c r="W1235" s="61"/>
    </row>
    <row r="1236" spans="1:23" ht="23.25">
      <c r="A1236" s="61"/>
      <c r="B1236" s="93"/>
      <c r="C1236" s="93"/>
      <c r="D1236" s="93"/>
      <c r="E1236" s="93"/>
      <c r="F1236" s="93"/>
      <c r="G1236" s="93"/>
      <c r="H1236" s="94"/>
      <c r="I1236" s="94"/>
      <c r="J1236" s="94"/>
      <c r="K1236" s="95"/>
      <c r="L1236" s="96"/>
      <c r="M1236" s="96"/>
      <c r="N1236" s="96"/>
      <c r="O1236" s="96"/>
      <c r="P1236" s="69"/>
      <c r="Q1236" s="69"/>
      <c r="R1236" s="69"/>
      <c r="S1236" s="69"/>
      <c r="T1236" s="98"/>
      <c r="U1236" s="98"/>
      <c r="V1236" s="98"/>
      <c r="W1236" s="61"/>
    </row>
    <row r="1237" spans="1:23" ht="23.25">
      <c r="A1237" s="61"/>
      <c r="B1237" s="93"/>
      <c r="C1237" s="93"/>
      <c r="D1237" s="93"/>
      <c r="E1237" s="93"/>
      <c r="F1237" s="93"/>
      <c r="G1237" s="93"/>
      <c r="H1237" s="94"/>
      <c r="I1237" s="94"/>
      <c r="J1237" s="94"/>
      <c r="K1237" s="95"/>
      <c r="L1237" s="96"/>
      <c r="M1237" s="97"/>
      <c r="N1237" s="97"/>
      <c r="O1237" s="97"/>
      <c r="P1237" s="69"/>
      <c r="Q1237" s="69"/>
      <c r="R1237" s="69"/>
      <c r="S1237" s="69"/>
      <c r="T1237" s="69"/>
      <c r="U1237" s="69"/>
      <c r="V1237" s="69"/>
      <c r="W1237" s="61"/>
    </row>
    <row r="1238" spans="1:23" ht="23.25">
      <c r="A1238" s="61"/>
      <c r="B1238" s="93"/>
      <c r="C1238" s="93"/>
      <c r="D1238" s="93"/>
      <c r="E1238" s="93"/>
      <c r="F1238" s="93"/>
      <c r="G1238" s="93"/>
      <c r="H1238" s="94"/>
      <c r="I1238" s="94"/>
      <c r="J1238" s="94"/>
      <c r="K1238" s="95"/>
      <c r="L1238" s="96"/>
      <c r="M1238" s="96"/>
      <c r="N1238" s="96"/>
      <c r="O1238" s="96"/>
      <c r="P1238" s="69"/>
      <c r="Q1238" s="69"/>
      <c r="R1238" s="69"/>
      <c r="S1238" s="69"/>
      <c r="T1238" s="98"/>
      <c r="U1238" s="98"/>
      <c r="V1238" s="98"/>
      <c r="W1238" s="61"/>
    </row>
    <row r="1239" spans="1:23" ht="23.25">
      <c r="A1239" s="61"/>
      <c r="B1239" s="93"/>
      <c r="C1239" s="93"/>
      <c r="D1239" s="93"/>
      <c r="E1239" s="93"/>
      <c r="F1239" s="93"/>
      <c r="G1239" s="93"/>
      <c r="H1239" s="94"/>
      <c r="I1239" s="94"/>
      <c r="J1239" s="94"/>
      <c r="K1239" s="95"/>
      <c r="L1239" s="96"/>
      <c r="M1239" s="97"/>
      <c r="N1239" s="97"/>
      <c r="O1239" s="97"/>
      <c r="P1239" s="69"/>
      <c r="Q1239" s="69"/>
      <c r="R1239" s="69"/>
      <c r="S1239" s="69"/>
      <c r="T1239" s="98"/>
      <c r="U1239" s="98"/>
      <c r="V1239" s="98"/>
      <c r="W1239" s="61"/>
    </row>
    <row r="1240" spans="1:23" ht="23.25">
      <c r="A1240" s="61"/>
      <c r="B1240" s="93"/>
      <c r="C1240" s="93"/>
      <c r="D1240" s="93"/>
      <c r="E1240" s="93"/>
      <c r="F1240" s="93"/>
      <c r="G1240" s="93"/>
      <c r="H1240" s="94"/>
      <c r="I1240" s="94"/>
      <c r="J1240" s="94"/>
      <c r="K1240" s="95"/>
      <c r="L1240" s="96"/>
      <c r="M1240" s="96"/>
      <c r="N1240" s="96"/>
      <c r="O1240" s="96"/>
      <c r="P1240" s="69"/>
      <c r="Q1240" s="69"/>
      <c r="R1240" s="69"/>
      <c r="S1240" s="69"/>
      <c r="T1240" s="69"/>
      <c r="U1240" s="69"/>
      <c r="V1240" s="69"/>
      <c r="W1240" s="61"/>
    </row>
    <row r="1241" spans="1:23" ht="23.25">
      <c r="A1241" s="61"/>
      <c r="B1241" s="93"/>
      <c r="C1241" s="93"/>
      <c r="D1241" s="93"/>
      <c r="E1241" s="93"/>
      <c r="F1241" s="93"/>
      <c r="G1241" s="93"/>
      <c r="H1241" s="94"/>
      <c r="I1241" s="94"/>
      <c r="J1241" s="94"/>
      <c r="K1241" s="95"/>
      <c r="L1241" s="96"/>
      <c r="M1241" s="96"/>
      <c r="N1241" s="96"/>
      <c r="O1241" s="96"/>
      <c r="P1241" s="69"/>
      <c r="Q1241" s="69"/>
      <c r="R1241" s="69"/>
      <c r="S1241" s="69"/>
      <c r="T1241" s="98"/>
      <c r="U1241" s="98"/>
      <c r="V1241" s="98"/>
      <c r="W1241" s="61"/>
    </row>
    <row r="1242" spans="1:23" ht="23.25">
      <c r="A1242" s="61"/>
      <c r="B1242" s="93"/>
      <c r="C1242" s="93"/>
      <c r="D1242" s="93"/>
      <c r="E1242" s="93"/>
      <c r="F1242" s="93"/>
      <c r="G1242" s="93"/>
      <c r="H1242" s="94"/>
      <c r="I1242" s="94"/>
      <c r="J1242" s="94"/>
      <c r="K1242" s="95"/>
      <c r="L1242" s="96"/>
      <c r="M1242" s="97"/>
      <c r="N1242" s="97"/>
      <c r="O1242" s="97"/>
      <c r="P1242" s="69"/>
      <c r="Q1242" s="69"/>
      <c r="R1242" s="69"/>
      <c r="S1242" s="69"/>
      <c r="T1242" s="69"/>
      <c r="U1242" s="69"/>
      <c r="V1242" s="69"/>
      <c r="W1242" s="61"/>
    </row>
    <row r="1243" spans="1:23" ht="23.25">
      <c r="A1243" s="61"/>
      <c r="B1243" s="93"/>
      <c r="C1243" s="93"/>
      <c r="D1243" s="93"/>
      <c r="E1243" s="93"/>
      <c r="F1243" s="93"/>
      <c r="G1243" s="93"/>
      <c r="H1243" s="94"/>
      <c r="I1243" s="94"/>
      <c r="J1243" s="94"/>
      <c r="K1243" s="95"/>
      <c r="L1243" s="96"/>
      <c r="M1243" s="97"/>
      <c r="N1243" s="97"/>
      <c r="O1243" s="97"/>
      <c r="P1243" s="69"/>
      <c r="Q1243" s="69"/>
      <c r="R1243" s="69"/>
      <c r="S1243" s="69"/>
      <c r="T1243" s="69"/>
      <c r="U1243" s="69"/>
      <c r="V1243" s="69"/>
      <c r="W1243" s="61"/>
    </row>
    <row r="1244" spans="1:23" ht="23.25">
      <c r="A1244" s="61"/>
      <c r="B1244" s="93"/>
      <c r="C1244" s="93"/>
      <c r="D1244" s="93"/>
      <c r="E1244" s="93"/>
      <c r="F1244" s="93"/>
      <c r="G1244" s="93"/>
      <c r="H1244" s="94"/>
      <c r="I1244" s="94"/>
      <c r="J1244" s="94"/>
      <c r="K1244" s="95"/>
      <c r="L1244" s="96"/>
      <c r="M1244" s="96"/>
      <c r="N1244" s="96"/>
      <c r="O1244" s="96"/>
      <c r="P1244" s="69"/>
      <c r="Q1244" s="69"/>
      <c r="R1244" s="69"/>
      <c r="S1244" s="69"/>
      <c r="T1244" s="98"/>
      <c r="U1244" s="98"/>
      <c r="V1244" s="98"/>
      <c r="W1244" s="61"/>
    </row>
    <row r="1245" spans="1:23" ht="23.25">
      <c r="A1245" s="61"/>
      <c r="B1245" s="93"/>
      <c r="C1245" s="93"/>
      <c r="D1245" s="93"/>
      <c r="E1245" s="93"/>
      <c r="F1245" s="93"/>
      <c r="G1245" s="93"/>
      <c r="H1245" s="94"/>
      <c r="I1245" s="94"/>
      <c r="J1245" s="94"/>
      <c r="K1245" s="95"/>
      <c r="L1245" s="96"/>
      <c r="M1245" s="97"/>
      <c r="N1245" s="97"/>
      <c r="O1245" s="97"/>
      <c r="P1245" s="69"/>
      <c r="Q1245" s="69"/>
      <c r="R1245" s="69"/>
      <c r="S1245" s="69"/>
      <c r="T1245" s="69"/>
      <c r="U1245" s="69"/>
      <c r="V1245" s="69"/>
      <c r="W1245" s="61"/>
    </row>
    <row r="1246" spans="1:23" ht="23.25">
      <c r="A1246" s="61"/>
      <c r="B1246" s="93"/>
      <c r="C1246" s="93"/>
      <c r="D1246" s="93"/>
      <c r="E1246" s="93"/>
      <c r="F1246" s="93"/>
      <c r="G1246" s="93"/>
      <c r="H1246" s="94"/>
      <c r="I1246" s="94"/>
      <c r="J1246" s="94"/>
      <c r="K1246" s="95"/>
      <c r="L1246" s="96"/>
      <c r="M1246" s="97"/>
      <c r="N1246" s="97"/>
      <c r="O1246" s="97"/>
      <c r="P1246" s="69"/>
      <c r="Q1246" s="69"/>
      <c r="R1246" s="69"/>
      <c r="S1246" s="69"/>
      <c r="T1246" s="69"/>
      <c r="U1246" s="69"/>
      <c r="V1246" s="69"/>
      <c r="W1246" s="61"/>
    </row>
    <row r="1247" spans="1:23" ht="23.25">
      <c r="A1247" s="61"/>
      <c r="B1247" s="93"/>
      <c r="C1247" s="93"/>
      <c r="D1247" s="93"/>
      <c r="E1247" s="93"/>
      <c r="F1247" s="93"/>
      <c r="G1247" s="93"/>
      <c r="H1247" s="94"/>
      <c r="I1247" s="94"/>
      <c r="J1247" s="94"/>
      <c r="K1247" s="95"/>
      <c r="L1247" s="96"/>
      <c r="M1247" s="97"/>
      <c r="N1247" s="97"/>
      <c r="O1247" s="97"/>
      <c r="P1247" s="69"/>
      <c r="Q1247" s="69"/>
      <c r="R1247" s="69"/>
      <c r="S1247" s="69"/>
      <c r="T1247" s="69"/>
      <c r="U1247" s="69"/>
      <c r="V1247" s="69"/>
      <c r="W1247" s="61"/>
    </row>
    <row r="1248" spans="1:23" ht="23.25">
      <c r="A1248" s="61"/>
      <c r="B1248" s="93"/>
      <c r="C1248" s="93"/>
      <c r="D1248" s="93"/>
      <c r="E1248" s="93"/>
      <c r="F1248" s="93"/>
      <c r="G1248" s="93"/>
      <c r="H1248" s="94"/>
      <c r="I1248" s="94"/>
      <c r="J1248" s="94"/>
      <c r="K1248" s="95"/>
      <c r="L1248" s="96"/>
      <c r="M1248" s="96"/>
      <c r="N1248" s="96"/>
      <c r="O1248" s="96"/>
      <c r="P1248" s="69"/>
      <c r="Q1248" s="69"/>
      <c r="R1248" s="69"/>
      <c r="S1248" s="69"/>
      <c r="T1248" s="98"/>
      <c r="U1248" s="98"/>
      <c r="V1248" s="98"/>
      <c r="W1248" s="61"/>
    </row>
    <row r="1249" spans="1:23" ht="23.25">
      <c r="A1249" s="61"/>
      <c r="B1249" s="93"/>
      <c r="C1249" s="93"/>
      <c r="D1249" s="93"/>
      <c r="E1249" s="93"/>
      <c r="F1249" s="93"/>
      <c r="G1249" s="93"/>
      <c r="H1249" s="94"/>
      <c r="I1249" s="94"/>
      <c r="J1249" s="94"/>
      <c r="K1249" s="95"/>
      <c r="L1249" s="96"/>
      <c r="M1249" s="97"/>
      <c r="N1249" s="97"/>
      <c r="O1249" s="97"/>
      <c r="P1249" s="69"/>
      <c r="Q1249" s="69"/>
      <c r="R1249" s="69"/>
      <c r="S1249" s="69"/>
      <c r="T1249" s="69"/>
      <c r="U1249" s="69"/>
      <c r="V1249" s="69"/>
      <c r="W1249" s="61"/>
    </row>
    <row r="1250" spans="1:23" ht="23.25">
      <c r="A1250" s="61"/>
      <c r="B1250" s="93"/>
      <c r="C1250" s="93"/>
      <c r="D1250" s="93"/>
      <c r="E1250" s="93"/>
      <c r="F1250" s="93"/>
      <c r="G1250" s="93"/>
      <c r="H1250" s="94"/>
      <c r="I1250" s="94"/>
      <c r="J1250" s="94"/>
      <c r="K1250" s="95"/>
      <c r="L1250" s="96"/>
      <c r="M1250" s="96"/>
      <c r="N1250" s="96"/>
      <c r="O1250" s="96"/>
      <c r="P1250" s="69"/>
      <c r="Q1250" s="69"/>
      <c r="R1250" s="69"/>
      <c r="S1250" s="69"/>
      <c r="T1250" s="98"/>
      <c r="U1250" s="98"/>
      <c r="V1250" s="98"/>
      <c r="W1250" s="61"/>
    </row>
    <row r="1251" spans="1:23" ht="23.25">
      <c r="A1251" s="61"/>
      <c r="B1251" s="93"/>
      <c r="C1251" s="93"/>
      <c r="D1251" s="93"/>
      <c r="E1251" s="93"/>
      <c r="F1251" s="93"/>
      <c r="G1251" s="93"/>
      <c r="H1251" s="94"/>
      <c r="I1251" s="94"/>
      <c r="J1251" s="94"/>
      <c r="K1251" s="95"/>
      <c r="L1251" s="96"/>
      <c r="M1251" s="97"/>
      <c r="N1251" s="97"/>
      <c r="O1251" s="97"/>
      <c r="P1251" s="69"/>
      <c r="Q1251" s="69"/>
      <c r="R1251" s="69"/>
      <c r="S1251" s="69"/>
      <c r="T1251" s="69"/>
      <c r="U1251" s="69"/>
      <c r="V1251" s="69"/>
      <c r="W1251" s="61"/>
    </row>
    <row r="1252" spans="1:23" ht="23.25">
      <c r="A1252" s="61"/>
      <c r="B1252" s="93"/>
      <c r="C1252" s="93"/>
      <c r="D1252" s="93"/>
      <c r="E1252" s="93"/>
      <c r="F1252" s="93"/>
      <c r="G1252" s="93"/>
      <c r="H1252" s="94"/>
      <c r="I1252" s="94"/>
      <c r="J1252" s="94"/>
      <c r="K1252" s="95"/>
      <c r="L1252" s="96"/>
      <c r="M1252" s="96"/>
      <c r="N1252" s="96"/>
      <c r="O1252" s="96"/>
      <c r="P1252" s="69"/>
      <c r="Q1252" s="69"/>
      <c r="R1252" s="69"/>
      <c r="S1252" s="69"/>
      <c r="T1252" s="98"/>
      <c r="U1252" s="98"/>
      <c r="V1252" s="98"/>
      <c r="W1252" s="61"/>
    </row>
    <row r="1253" spans="1:23" ht="23.25">
      <c r="A1253" s="61"/>
      <c r="B1253" s="93"/>
      <c r="C1253" s="93"/>
      <c r="D1253" s="93"/>
      <c r="E1253" s="93"/>
      <c r="F1253" s="93"/>
      <c r="G1253" s="93"/>
      <c r="H1253" s="94"/>
      <c r="I1253" s="94"/>
      <c r="J1253" s="94"/>
      <c r="K1253" s="95"/>
      <c r="L1253" s="96"/>
      <c r="M1253" s="97"/>
      <c r="N1253" s="97"/>
      <c r="O1253" s="97"/>
      <c r="P1253" s="69"/>
      <c r="Q1253" s="69"/>
      <c r="R1253" s="69"/>
      <c r="S1253" s="69"/>
      <c r="T1253" s="69"/>
      <c r="U1253" s="69"/>
      <c r="V1253" s="69"/>
      <c r="W1253" s="61"/>
    </row>
    <row r="1254" spans="1:23" ht="23.25">
      <c r="A1254" s="61"/>
      <c r="B1254" s="93"/>
      <c r="C1254" s="93"/>
      <c r="D1254" s="93"/>
      <c r="E1254" s="93"/>
      <c r="F1254" s="93"/>
      <c r="G1254" s="93"/>
      <c r="H1254" s="94"/>
      <c r="I1254" s="94"/>
      <c r="J1254" s="94"/>
      <c r="K1254" s="95"/>
      <c r="L1254" s="96"/>
      <c r="M1254" s="97"/>
      <c r="N1254" s="97"/>
      <c r="O1254" s="97"/>
      <c r="P1254" s="69"/>
      <c r="Q1254" s="69"/>
      <c r="R1254" s="69"/>
      <c r="S1254" s="69"/>
      <c r="T1254" s="69"/>
      <c r="U1254" s="69"/>
      <c r="V1254" s="69"/>
      <c r="W1254" s="61"/>
    </row>
    <row r="1255" spans="1:23" ht="23.25">
      <c r="A1255" s="61"/>
      <c r="B1255" s="93"/>
      <c r="C1255" s="93"/>
      <c r="D1255" s="93"/>
      <c r="E1255" s="93"/>
      <c r="F1255" s="93"/>
      <c r="G1255" s="93"/>
      <c r="H1255" s="94"/>
      <c r="I1255" s="94"/>
      <c r="J1255" s="94"/>
      <c r="K1255" s="95"/>
      <c r="L1255" s="96"/>
      <c r="M1255" s="97"/>
      <c r="N1255" s="97"/>
      <c r="O1255" s="97"/>
      <c r="P1255" s="69"/>
      <c r="Q1255" s="69"/>
      <c r="R1255" s="69"/>
      <c r="S1255" s="69"/>
      <c r="T1255" s="69"/>
      <c r="U1255" s="69"/>
      <c r="V1255" s="69"/>
      <c r="W1255" s="61"/>
    </row>
    <row r="1256" spans="1:23" ht="23.25">
      <c r="A1256" s="61"/>
      <c r="B1256" s="93"/>
      <c r="C1256" s="93"/>
      <c r="D1256" s="93"/>
      <c r="E1256" s="93"/>
      <c r="F1256" s="93"/>
      <c r="G1256" s="93"/>
      <c r="H1256" s="94"/>
      <c r="I1256" s="94"/>
      <c r="J1256" s="94"/>
      <c r="K1256" s="95"/>
      <c r="L1256" s="96"/>
      <c r="M1256" s="97"/>
      <c r="N1256" s="97"/>
      <c r="O1256" s="97"/>
      <c r="P1256" s="69"/>
      <c r="Q1256" s="69"/>
      <c r="R1256" s="69"/>
      <c r="S1256" s="69"/>
      <c r="T1256" s="69"/>
      <c r="U1256" s="69"/>
      <c r="V1256" s="69"/>
      <c r="W1256" s="61"/>
    </row>
    <row r="1257" spans="1:23" ht="23.25">
      <c r="A1257" s="61"/>
      <c r="B1257" s="93"/>
      <c r="C1257" s="93"/>
      <c r="D1257" s="93"/>
      <c r="E1257" s="93"/>
      <c r="F1257" s="93"/>
      <c r="G1257" s="93"/>
      <c r="H1257" s="94"/>
      <c r="I1257" s="94"/>
      <c r="J1257" s="94"/>
      <c r="K1257" s="95"/>
      <c r="L1257" s="96"/>
      <c r="M1257" s="97"/>
      <c r="N1257" s="97"/>
      <c r="O1257" s="97"/>
      <c r="P1257" s="69"/>
      <c r="Q1257" s="69"/>
      <c r="R1257" s="69"/>
      <c r="S1257" s="69"/>
      <c r="T1257" s="69"/>
      <c r="U1257" s="69"/>
      <c r="V1257" s="69"/>
      <c r="W1257" s="61"/>
    </row>
    <row r="1258" spans="1:23" ht="23.25">
      <c r="A1258" s="61"/>
      <c r="B1258" s="93"/>
      <c r="C1258" s="93"/>
      <c r="D1258" s="93"/>
      <c r="E1258" s="93"/>
      <c r="F1258" s="93"/>
      <c r="G1258" s="93"/>
      <c r="H1258" s="94"/>
      <c r="I1258" s="94"/>
      <c r="J1258" s="94"/>
      <c r="K1258" s="95"/>
      <c r="L1258" s="96"/>
      <c r="M1258" s="97"/>
      <c r="N1258" s="97"/>
      <c r="O1258" s="97"/>
      <c r="P1258" s="69"/>
      <c r="Q1258" s="69"/>
      <c r="R1258" s="69"/>
      <c r="S1258" s="69"/>
      <c r="T1258" s="69"/>
      <c r="U1258" s="69"/>
      <c r="V1258" s="69"/>
      <c r="W1258" s="61"/>
    </row>
    <row r="1259" spans="1:23" ht="23.25">
      <c r="A1259" s="61"/>
      <c r="B1259" s="93"/>
      <c r="C1259" s="93"/>
      <c r="D1259" s="93"/>
      <c r="E1259" s="93"/>
      <c r="F1259" s="93"/>
      <c r="G1259" s="93"/>
      <c r="H1259" s="94"/>
      <c r="I1259" s="94"/>
      <c r="J1259" s="94"/>
      <c r="K1259" s="95"/>
      <c r="L1259" s="96"/>
      <c r="M1259" s="97"/>
      <c r="N1259" s="97"/>
      <c r="O1259" s="97"/>
      <c r="P1259" s="69"/>
      <c r="Q1259" s="69"/>
      <c r="R1259" s="69"/>
      <c r="S1259" s="69"/>
      <c r="T1259" s="69"/>
      <c r="U1259" s="69"/>
      <c r="V1259" s="69"/>
      <c r="W1259" s="61"/>
    </row>
    <row r="1260" spans="1:23" ht="23.25">
      <c r="A1260" s="61"/>
      <c r="B1260" s="93"/>
      <c r="C1260" s="93"/>
      <c r="D1260" s="93"/>
      <c r="E1260" s="93"/>
      <c r="F1260" s="93"/>
      <c r="G1260" s="93"/>
      <c r="H1260" s="94"/>
      <c r="I1260" s="94"/>
      <c r="J1260" s="94"/>
      <c r="K1260" s="95"/>
      <c r="L1260" s="96"/>
      <c r="M1260" s="97"/>
      <c r="N1260" s="97"/>
      <c r="O1260" s="97"/>
      <c r="P1260" s="69"/>
      <c r="Q1260" s="69"/>
      <c r="R1260" s="69"/>
      <c r="S1260" s="69"/>
      <c r="T1260" s="69"/>
      <c r="U1260" s="69"/>
      <c r="V1260" s="69"/>
      <c r="W1260" s="61"/>
    </row>
    <row r="1261" spans="1:23" ht="23.25">
      <c r="A1261" s="1" t="s">
        <v>10</v>
      </c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99" t="s">
        <v>33</v>
      </c>
      <c r="S65449" s="101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100"/>
      <c r="S65450" s="102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58">
    <mergeCell ref="R1177:R1178"/>
    <mergeCell ref="S1177:S1178"/>
    <mergeCell ref="R1222:R1223"/>
    <mergeCell ref="S1222:S1223"/>
    <mergeCell ref="R1087:R1088"/>
    <mergeCell ref="S1087:S1088"/>
    <mergeCell ref="R1132:R1133"/>
    <mergeCell ref="S1132:S1133"/>
    <mergeCell ref="R997:R998"/>
    <mergeCell ref="S997:S998"/>
    <mergeCell ref="R1042:R1043"/>
    <mergeCell ref="S1042:S1043"/>
    <mergeCell ref="R907:R908"/>
    <mergeCell ref="S907:S908"/>
    <mergeCell ref="R952:R953"/>
    <mergeCell ref="S952:S953"/>
    <mergeCell ref="R817:R818"/>
    <mergeCell ref="S817:S818"/>
    <mergeCell ref="R862:R863"/>
    <mergeCell ref="S862:S863"/>
    <mergeCell ref="R727:R728"/>
    <mergeCell ref="S727:S728"/>
    <mergeCell ref="R772:R773"/>
    <mergeCell ref="S772:S773"/>
    <mergeCell ref="R637:R638"/>
    <mergeCell ref="S637:S638"/>
    <mergeCell ref="R682:R683"/>
    <mergeCell ref="S682:S683"/>
    <mergeCell ref="R547:R548"/>
    <mergeCell ref="S547:S548"/>
    <mergeCell ref="R592:R593"/>
    <mergeCell ref="S592:S593"/>
    <mergeCell ref="R457:R458"/>
    <mergeCell ref="S457:S458"/>
    <mergeCell ref="R502:R503"/>
    <mergeCell ref="S502:S503"/>
    <mergeCell ref="R367:R368"/>
    <mergeCell ref="S367:S368"/>
    <mergeCell ref="R412:R413"/>
    <mergeCell ref="S412:S413"/>
    <mergeCell ref="R277:R278"/>
    <mergeCell ref="S277:S278"/>
    <mergeCell ref="R322:R323"/>
    <mergeCell ref="S322:S323"/>
    <mergeCell ref="R187:R188"/>
    <mergeCell ref="S187:S188"/>
    <mergeCell ref="R232:R233"/>
    <mergeCell ref="S232:S233"/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8" manualBreakCount="28">
    <brk id="45" max="22" man="1"/>
    <brk id="90" max="255" man="1"/>
    <brk id="135" max="22" man="1"/>
    <brk id="180" max="255" man="1"/>
    <brk id="225" max="22" man="1"/>
    <brk id="270" max="255" man="1"/>
    <brk id="315" max="22" man="1"/>
    <brk id="360" max="255" man="1"/>
    <brk id="405" max="22" man="1"/>
    <brk id="450" max="255" man="1"/>
    <brk id="495" max="22" man="1"/>
    <brk id="540" max="255" man="1"/>
    <brk id="585" max="22" man="1"/>
    <brk id="630" max="255" man="1"/>
    <brk id="675" max="22" man="1"/>
    <brk id="720" max="255" man="1"/>
    <brk id="765" max="22" man="1"/>
    <brk id="810" max="255" man="1"/>
    <brk id="855" max="22" man="1"/>
    <brk id="900" max="255" man="1"/>
    <brk id="945" max="22" man="1"/>
    <brk id="990" max="255" man="1"/>
    <brk id="1035" max="22" man="1"/>
    <brk id="1080" max="255" man="1"/>
    <brk id="1125" max="22" man="1"/>
    <brk id="1170" max="255" man="1"/>
    <brk id="1215" max="22" man="1"/>
    <brk id="12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2000-05-27T22:29:49Z</cp:lastPrinted>
  <dcterms:created xsi:type="dcterms:W3CDTF">1998-09-04T00:15:37Z</dcterms:created>
  <dcterms:modified xsi:type="dcterms:W3CDTF">2000-06-07T00:33:50Z</dcterms:modified>
  <cp:category/>
  <cp:version/>
  <cp:contentType/>
  <cp:contentStatus/>
</cp:coreProperties>
</file>