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'Hoja1'!$A$65490:$Z$65536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<sst xmlns="http://schemas.openxmlformats.org/spreadsheetml/2006/main" count="875" uniqueCount="120">
  <si>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</si>
  <si>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</si>
  <si>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</si>
  <si>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</si>
  <si>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</si>
  <si>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</si>
  <si>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</si>
  <si>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</si>
  <si>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</si>
  <si>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</si>
  <si>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</si>
  <si>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</si>
  <si>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</si>
  <si>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</si>
  <si>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</si>
  <si>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</si>
  <si>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</si>
  <si>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</si>
  <si>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</si>
  <si>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</si>
  <si>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</si>
  <si>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</si>
  <si>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</si>
  <si>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</si>
  <si>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</si>
  <si>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</si>
  <si>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</si>
  <si>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</si>
  <si>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</si>
  <si>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</si>
  <si>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</si>
  <si>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</si>
  <si>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</si>
  <si>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</si>
  <si>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</si>
  <si>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</si>
  <si>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</si>
  <si>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</si>
  <si>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</si>
  <si>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</si>
  <si>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(Miles de Pesos con un Decimal)</t>
  </si>
  <si>
    <t xml:space="preserve">  Porcentaje de ejercicio Ejer/Modif</t>
  </si>
  <si>
    <t xml:space="preserve">  Porcentaje de ejercicio Ejer/Orig</t>
  </si>
  <si>
    <t xml:space="preserve">  Ejercido</t>
  </si>
  <si>
    <t xml:space="preserve">  Modificado</t>
  </si>
  <si>
    <t xml:space="preserve">  Original</t>
  </si>
  <si>
    <t>GOBIERNO</t>
  </si>
  <si>
    <t>06</t>
  </si>
  <si>
    <t>PORCENTAJE DE EJERCICIO EJER/MODIF</t>
  </si>
  <si>
    <t>PORCENTAJE DE EJERCICIO EJER/ORIG</t>
  </si>
  <si>
    <t>TOTAL EJERCIDO</t>
  </si>
  <si>
    <t>TOTAL MODIFICADO</t>
  </si>
  <si>
    <t>TOTAL ORIGINAL</t>
  </si>
  <si>
    <t>Política Interior</t>
  </si>
  <si>
    <t>01</t>
  </si>
  <si>
    <t>Programa Salarial</t>
  </si>
  <si>
    <t>025</t>
  </si>
  <si>
    <t>00</t>
  </si>
  <si>
    <t>411</t>
  </si>
  <si>
    <t>Actividad institucional no asociada a proyectos</t>
  </si>
  <si>
    <t>N000</t>
  </si>
  <si>
    <t>Atender situaciones supervenientes</t>
  </si>
  <si>
    <t>831</t>
  </si>
  <si>
    <t>04</t>
  </si>
  <si>
    <t>000</t>
  </si>
  <si>
    <t>DESARROLLO REGIONAL Y URBANO</t>
  </si>
  <si>
    <t>12</t>
  </si>
  <si>
    <t>Agua Potable</t>
  </si>
  <si>
    <t>03</t>
  </si>
  <si>
    <t>Fondo de Desastres Naturales</t>
  </si>
  <si>
    <t>027</t>
  </si>
  <si>
    <t>Desarrollo Regional</t>
  </si>
  <si>
    <t>05</t>
  </si>
  <si>
    <t>833</t>
  </si>
  <si>
    <t>de las Entidades Federativas</t>
  </si>
  <si>
    <t>030</t>
  </si>
  <si>
    <t>Fondo de Desastres  Naturales</t>
  </si>
  <si>
    <t>Hidroagrícola</t>
  </si>
  <si>
    <t>13</t>
  </si>
  <si>
    <t>Infraestructura Carretera</t>
  </si>
  <si>
    <t>COMUNICACIONES Y TRANSPORTES</t>
  </si>
  <si>
    <t>16</t>
  </si>
  <si>
    <t>Servicios Compartidos 1/</t>
  </si>
  <si>
    <t>Atender situaciones supervenientes 1/</t>
  </si>
  <si>
    <t>Actividad institucional no asociada a proyec-</t>
  </si>
  <si>
    <t>tos 1/</t>
  </si>
  <si>
    <t>Actividad institucional no asociada a proyectos 1/</t>
  </si>
  <si>
    <t>Programa Normal de Operación 1/</t>
  </si>
  <si>
    <t>Programa de Apoyos para el Fortalecimiento</t>
  </si>
  <si>
    <t>1/ Categoría programática incorporada durante el ejercicio.</t>
  </si>
  <si>
    <t>Unidad de Política  Presupuestal</t>
  </si>
  <si>
    <t>Concentrar recursos por productividad y aho-</t>
  </si>
  <si>
    <t>rro 1/</t>
  </si>
  <si>
    <t>834</t>
  </si>
  <si>
    <t>Servicios Financieros Fiscales y Estadísti-</t>
  </si>
  <si>
    <t>Prorama Normal de Operación 1/</t>
  </si>
  <si>
    <t>Unidad de Política Presupuestal 1/</t>
  </si>
  <si>
    <t>Unidad de Política  Presupuestal 1/</t>
  </si>
  <si>
    <t>cos 1/</t>
  </si>
  <si>
    <t>Programa Salarial 1/</t>
  </si>
  <si>
    <t>Actividad Institucional no asociada a proyec-</t>
  </si>
  <si>
    <t>les</t>
  </si>
  <si>
    <t>Fortalecer las haciendas estatales y municipa-</t>
  </si>
  <si>
    <t>Unidad de Política Presupuestal</t>
  </si>
  <si>
    <t xml:space="preserve"> D E P E N D E N C I A  :  PROVISIONES SALARIALES Y ECONÓMICAS</t>
  </si>
  <si>
    <t>CUENTA DE LA HACIENDA PÚBLICA FEDERAL DE 2001</t>
  </si>
  <si>
    <t>EJERCICIO PROGRAMÁTICO ECONÓMICO DEL GASTO DEVENGADO DE PROVISIONES SALARIALES Y ECONÓMICAS</t>
  </si>
  <si>
    <t>CATEGORÍAS</t>
  </si>
  <si>
    <t>PROGRAMÁTICAS</t>
  </si>
  <si>
    <t>D E N O M I N A C I Ó N</t>
  </si>
  <si>
    <t>HOJA    10   DE   10   .</t>
  </si>
  <si>
    <t>HOJA    9   DE   10    .</t>
  </si>
  <si>
    <t>HOJA    8   DE   10    .</t>
  </si>
  <si>
    <t>HOJA    7   DE   10    .</t>
  </si>
  <si>
    <t>HOJA    6   DE   10    .</t>
  </si>
  <si>
    <t>HOJA    5   DE   10    .</t>
  </si>
  <si>
    <t>HOJA    4   DE   10    .</t>
  </si>
  <si>
    <t>HOJA    3   DE   10    .</t>
  </si>
  <si>
    <t>HOJA    2   DE   10    .</t>
  </si>
  <si>
    <t>DESARROLLO AGROPECUARIO Y PESCA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</si>
</sst>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  <numFmt numFmtId="178" formatCode="#\ ###\ ##0.0_);\(#\ ###\ ##0.0\)"/>
    <numFmt numFmtId="179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10" xfId="0" applyNumberFormat="1" applyFont="1" applyFill="1" applyBorder="1" applyAlignment="1">
      <alignment horizontal="justify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 quotePrefix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172" fontId="1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 quotePrefix="1">
      <alignment horizontal="center" vertical="center"/>
    </xf>
    <xf numFmtId="178" fontId="2" fillId="0" borderId="13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2" fillId="0" borderId="14" xfId="0" applyNumberFormat="1" applyFont="1" applyFill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0" xfId="0" applyBorder="1" applyAlignment="1">
      <alignment/>
    </xf>
    <xf numFmtId="178" fontId="1" fillId="0" borderId="20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78" fontId="1" fillId="0" borderId="14" xfId="0" applyNumberFormat="1" applyFon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9" xfId="0" applyBorder="1" applyAlignment="1">
      <alignment/>
    </xf>
    <xf numFmtId="178" fontId="0" fillId="0" borderId="27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 quotePrefix="1">
      <alignment horizontal="center" vertical="center"/>
    </xf>
    <xf numFmtId="0" fontId="0" fillId="0" borderId="27" xfId="0" applyBorder="1" applyAlignment="1">
      <alignment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26" xfId="0" applyNumberFormat="1" applyBorder="1" applyAlignment="1">
      <alignment/>
    </xf>
    <xf numFmtId="178" fontId="0" fillId="0" borderId="0" xfId="0" applyNumberFormat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 quotePrefix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78" fontId="1" fillId="0" borderId="3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27" xfId="0" applyNumberFormat="1" applyBorder="1" applyAlignment="1">
      <alignment horizontal="center" vertical="center"/>
    </xf>
    <xf numFmtId="178" fontId="0" fillId="0" borderId="22" xfId="0" applyNumberFormat="1" applyBorder="1" applyAlignment="1">
      <alignment/>
    </xf>
    <xf numFmtId="172" fontId="1" fillId="0" borderId="27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Continuous" vertical="center"/>
    </xf>
    <xf numFmtId="172" fontId="0" fillId="0" borderId="27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2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left" vertical="center"/>
    </xf>
    <xf numFmtId="172" fontId="0" fillId="0" borderId="26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5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105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104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107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0</v>
      </c>
      <c r="M7" s="13"/>
      <c r="N7" s="13"/>
      <c r="O7" s="13"/>
      <c r="P7" s="13"/>
      <c r="Q7" s="13"/>
      <c r="R7" s="14" t="s">
        <v>1</v>
      </c>
      <c r="S7" s="13"/>
      <c r="T7" s="13"/>
      <c r="U7" s="13"/>
      <c r="V7" s="15"/>
      <c r="W7" s="13" t="s">
        <v>39</v>
      </c>
      <c r="X7" s="13"/>
      <c r="Y7" s="16"/>
      <c r="Z7" s="4"/>
    </row>
    <row r="8" spans="1:26" ht="23.25">
      <c r="A8" s="4"/>
      <c r="B8" s="17" t="s">
        <v>108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2</v>
      </c>
      <c r="P8" s="26"/>
      <c r="Q8" s="27"/>
      <c r="R8" s="28" t="s">
        <v>2</v>
      </c>
      <c r="S8" s="24"/>
      <c r="T8" s="22"/>
      <c r="U8" s="29"/>
      <c r="V8" s="27"/>
      <c r="W8" s="27"/>
      <c r="X8" s="30" t="s">
        <v>3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109</v>
      </c>
      <c r="K9" s="21"/>
      <c r="L9" s="34" t="s">
        <v>5</v>
      </c>
      <c r="M9" s="35" t="s">
        <v>6</v>
      </c>
      <c r="N9" s="36" t="s">
        <v>5</v>
      </c>
      <c r="O9" s="34" t="s">
        <v>7</v>
      </c>
      <c r="P9" s="26" t="s">
        <v>8</v>
      </c>
      <c r="Q9" s="23"/>
      <c r="R9" s="37" t="s">
        <v>7</v>
      </c>
      <c r="S9" s="35" t="s">
        <v>9</v>
      </c>
      <c r="T9" s="34" t="s">
        <v>10</v>
      </c>
      <c r="U9" s="29" t="s">
        <v>11</v>
      </c>
      <c r="V9" s="27"/>
      <c r="W9" s="27"/>
      <c r="X9" s="27"/>
      <c r="Y9" s="35"/>
      <c r="Z9" s="4"/>
    </row>
    <row r="10" spans="1:26" ht="23.25">
      <c r="A10" s="4"/>
      <c r="B10" s="38" t="s">
        <v>30</v>
      </c>
      <c r="C10" s="38" t="s">
        <v>31</v>
      </c>
      <c r="D10" s="38" t="s">
        <v>32</v>
      </c>
      <c r="E10" s="38" t="s">
        <v>33</v>
      </c>
      <c r="F10" s="38" t="s">
        <v>34</v>
      </c>
      <c r="G10" s="38" t="s">
        <v>35</v>
      </c>
      <c r="H10" s="38" t="s">
        <v>36</v>
      </c>
      <c r="I10" s="19"/>
      <c r="J10" s="39"/>
      <c r="K10" s="21"/>
      <c r="L10" s="34" t="s">
        <v>12</v>
      </c>
      <c r="M10" s="35" t="s">
        <v>13</v>
      </c>
      <c r="N10" s="36" t="s">
        <v>14</v>
      </c>
      <c r="O10" s="34" t="s">
        <v>15</v>
      </c>
      <c r="P10" s="26" t="s">
        <v>16</v>
      </c>
      <c r="Q10" s="35" t="s">
        <v>17</v>
      </c>
      <c r="R10" s="37" t="s">
        <v>15</v>
      </c>
      <c r="S10" s="35" t="s">
        <v>18</v>
      </c>
      <c r="T10" s="34" t="s">
        <v>19</v>
      </c>
      <c r="U10" s="29" t="s">
        <v>20</v>
      </c>
      <c r="V10" s="26" t="s">
        <v>17</v>
      </c>
      <c r="W10" s="26" t="s">
        <v>21</v>
      </c>
      <c r="X10" s="26" t="s">
        <v>22</v>
      </c>
      <c r="Y10" s="35" t="s">
        <v>23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24</v>
      </c>
      <c r="P11" s="47"/>
      <c r="Q11" s="48"/>
      <c r="R11" s="49" t="s">
        <v>24</v>
      </c>
      <c r="S11" s="44" t="s">
        <v>25</v>
      </c>
      <c r="T11" s="43"/>
      <c r="U11" s="50" t="s">
        <v>26</v>
      </c>
      <c r="V11" s="48"/>
      <c r="W11" s="48"/>
      <c r="X11" s="48"/>
      <c r="Y11" s="49"/>
      <c r="Z11" s="4"/>
    </row>
    <row r="12" spans="1:26" ht="23.25">
      <c r="A12" s="4"/>
      <c r="B12" s="88"/>
      <c r="C12" s="88"/>
      <c r="D12" s="88"/>
      <c r="E12" s="88"/>
      <c r="F12" s="88"/>
      <c r="G12" s="88"/>
      <c r="H12" s="88"/>
      <c r="I12" s="79"/>
      <c r="J12" s="78"/>
      <c r="K12" s="7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4"/>
    </row>
    <row r="13" spans="1:26" ht="23.25">
      <c r="A13" s="4"/>
      <c r="B13" s="80"/>
      <c r="C13" s="80"/>
      <c r="D13" s="80"/>
      <c r="E13" s="80"/>
      <c r="F13" s="80"/>
      <c r="G13" s="80"/>
      <c r="H13" s="80"/>
      <c r="I13" s="79"/>
      <c r="J13" s="86" t="s">
        <v>52</v>
      </c>
      <c r="K13" s="81"/>
      <c r="L13" s="75">
        <f aca="true" t="shared" si="0" ref="L13:W13">L20+L200+L332+L383</f>
        <v>2265690</v>
      </c>
      <c r="M13" s="75">
        <f t="shared" si="0"/>
        <v>0</v>
      </c>
      <c r="N13" s="75">
        <f t="shared" si="0"/>
        <v>0</v>
      </c>
      <c r="O13" s="75">
        <f t="shared" si="0"/>
        <v>0</v>
      </c>
      <c r="P13" s="75">
        <f t="shared" si="0"/>
        <v>2217237.7</v>
      </c>
      <c r="Q13" s="75">
        <f t="shared" si="0"/>
        <v>4482927.7</v>
      </c>
      <c r="R13" s="75">
        <f t="shared" si="0"/>
        <v>0</v>
      </c>
      <c r="S13" s="75">
        <f t="shared" si="0"/>
        <v>0</v>
      </c>
      <c r="T13" s="75">
        <f t="shared" si="0"/>
        <v>2653003.9</v>
      </c>
      <c r="U13" s="75">
        <f t="shared" si="0"/>
        <v>13157700</v>
      </c>
      <c r="V13" s="75">
        <f t="shared" si="0"/>
        <v>15810703.9</v>
      </c>
      <c r="W13" s="75">
        <f t="shared" si="0"/>
        <v>20293631.599999998</v>
      </c>
      <c r="X13" s="75">
        <f>(Q13/W13)*100</f>
        <v>22.090317732977873</v>
      </c>
      <c r="Y13" s="75">
        <f>(V13/W13)*100</f>
        <v>77.90968226702213</v>
      </c>
      <c r="Z13" s="22"/>
    </row>
    <row r="14" spans="1:26" ht="23.25">
      <c r="A14" s="4"/>
      <c r="B14" s="80"/>
      <c r="C14" s="80"/>
      <c r="D14" s="80"/>
      <c r="E14" s="80"/>
      <c r="F14" s="80"/>
      <c r="G14" s="80"/>
      <c r="H14" s="80"/>
      <c r="I14" s="79"/>
      <c r="J14" s="86" t="s">
        <v>51</v>
      </c>
      <c r="K14" s="81"/>
      <c r="L14" s="75">
        <f>L21+L201+L333+L405</f>
        <v>2671310.6</v>
      </c>
      <c r="M14" s="75">
        <f>M21+M201+M333+M384</f>
        <v>0</v>
      </c>
      <c r="N14" s="75">
        <f>N21+N201+N333+N384</f>
        <v>0</v>
      </c>
      <c r="O14" s="75">
        <f>O21+O201+O333+O384</f>
        <v>0</v>
      </c>
      <c r="P14" s="75">
        <f>P21+P201+P333+P405</f>
        <v>3204493.5999999996</v>
      </c>
      <c r="Q14" s="75">
        <f>Q21+Q201+Q333+Q405</f>
        <v>5875804.199999999</v>
      </c>
      <c r="R14" s="75">
        <f>R21+R201+R333+R384</f>
        <v>12807700</v>
      </c>
      <c r="S14" s="75">
        <f>S21+S201+S333+S384</f>
        <v>0</v>
      </c>
      <c r="T14" s="75">
        <f>T21+T201+T333+T405</f>
        <v>39779.1</v>
      </c>
      <c r="U14" s="75">
        <f>U21+U201+U333+U405</f>
        <v>0</v>
      </c>
      <c r="V14" s="75">
        <f>V21+V201+V333+V384</f>
        <v>12847479.1</v>
      </c>
      <c r="W14" s="75">
        <f>W21+W201+W333+W384</f>
        <v>18723283.299999997</v>
      </c>
      <c r="X14" s="75">
        <f>(Q14/W14)*100</f>
        <v>31.38233880165665</v>
      </c>
      <c r="Y14" s="75">
        <f aca="true" t="shared" si="1" ref="Y14:Y44">(V14/W14)*100</f>
        <v>68.61766119834336</v>
      </c>
      <c r="Z14" s="22"/>
    </row>
    <row r="15" spans="1:26" ht="23.25">
      <c r="A15" s="4"/>
      <c r="B15" s="80"/>
      <c r="C15" s="80"/>
      <c r="D15" s="80"/>
      <c r="E15" s="80"/>
      <c r="F15" s="80"/>
      <c r="G15" s="80"/>
      <c r="H15" s="80"/>
      <c r="I15" s="79"/>
      <c r="J15" s="86" t="s">
        <v>50</v>
      </c>
      <c r="K15" s="81"/>
      <c r="L15" s="75">
        <f>L22+L202+L334+L406</f>
        <v>1946871.4</v>
      </c>
      <c r="M15" s="75"/>
      <c r="N15" s="75"/>
      <c r="O15" s="75"/>
      <c r="P15" s="75">
        <f>P22+P202+P334+P406</f>
        <v>304095.5</v>
      </c>
      <c r="Q15" s="75">
        <f>Q22+Q202+Q334+Q406</f>
        <v>2250966.9</v>
      </c>
      <c r="R15" s="75">
        <f>R22+R202+R334+R385</f>
        <v>12807700</v>
      </c>
      <c r="S15" s="75">
        <f>S22+S202+S334+S385</f>
        <v>0</v>
      </c>
      <c r="T15" s="75">
        <f>T22+T202+T334+T406</f>
        <v>39779.1</v>
      </c>
      <c r="U15" s="75">
        <f>U22+U202+U334+U406</f>
        <v>0</v>
      </c>
      <c r="V15" s="75">
        <f>V22+V202+V334+V385</f>
        <v>12847479.1</v>
      </c>
      <c r="W15" s="75">
        <f>W22+W202+W334+W385</f>
        <v>15098446</v>
      </c>
      <c r="X15" s="75">
        <f>(Q15/W15)*100</f>
        <v>14.908599865178177</v>
      </c>
      <c r="Y15" s="75">
        <f t="shared" si="1"/>
        <v>85.09140013482181</v>
      </c>
      <c r="Z15" s="22"/>
    </row>
    <row r="16" spans="1:26" ht="23.25">
      <c r="A16" s="4"/>
      <c r="B16" s="80"/>
      <c r="C16" s="80"/>
      <c r="D16" s="80"/>
      <c r="E16" s="80"/>
      <c r="F16" s="80"/>
      <c r="G16" s="80"/>
      <c r="H16" s="80"/>
      <c r="I16" s="79"/>
      <c r="J16" s="86" t="s">
        <v>49</v>
      </c>
      <c r="K16" s="81"/>
      <c r="L16" s="75">
        <f>(L15/L13)*100</f>
        <v>85.92841032974502</v>
      </c>
      <c r="M16" s="75"/>
      <c r="N16" s="75"/>
      <c r="O16" s="75"/>
      <c r="P16" s="75">
        <f>(P15/P13)*100</f>
        <v>13.715060861539563</v>
      </c>
      <c r="Q16" s="75">
        <f>(Q15/Q13)*100</f>
        <v>50.21198311987052</v>
      </c>
      <c r="R16" s="75"/>
      <c r="S16" s="75"/>
      <c r="T16" s="75">
        <f>(T15/T13)*100</f>
        <v>1.499398474310573</v>
      </c>
      <c r="U16" s="75"/>
      <c r="V16" s="75">
        <f>(V15/V13)*100</f>
        <v>81.25810957727188</v>
      </c>
      <c r="W16" s="75">
        <f>(W$15/W13)*100</f>
        <v>74.39992159904983</v>
      </c>
      <c r="X16" s="75"/>
      <c r="Y16" s="75"/>
      <c r="Z16" s="22"/>
    </row>
    <row r="17" spans="1:26" ht="23.25">
      <c r="A17" s="4"/>
      <c r="B17" s="80"/>
      <c r="C17" s="80"/>
      <c r="D17" s="80"/>
      <c r="E17" s="80"/>
      <c r="F17" s="80"/>
      <c r="G17" s="80"/>
      <c r="H17" s="80"/>
      <c r="I17" s="79"/>
      <c r="J17" s="86" t="s">
        <v>48</v>
      </c>
      <c r="K17" s="81"/>
      <c r="L17" s="75">
        <f>(L15/L14)*100</f>
        <v>72.88075748286252</v>
      </c>
      <c r="M17" s="75"/>
      <c r="N17" s="75"/>
      <c r="O17" s="75"/>
      <c r="P17" s="75">
        <f>(P15/P14)*100</f>
        <v>9.489658522020454</v>
      </c>
      <c r="Q17" s="75">
        <f>(Q15/Q14)*100</f>
        <v>38.30908626941654</v>
      </c>
      <c r="R17" s="75">
        <f>(R15/R14)*100</f>
        <v>100</v>
      </c>
      <c r="S17" s="75"/>
      <c r="T17" s="75">
        <f>(T15/T14)*100</f>
        <v>100</v>
      </c>
      <c r="U17" s="75"/>
      <c r="V17" s="75">
        <f>(V15/V14)*100</f>
        <v>100</v>
      </c>
      <c r="W17" s="75">
        <f>(W$15/W14)*100</f>
        <v>80.6399484432306</v>
      </c>
      <c r="X17" s="75"/>
      <c r="Y17" s="75"/>
      <c r="Z17" s="22"/>
    </row>
    <row r="18" spans="1:26" ht="23.25">
      <c r="A18" s="4"/>
      <c r="B18" s="80"/>
      <c r="C18" s="80"/>
      <c r="D18" s="80"/>
      <c r="E18" s="80"/>
      <c r="F18" s="80"/>
      <c r="G18" s="80"/>
      <c r="H18" s="80"/>
      <c r="I18" s="79"/>
      <c r="J18" s="82"/>
      <c r="K18" s="81"/>
      <c r="L18" s="76"/>
      <c r="M18" s="76"/>
      <c r="N18" s="76"/>
      <c r="O18" s="76"/>
      <c r="P18" s="76"/>
      <c r="Q18" s="75"/>
      <c r="R18" s="76"/>
      <c r="S18" s="76"/>
      <c r="T18" s="76"/>
      <c r="U18" s="76"/>
      <c r="V18" s="75"/>
      <c r="W18" s="85"/>
      <c r="X18" s="76"/>
      <c r="Y18" s="75"/>
      <c r="Z18" s="22"/>
    </row>
    <row r="19" spans="1:26" ht="23.25">
      <c r="A19" s="4"/>
      <c r="B19" s="84" t="s">
        <v>47</v>
      </c>
      <c r="C19" s="80"/>
      <c r="D19" s="80"/>
      <c r="E19" s="80"/>
      <c r="F19" s="80"/>
      <c r="G19" s="80"/>
      <c r="H19" s="80"/>
      <c r="I19" s="79"/>
      <c r="J19" s="82" t="s">
        <v>46</v>
      </c>
      <c r="K19" s="81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83"/>
      <c r="X19" s="76"/>
      <c r="Y19" s="75"/>
      <c r="Z19" s="22"/>
    </row>
    <row r="20" spans="1:26" ht="23.25">
      <c r="A20" s="4"/>
      <c r="B20" s="80"/>
      <c r="C20" s="80"/>
      <c r="D20" s="80"/>
      <c r="E20" s="80"/>
      <c r="F20" s="80"/>
      <c r="G20" s="80"/>
      <c r="H20" s="80"/>
      <c r="I20" s="79"/>
      <c r="J20" s="82" t="s">
        <v>45</v>
      </c>
      <c r="K20" s="81"/>
      <c r="L20" s="76">
        <f aca="true" t="shared" si="2" ref="L20:P22">L27+L71+L155</f>
        <v>2265690</v>
      </c>
      <c r="M20" s="76">
        <f t="shared" si="2"/>
        <v>0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>SUM(L20:P20)</f>
        <v>2265690</v>
      </c>
      <c r="R20" s="76"/>
      <c r="S20" s="76"/>
      <c r="T20" s="76"/>
      <c r="U20" s="76"/>
      <c r="V20" s="76"/>
      <c r="W20" s="76">
        <f>SUM(Q20+V20)</f>
        <v>2265690</v>
      </c>
      <c r="X20" s="76">
        <f>(Q$20/W20)*100</f>
        <v>100</v>
      </c>
      <c r="Y20" s="75">
        <f t="shared" si="1"/>
        <v>0</v>
      </c>
      <c r="Z20" s="22"/>
    </row>
    <row r="21" spans="1:26" ht="23.25">
      <c r="A21" s="4"/>
      <c r="B21" s="80"/>
      <c r="C21" s="80"/>
      <c r="D21" s="80"/>
      <c r="E21" s="80"/>
      <c r="F21" s="80"/>
      <c r="G21" s="80"/>
      <c r="H21" s="80"/>
      <c r="I21" s="79"/>
      <c r="J21" s="82" t="s">
        <v>44</v>
      </c>
      <c r="K21" s="81"/>
      <c r="L21" s="76">
        <f t="shared" si="2"/>
        <v>2671310.6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2900398.0999999996</v>
      </c>
      <c r="Q21" s="76">
        <f>SUM(L21:P21)</f>
        <v>5571708.699999999</v>
      </c>
      <c r="R21" s="76"/>
      <c r="S21" s="76"/>
      <c r="T21" s="76"/>
      <c r="U21" s="76">
        <f>U28+U79</f>
        <v>0</v>
      </c>
      <c r="V21" s="76">
        <f>SUM(R21:U21)</f>
        <v>0</v>
      </c>
      <c r="W21" s="76">
        <f>SUM(Q21+V21)</f>
        <v>5571708.699999999</v>
      </c>
      <c r="X21" s="76">
        <f>(Q21/W21)*100</f>
        <v>100</v>
      </c>
      <c r="Y21" s="75">
        <f t="shared" si="1"/>
        <v>0</v>
      </c>
      <c r="Z21" s="22"/>
    </row>
    <row r="22" spans="1:26" ht="23.25">
      <c r="A22" s="4"/>
      <c r="B22" s="80"/>
      <c r="C22" s="80"/>
      <c r="D22" s="80"/>
      <c r="E22" s="80"/>
      <c r="F22" s="80"/>
      <c r="G22" s="80"/>
      <c r="H22" s="80"/>
      <c r="I22" s="79"/>
      <c r="J22" s="78" t="s">
        <v>43</v>
      </c>
      <c r="K22" s="77"/>
      <c r="L22" s="76">
        <f t="shared" si="2"/>
        <v>1946871.4</v>
      </c>
      <c r="M22" s="76">
        <f t="shared" si="2"/>
        <v>0</v>
      </c>
      <c r="N22" s="76">
        <f t="shared" si="2"/>
        <v>0</v>
      </c>
      <c r="O22" s="76">
        <f t="shared" si="2"/>
        <v>0</v>
      </c>
      <c r="P22" s="76">
        <f t="shared" si="2"/>
        <v>0</v>
      </c>
      <c r="Q22" s="76">
        <f>SUM(L22:P22)</f>
        <v>1946871.4</v>
      </c>
      <c r="R22" s="76"/>
      <c r="S22" s="76"/>
      <c r="T22" s="76"/>
      <c r="U22" s="76">
        <f>U29+U80</f>
        <v>0</v>
      </c>
      <c r="V22" s="76">
        <f>SUM(R22:U22)</f>
        <v>0</v>
      </c>
      <c r="W22" s="76">
        <f>SUM(Q22+V22)</f>
        <v>1946871.4</v>
      </c>
      <c r="X22" s="76">
        <f>(Q22/W22)*100</f>
        <v>100</v>
      </c>
      <c r="Y22" s="75">
        <f t="shared" si="1"/>
        <v>0</v>
      </c>
      <c r="Z22" s="4"/>
    </row>
    <row r="23" spans="1:26" ht="23.25">
      <c r="A23" s="4"/>
      <c r="B23" s="80"/>
      <c r="C23" s="80"/>
      <c r="D23" s="80"/>
      <c r="E23" s="80"/>
      <c r="F23" s="80"/>
      <c r="G23" s="80"/>
      <c r="H23" s="80"/>
      <c r="I23" s="79"/>
      <c r="J23" s="78" t="s">
        <v>42</v>
      </c>
      <c r="K23" s="77"/>
      <c r="L23" s="76">
        <f>(L22/L20)*100</f>
        <v>85.92841032974502</v>
      </c>
      <c r="M23" s="76"/>
      <c r="N23" s="76"/>
      <c r="O23" s="76"/>
      <c r="P23" s="76"/>
      <c r="Q23" s="76">
        <f>(Q22/Q20)*100</f>
        <v>85.92841032974502</v>
      </c>
      <c r="R23" s="76"/>
      <c r="S23" s="76"/>
      <c r="T23" s="76"/>
      <c r="U23" s="76"/>
      <c r="V23" s="76"/>
      <c r="W23" s="76">
        <f>(W22/W20)*100</f>
        <v>85.92841032974502</v>
      </c>
      <c r="X23" s="76"/>
      <c r="Y23" s="75">
        <f t="shared" si="1"/>
        <v>0</v>
      </c>
      <c r="Z23" s="4"/>
    </row>
    <row r="24" spans="1:26" ht="23.25">
      <c r="A24" s="4"/>
      <c r="B24" s="80"/>
      <c r="C24" s="80"/>
      <c r="D24" s="80"/>
      <c r="E24" s="80"/>
      <c r="F24" s="80"/>
      <c r="G24" s="80"/>
      <c r="H24" s="80"/>
      <c r="I24" s="79"/>
      <c r="J24" s="78" t="s">
        <v>41</v>
      </c>
      <c r="K24" s="77"/>
      <c r="L24" s="76">
        <f>(L$22/L21)*100</f>
        <v>72.88075748286252</v>
      </c>
      <c r="M24" s="76"/>
      <c r="N24" s="76"/>
      <c r="O24" s="76"/>
      <c r="P24" s="76">
        <f>(P22/P21)*100</f>
        <v>0</v>
      </c>
      <c r="Q24" s="76">
        <f>(Q$22/Q21)*100</f>
        <v>34.94208877072128</v>
      </c>
      <c r="R24" s="76"/>
      <c r="S24" s="76"/>
      <c r="T24" s="76"/>
      <c r="U24" s="76"/>
      <c r="V24" s="76"/>
      <c r="W24" s="76">
        <f>(W$22/W21)*100</f>
        <v>34.94208877072128</v>
      </c>
      <c r="X24" s="76"/>
      <c r="Y24" s="75">
        <f t="shared" si="1"/>
        <v>0</v>
      </c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75"/>
      <c r="Z25" s="4"/>
    </row>
    <row r="26" spans="1:26" ht="23.25">
      <c r="A26" s="4"/>
      <c r="B26" s="80"/>
      <c r="C26" s="84" t="s">
        <v>54</v>
      </c>
      <c r="D26" s="80"/>
      <c r="E26" s="80"/>
      <c r="F26" s="80"/>
      <c r="G26" s="80"/>
      <c r="H26" s="80"/>
      <c r="I26" s="78"/>
      <c r="J26" s="78" t="s">
        <v>53</v>
      </c>
      <c r="K26" s="77"/>
      <c r="L26" s="83"/>
      <c r="M26" s="83"/>
      <c r="N26" s="83"/>
      <c r="O26" s="83"/>
      <c r="P26" s="83"/>
      <c r="Q26" s="76"/>
      <c r="R26" s="83"/>
      <c r="S26" s="83"/>
      <c r="T26" s="83"/>
      <c r="U26" s="83"/>
      <c r="V26" s="83"/>
      <c r="W26" s="83"/>
      <c r="X26" s="76"/>
      <c r="Y26" s="75"/>
      <c r="Z26" s="4"/>
    </row>
    <row r="27" spans="1:26" ht="23.25">
      <c r="A27" s="4"/>
      <c r="B27" s="80"/>
      <c r="C27" s="80"/>
      <c r="D27" s="80"/>
      <c r="E27" s="80"/>
      <c r="F27" s="80"/>
      <c r="G27" s="80"/>
      <c r="H27" s="80"/>
      <c r="I27" s="89"/>
      <c r="J27" s="82" t="s">
        <v>45</v>
      </c>
      <c r="K27" s="77"/>
      <c r="L27" s="76">
        <f aca="true" t="shared" si="3" ref="L27:Q27">L34</f>
        <v>2265690</v>
      </c>
      <c r="M27" s="76">
        <f t="shared" si="3"/>
        <v>0</v>
      </c>
      <c r="N27" s="76">
        <f t="shared" si="3"/>
        <v>0</v>
      </c>
      <c r="O27" s="76">
        <f t="shared" si="3"/>
        <v>0</v>
      </c>
      <c r="P27" s="76">
        <f t="shared" si="3"/>
        <v>0</v>
      </c>
      <c r="Q27" s="76">
        <f t="shared" si="3"/>
        <v>2265690</v>
      </c>
      <c r="R27" s="76"/>
      <c r="S27" s="76"/>
      <c r="T27" s="76"/>
      <c r="U27" s="76"/>
      <c r="V27" s="76"/>
      <c r="W27" s="76">
        <f>SUM(Q27+V27)</f>
        <v>2265690</v>
      </c>
      <c r="X27" s="76">
        <f>(Q27/W27)*100</f>
        <v>100</v>
      </c>
      <c r="Y27" s="75">
        <f t="shared" si="1"/>
        <v>0</v>
      </c>
      <c r="Z27" s="4"/>
    </row>
    <row r="28" spans="1:26" ht="23.25">
      <c r="A28" s="4"/>
      <c r="B28" s="80"/>
      <c r="C28" s="80"/>
      <c r="D28" s="80"/>
      <c r="E28" s="80"/>
      <c r="F28" s="80"/>
      <c r="G28" s="80"/>
      <c r="H28" s="80"/>
      <c r="I28" s="89"/>
      <c r="J28" s="82" t="s">
        <v>44</v>
      </c>
      <c r="K28" s="77"/>
      <c r="L28" s="76">
        <f aca="true" t="shared" si="4" ref="L28:Q29">L35</f>
        <v>2652543.1</v>
      </c>
      <c r="M28" s="76">
        <f t="shared" si="4"/>
        <v>0</v>
      </c>
      <c r="N28" s="76">
        <f t="shared" si="4"/>
        <v>0</v>
      </c>
      <c r="O28" s="76">
        <f t="shared" si="4"/>
        <v>0</v>
      </c>
      <c r="P28" s="76">
        <f t="shared" si="4"/>
        <v>0</v>
      </c>
      <c r="Q28" s="76">
        <f t="shared" si="4"/>
        <v>2652543.1</v>
      </c>
      <c r="R28" s="76"/>
      <c r="S28" s="76"/>
      <c r="T28" s="76"/>
      <c r="U28" s="76"/>
      <c r="V28" s="76"/>
      <c r="W28" s="76">
        <f>SUM(Q28+V28)</f>
        <v>2652543.1</v>
      </c>
      <c r="X28" s="76">
        <f>(Q28/W28)*100</f>
        <v>100</v>
      </c>
      <c r="Y28" s="75">
        <f t="shared" si="1"/>
        <v>0</v>
      </c>
      <c r="Z28" s="4"/>
    </row>
    <row r="29" spans="1:26" ht="23.25">
      <c r="A29" s="4"/>
      <c r="B29" s="80"/>
      <c r="C29" s="80"/>
      <c r="D29" s="80"/>
      <c r="E29" s="80"/>
      <c r="F29" s="80"/>
      <c r="G29" s="80"/>
      <c r="H29" s="80"/>
      <c r="I29" s="89"/>
      <c r="J29" s="78" t="s">
        <v>43</v>
      </c>
      <c r="K29" s="77"/>
      <c r="L29" s="76">
        <f t="shared" si="4"/>
        <v>1933730</v>
      </c>
      <c r="M29" s="76">
        <f t="shared" si="4"/>
        <v>0</v>
      </c>
      <c r="N29" s="76">
        <f t="shared" si="4"/>
        <v>0</v>
      </c>
      <c r="O29" s="76">
        <f t="shared" si="4"/>
        <v>0</v>
      </c>
      <c r="P29" s="76">
        <f t="shared" si="4"/>
        <v>0</v>
      </c>
      <c r="Q29" s="76">
        <f t="shared" si="4"/>
        <v>1933730</v>
      </c>
      <c r="R29" s="76"/>
      <c r="S29" s="76"/>
      <c r="T29" s="76"/>
      <c r="U29" s="76"/>
      <c r="V29" s="76"/>
      <c r="W29" s="76">
        <f>SUM(Q29+V29)</f>
        <v>1933730</v>
      </c>
      <c r="X29" s="76">
        <f>(Q29/W29)*100</f>
        <v>100</v>
      </c>
      <c r="Y29" s="75">
        <f t="shared" si="1"/>
        <v>0</v>
      </c>
      <c r="Z29" s="4"/>
    </row>
    <row r="30" spans="1:26" ht="23.25">
      <c r="A30" s="4"/>
      <c r="B30" s="80"/>
      <c r="C30" s="80"/>
      <c r="D30" s="80"/>
      <c r="E30" s="80"/>
      <c r="F30" s="80"/>
      <c r="G30" s="80"/>
      <c r="H30" s="80"/>
      <c r="I30" s="89"/>
      <c r="J30" s="78" t="s">
        <v>42</v>
      </c>
      <c r="K30" s="77"/>
      <c r="L30" s="76">
        <f>(L29/L27)*100</f>
        <v>85.34839276335245</v>
      </c>
      <c r="M30" s="76"/>
      <c r="N30" s="76"/>
      <c r="O30" s="76"/>
      <c r="P30" s="76"/>
      <c r="Q30" s="76">
        <f>(Q$29/Q27)*100</f>
        <v>85.34839276335245</v>
      </c>
      <c r="R30" s="76"/>
      <c r="S30" s="76"/>
      <c r="T30" s="76"/>
      <c r="U30" s="76"/>
      <c r="V30" s="76"/>
      <c r="W30" s="76">
        <f>(W$29/W27)*100</f>
        <v>85.34839276335245</v>
      </c>
      <c r="X30" s="76"/>
      <c r="Y30" s="75">
        <f t="shared" si="1"/>
        <v>0</v>
      </c>
      <c r="Z30" s="4"/>
    </row>
    <row r="31" spans="1:26" ht="23.25">
      <c r="A31" s="4"/>
      <c r="B31" s="80"/>
      <c r="C31" s="80"/>
      <c r="D31" s="80"/>
      <c r="E31" s="80"/>
      <c r="F31" s="80"/>
      <c r="G31" s="80"/>
      <c r="H31" s="80"/>
      <c r="I31" s="89"/>
      <c r="J31" s="78" t="s">
        <v>41</v>
      </c>
      <c r="K31" s="77"/>
      <c r="L31" s="76">
        <f>(L29/L28)*100</f>
        <v>72.90098321116818</v>
      </c>
      <c r="M31" s="76"/>
      <c r="N31" s="76"/>
      <c r="O31" s="76"/>
      <c r="P31" s="76"/>
      <c r="Q31" s="76">
        <f>(Q$29/Q28)*100</f>
        <v>72.90098321116818</v>
      </c>
      <c r="R31" s="76"/>
      <c r="S31" s="76"/>
      <c r="T31" s="76"/>
      <c r="U31" s="76"/>
      <c r="V31" s="76"/>
      <c r="W31" s="76">
        <f>(W$29/W28)*100</f>
        <v>72.90098321116818</v>
      </c>
      <c r="X31" s="76"/>
      <c r="Y31" s="75">
        <f t="shared" si="1"/>
        <v>0</v>
      </c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75"/>
      <c r="Z32" s="4"/>
    </row>
    <row r="33" spans="1:26" ht="23.25">
      <c r="A33" s="4"/>
      <c r="B33" s="80"/>
      <c r="C33" s="80"/>
      <c r="D33" s="84"/>
      <c r="E33" s="84" t="s">
        <v>56</v>
      </c>
      <c r="F33" s="80"/>
      <c r="G33" s="80"/>
      <c r="H33" s="80"/>
      <c r="I33" s="89"/>
      <c r="J33" s="78" t="s">
        <v>55</v>
      </c>
      <c r="K33" s="77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5"/>
      <c r="Z33" s="4"/>
    </row>
    <row r="34" spans="1:26" ht="23.25">
      <c r="A34" s="4"/>
      <c r="B34" s="80"/>
      <c r="C34" s="80"/>
      <c r="D34" s="80"/>
      <c r="E34" s="80"/>
      <c r="F34" s="80"/>
      <c r="G34" s="80"/>
      <c r="H34" s="80"/>
      <c r="I34" s="78"/>
      <c r="J34" s="82" t="s">
        <v>45</v>
      </c>
      <c r="K34" s="77"/>
      <c r="L34" s="76">
        <f>L41</f>
        <v>2265690</v>
      </c>
      <c r="M34" s="76"/>
      <c r="N34" s="76"/>
      <c r="O34" s="76"/>
      <c r="P34" s="76"/>
      <c r="Q34" s="76">
        <f>SUM(L34:P34)</f>
        <v>2265690</v>
      </c>
      <c r="R34" s="76"/>
      <c r="S34" s="76"/>
      <c r="T34" s="76"/>
      <c r="U34" s="76"/>
      <c r="V34" s="76"/>
      <c r="W34" s="76">
        <f>SUM(Q34+V34)</f>
        <v>2265690</v>
      </c>
      <c r="X34" s="76">
        <f>(Q34/W34)*100</f>
        <v>100</v>
      </c>
      <c r="Y34" s="75">
        <f t="shared" si="1"/>
        <v>0</v>
      </c>
      <c r="Z34" s="4"/>
    </row>
    <row r="35" spans="1:26" ht="23.25">
      <c r="A35" s="4"/>
      <c r="B35" s="80"/>
      <c r="C35" s="80"/>
      <c r="D35" s="80"/>
      <c r="E35" s="80"/>
      <c r="F35" s="80"/>
      <c r="G35" s="80"/>
      <c r="H35" s="80"/>
      <c r="I35" s="89"/>
      <c r="J35" s="82" t="s">
        <v>44</v>
      </c>
      <c r="K35" s="77"/>
      <c r="L35" s="76">
        <f>L42</f>
        <v>2652543.1</v>
      </c>
      <c r="M35" s="76"/>
      <c r="N35" s="76"/>
      <c r="O35" s="76"/>
      <c r="P35" s="76"/>
      <c r="Q35" s="76">
        <f>SUM(L35:P35)</f>
        <v>2652543.1</v>
      </c>
      <c r="R35" s="83"/>
      <c r="S35" s="83"/>
      <c r="T35" s="83"/>
      <c r="U35" s="83"/>
      <c r="V35" s="83"/>
      <c r="W35" s="76">
        <f>SUM(Q35+V35)</f>
        <v>2652543.1</v>
      </c>
      <c r="X35" s="76">
        <f>(Q35/W35)*100</f>
        <v>100</v>
      </c>
      <c r="Y35" s="75">
        <f t="shared" si="1"/>
        <v>0</v>
      </c>
      <c r="Z35" s="4"/>
    </row>
    <row r="36" spans="1:26" ht="23.25">
      <c r="A36" s="4"/>
      <c r="B36" s="80"/>
      <c r="C36" s="80"/>
      <c r="D36" s="80"/>
      <c r="E36" s="80"/>
      <c r="F36" s="80"/>
      <c r="G36" s="80"/>
      <c r="H36" s="80"/>
      <c r="I36" s="89"/>
      <c r="J36" s="78" t="s">
        <v>43</v>
      </c>
      <c r="K36" s="77"/>
      <c r="L36" s="76">
        <f>L43</f>
        <v>1933730</v>
      </c>
      <c r="M36" s="76"/>
      <c r="N36" s="76"/>
      <c r="O36" s="76"/>
      <c r="P36" s="76"/>
      <c r="Q36" s="76">
        <f>SUM(L36:P36)</f>
        <v>1933730</v>
      </c>
      <c r="R36" s="76"/>
      <c r="S36" s="76"/>
      <c r="T36" s="76"/>
      <c r="U36" s="76"/>
      <c r="V36" s="76"/>
      <c r="W36" s="76">
        <f>SUM(Q36+V36)</f>
        <v>1933730</v>
      </c>
      <c r="X36" s="76">
        <f>(Q36/W36)*100</f>
        <v>100</v>
      </c>
      <c r="Y36" s="75">
        <f t="shared" si="1"/>
        <v>0</v>
      </c>
      <c r="Z36" s="4"/>
    </row>
    <row r="37" spans="1:26" ht="23.25">
      <c r="A37" s="4"/>
      <c r="B37" s="80"/>
      <c r="C37" s="80"/>
      <c r="D37" s="80"/>
      <c r="E37" s="80"/>
      <c r="F37" s="80"/>
      <c r="G37" s="80"/>
      <c r="H37" s="80"/>
      <c r="I37" s="79"/>
      <c r="J37" s="78" t="s">
        <v>42</v>
      </c>
      <c r="K37" s="105"/>
      <c r="L37" s="114">
        <f>(L$36/L34)*100</f>
        <v>85.34839276335245</v>
      </c>
      <c r="M37" s="76"/>
      <c r="N37" s="76"/>
      <c r="O37" s="76"/>
      <c r="P37" s="76"/>
      <c r="Q37" s="76">
        <f>(Q$36/Q34)*100</f>
        <v>85.34839276335245</v>
      </c>
      <c r="R37" s="76"/>
      <c r="S37" s="127"/>
      <c r="T37" s="114"/>
      <c r="U37" s="76"/>
      <c r="V37" s="127"/>
      <c r="W37" s="114">
        <f>(W$36/W34)*100</f>
        <v>85.34839276335245</v>
      </c>
      <c r="X37" s="76"/>
      <c r="Y37" s="75">
        <f t="shared" si="1"/>
        <v>0</v>
      </c>
      <c r="Z37" s="4"/>
    </row>
    <row r="38" spans="1:26" ht="23.25">
      <c r="A38" s="4"/>
      <c r="B38" s="80"/>
      <c r="C38" s="80"/>
      <c r="D38" s="80"/>
      <c r="E38" s="80"/>
      <c r="F38" s="80"/>
      <c r="G38" s="80"/>
      <c r="H38" s="80"/>
      <c r="I38" s="61"/>
      <c r="J38" s="78" t="s">
        <v>41</v>
      </c>
      <c r="K38" s="81"/>
      <c r="L38" s="76">
        <f>(L$36/L35)*100</f>
        <v>72.90098321116818</v>
      </c>
      <c r="M38" s="76"/>
      <c r="N38" s="76"/>
      <c r="O38" s="76"/>
      <c r="P38" s="76"/>
      <c r="Q38" s="76">
        <f>(Q$36/Q35)*100</f>
        <v>72.90098321116818</v>
      </c>
      <c r="R38" s="76"/>
      <c r="S38" s="76"/>
      <c r="T38" s="76"/>
      <c r="U38" s="76"/>
      <c r="V38" s="76"/>
      <c r="W38" s="76">
        <f>(W$36/W35)*100</f>
        <v>72.90098321116818</v>
      </c>
      <c r="X38" s="76"/>
      <c r="Y38" s="75">
        <f t="shared" si="1"/>
        <v>0</v>
      </c>
      <c r="Z38" s="4"/>
    </row>
    <row r="39" spans="1:25" ht="23.25">
      <c r="A39" s="4"/>
      <c r="B39" s="80"/>
      <c r="C39" s="80"/>
      <c r="D39" s="80"/>
      <c r="E39" s="80"/>
      <c r="F39" s="80"/>
      <c r="G39" s="80"/>
      <c r="H39" s="80"/>
      <c r="K39" s="108"/>
      <c r="L39" s="108"/>
      <c r="M39" s="108"/>
      <c r="N39" s="100"/>
      <c r="O39" s="100"/>
      <c r="P39" s="100"/>
      <c r="Q39" s="108"/>
      <c r="R39" s="108"/>
      <c r="S39" s="108"/>
      <c r="T39" s="100"/>
      <c r="U39" s="108"/>
      <c r="V39" s="108"/>
      <c r="W39" s="100"/>
      <c r="X39" s="100"/>
      <c r="Y39" s="75"/>
    </row>
    <row r="40" spans="1:26" ht="23.25">
      <c r="A40" s="4"/>
      <c r="B40" s="80"/>
      <c r="C40" s="80"/>
      <c r="D40" s="80"/>
      <c r="E40" s="80"/>
      <c r="F40" s="84" t="s">
        <v>62</v>
      </c>
      <c r="G40" s="80"/>
      <c r="H40" s="80"/>
      <c r="I40" s="89"/>
      <c r="J40" s="78" t="s">
        <v>61</v>
      </c>
      <c r="K40" s="77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5"/>
      <c r="Z40" s="4"/>
    </row>
    <row r="41" spans="1:26" ht="23.25">
      <c r="A41" s="4"/>
      <c r="B41" s="80"/>
      <c r="C41" s="80"/>
      <c r="D41" s="80"/>
      <c r="E41" s="80"/>
      <c r="F41" s="80"/>
      <c r="G41" s="80"/>
      <c r="H41" s="80"/>
      <c r="I41" s="89"/>
      <c r="J41" s="82" t="s">
        <v>45</v>
      </c>
      <c r="K41" s="81"/>
      <c r="L41" s="76">
        <f aca="true" t="shared" si="5" ref="L41:Q41">L57</f>
        <v>2265690</v>
      </c>
      <c r="M41" s="76">
        <f t="shared" si="5"/>
        <v>0</v>
      </c>
      <c r="N41" s="76">
        <f t="shared" si="5"/>
        <v>0</v>
      </c>
      <c r="O41" s="76">
        <f t="shared" si="5"/>
        <v>0</v>
      </c>
      <c r="P41" s="76">
        <f t="shared" si="5"/>
        <v>0</v>
      </c>
      <c r="Q41" s="76">
        <f t="shared" si="5"/>
        <v>2265690</v>
      </c>
      <c r="R41" s="76"/>
      <c r="S41" s="76"/>
      <c r="T41" s="76"/>
      <c r="U41" s="76"/>
      <c r="V41" s="76"/>
      <c r="W41" s="76">
        <f>SUM(Q41+V41)</f>
        <v>2265690</v>
      </c>
      <c r="X41" s="76">
        <f>(Q41/W41)*100</f>
        <v>100</v>
      </c>
      <c r="Y41" s="75">
        <f t="shared" si="1"/>
        <v>0</v>
      </c>
      <c r="Z41" s="4"/>
    </row>
    <row r="42" spans="1:26" ht="23.25">
      <c r="A42" s="4"/>
      <c r="B42" s="80"/>
      <c r="C42" s="80"/>
      <c r="D42" s="80"/>
      <c r="E42" s="80"/>
      <c r="F42" s="80"/>
      <c r="G42" s="80"/>
      <c r="H42" s="80"/>
      <c r="I42" s="89"/>
      <c r="J42" s="82" t="s">
        <v>44</v>
      </c>
      <c r="K42" s="81"/>
      <c r="L42" s="76">
        <f aca="true" t="shared" si="6" ref="L42:Q43">L58</f>
        <v>2652543.1</v>
      </c>
      <c r="M42" s="76">
        <f t="shared" si="6"/>
        <v>0</v>
      </c>
      <c r="N42" s="76">
        <f t="shared" si="6"/>
        <v>0</v>
      </c>
      <c r="O42" s="76">
        <f t="shared" si="6"/>
        <v>0</v>
      </c>
      <c r="P42" s="76">
        <f t="shared" si="6"/>
        <v>0</v>
      </c>
      <c r="Q42" s="76">
        <f t="shared" si="6"/>
        <v>2652543.1</v>
      </c>
      <c r="R42" s="83"/>
      <c r="S42" s="83"/>
      <c r="T42" s="83"/>
      <c r="U42" s="83"/>
      <c r="V42" s="83"/>
      <c r="W42" s="76">
        <f>SUM(Q42+V42)</f>
        <v>2652543.1</v>
      </c>
      <c r="X42" s="76">
        <f>(Q42/W42)*100</f>
        <v>100</v>
      </c>
      <c r="Y42" s="75">
        <f t="shared" si="1"/>
        <v>0</v>
      </c>
      <c r="Z42" s="4"/>
    </row>
    <row r="43" spans="1:26" ht="23.25">
      <c r="A43" s="4"/>
      <c r="B43" s="80"/>
      <c r="C43" s="80"/>
      <c r="D43" s="80"/>
      <c r="E43" s="80"/>
      <c r="F43" s="80"/>
      <c r="G43" s="80"/>
      <c r="H43" s="80"/>
      <c r="J43" s="78" t="s">
        <v>43</v>
      </c>
      <c r="K43" s="77"/>
      <c r="L43" s="76">
        <f t="shared" si="6"/>
        <v>1933730</v>
      </c>
      <c r="M43" s="76">
        <f t="shared" si="6"/>
        <v>0</v>
      </c>
      <c r="N43" s="76">
        <f t="shared" si="6"/>
        <v>0</v>
      </c>
      <c r="O43" s="76">
        <f t="shared" si="6"/>
        <v>0</v>
      </c>
      <c r="P43" s="76">
        <f t="shared" si="6"/>
        <v>0</v>
      </c>
      <c r="Q43" s="76">
        <f t="shared" si="6"/>
        <v>1933730</v>
      </c>
      <c r="R43" s="76"/>
      <c r="S43" s="76"/>
      <c r="T43" s="76"/>
      <c r="U43" s="76"/>
      <c r="V43" s="76"/>
      <c r="W43" s="76">
        <f>SUM(Q43+V43)</f>
        <v>1933730</v>
      </c>
      <c r="X43" s="76">
        <f>(Q43/W43)*100</f>
        <v>100</v>
      </c>
      <c r="Y43" s="75">
        <f t="shared" si="1"/>
        <v>0</v>
      </c>
      <c r="Z43" s="4"/>
    </row>
    <row r="44" spans="1:26" ht="23.25">
      <c r="A44" s="4"/>
      <c r="B44" s="80"/>
      <c r="C44" s="80"/>
      <c r="D44" s="80"/>
      <c r="E44" s="80"/>
      <c r="F44" s="80"/>
      <c r="G44" s="80"/>
      <c r="H44" s="80"/>
      <c r="J44" s="78" t="s">
        <v>42</v>
      </c>
      <c r="K44" s="77"/>
      <c r="L44" s="76">
        <f>(L$43/L41)*100</f>
        <v>85.34839276335245</v>
      </c>
      <c r="M44" s="76"/>
      <c r="N44" s="76"/>
      <c r="O44" s="76"/>
      <c r="P44" s="76"/>
      <c r="Q44" s="76">
        <f>(Q$43/Q41)*100</f>
        <v>85.34839276335245</v>
      </c>
      <c r="R44" s="76"/>
      <c r="S44" s="76"/>
      <c r="T44" s="76"/>
      <c r="U44" s="76"/>
      <c r="V44" s="76"/>
      <c r="W44" s="76">
        <f>(W$43/W41)*100</f>
        <v>85.34839276335245</v>
      </c>
      <c r="X44" s="76"/>
      <c r="Y44" s="75">
        <f t="shared" si="1"/>
        <v>0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124"/>
      <c r="L45" s="125"/>
      <c r="M45" s="125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189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118</v>
      </c>
      <c r="Z47" s="4"/>
    </row>
    <row r="48" spans="1:26" ht="23.25">
      <c r="A48" s="4"/>
      <c r="B48" s="64" t="s">
        <v>107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0</v>
      </c>
      <c r="M48" s="13"/>
      <c r="N48" s="13"/>
      <c r="O48" s="13"/>
      <c r="P48" s="13"/>
      <c r="Q48" s="13"/>
      <c r="R48" s="14" t="s">
        <v>1</v>
      </c>
      <c r="S48" s="13"/>
      <c r="T48" s="13"/>
      <c r="U48" s="13"/>
      <c r="V48" s="15"/>
      <c r="W48" s="13" t="s">
        <v>39</v>
      </c>
      <c r="X48" s="13"/>
      <c r="Y48" s="16"/>
      <c r="Z48" s="4"/>
    </row>
    <row r="49" spans="1:26" ht="23.25">
      <c r="A49" s="4"/>
      <c r="B49" s="17" t="s">
        <v>108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2</v>
      </c>
      <c r="P49" s="26"/>
      <c r="Q49" s="27"/>
      <c r="R49" s="28" t="s">
        <v>2</v>
      </c>
      <c r="S49" s="24"/>
      <c r="T49" s="22"/>
      <c r="U49" s="29"/>
      <c r="V49" s="27"/>
      <c r="W49" s="27"/>
      <c r="X49" s="30" t="s">
        <v>3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109</v>
      </c>
      <c r="K50" s="21"/>
      <c r="L50" s="34" t="s">
        <v>5</v>
      </c>
      <c r="M50" s="35" t="s">
        <v>6</v>
      </c>
      <c r="N50" s="36" t="s">
        <v>5</v>
      </c>
      <c r="O50" s="34" t="s">
        <v>7</v>
      </c>
      <c r="P50" s="26" t="s">
        <v>8</v>
      </c>
      <c r="Q50" s="23"/>
      <c r="R50" s="37" t="s">
        <v>7</v>
      </c>
      <c r="S50" s="35" t="s">
        <v>9</v>
      </c>
      <c r="T50" s="34" t="s">
        <v>10</v>
      </c>
      <c r="U50" s="29" t="s">
        <v>11</v>
      </c>
      <c r="V50" s="27"/>
      <c r="W50" s="27"/>
      <c r="X50" s="27"/>
      <c r="Y50" s="35"/>
      <c r="Z50" s="4"/>
    </row>
    <row r="51" spans="1:26" ht="23.25">
      <c r="A51" s="4"/>
      <c r="B51" s="38" t="s">
        <v>30</v>
      </c>
      <c r="C51" s="38" t="s">
        <v>31</v>
      </c>
      <c r="D51" s="38" t="s">
        <v>32</v>
      </c>
      <c r="E51" s="38" t="s">
        <v>33</v>
      </c>
      <c r="F51" s="38" t="s">
        <v>34</v>
      </c>
      <c r="G51" s="38" t="s">
        <v>35</v>
      </c>
      <c r="H51" s="38" t="s">
        <v>36</v>
      </c>
      <c r="I51" s="19"/>
      <c r="J51" s="39"/>
      <c r="K51" s="21"/>
      <c r="L51" s="34" t="s">
        <v>12</v>
      </c>
      <c r="M51" s="35" t="s">
        <v>13</v>
      </c>
      <c r="N51" s="36" t="s">
        <v>14</v>
      </c>
      <c r="O51" s="34" t="s">
        <v>15</v>
      </c>
      <c r="P51" s="26" t="s">
        <v>16</v>
      </c>
      <c r="Q51" s="35" t="s">
        <v>17</v>
      </c>
      <c r="R51" s="37" t="s">
        <v>15</v>
      </c>
      <c r="S51" s="35" t="s">
        <v>18</v>
      </c>
      <c r="T51" s="34" t="s">
        <v>19</v>
      </c>
      <c r="U51" s="29" t="s">
        <v>20</v>
      </c>
      <c r="V51" s="26" t="s">
        <v>17</v>
      </c>
      <c r="W51" s="26" t="s">
        <v>21</v>
      </c>
      <c r="X51" s="26" t="s">
        <v>22</v>
      </c>
      <c r="Y51" s="35" t="s">
        <v>23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24</v>
      </c>
      <c r="P52" s="47"/>
      <c r="Q52" s="48"/>
      <c r="R52" s="49" t="s">
        <v>24</v>
      </c>
      <c r="S52" s="44" t="s">
        <v>25</v>
      </c>
      <c r="T52" s="43"/>
      <c r="U52" s="50" t="s">
        <v>26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179"/>
      <c r="Z53" s="4"/>
    </row>
    <row r="54" spans="1:26" ht="23.25">
      <c r="A54" s="4"/>
      <c r="B54" s="84" t="s">
        <v>47</v>
      </c>
      <c r="C54" s="84" t="s">
        <v>54</v>
      </c>
      <c r="D54" s="84"/>
      <c r="E54" s="84" t="s">
        <v>56</v>
      </c>
      <c r="F54" s="84" t="s">
        <v>62</v>
      </c>
      <c r="H54" s="80"/>
      <c r="I54" s="89"/>
      <c r="J54" s="78" t="s">
        <v>41</v>
      </c>
      <c r="K54" s="77"/>
      <c r="L54" s="76">
        <f>(L$43/L42)*100</f>
        <v>72.90098321116818</v>
      </c>
      <c r="M54" s="76"/>
      <c r="N54" s="76"/>
      <c r="O54" s="76"/>
      <c r="P54" s="76"/>
      <c r="Q54" s="76">
        <f>(Q$43/Q42)*100</f>
        <v>72.90098321116818</v>
      </c>
      <c r="R54" s="76"/>
      <c r="S54" s="76"/>
      <c r="T54" s="76"/>
      <c r="U54" s="76"/>
      <c r="V54" s="76"/>
      <c r="W54" s="76">
        <f>(W$43/W42)*100</f>
        <v>72.90098321116818</v>
      </c>
      <c r="X54" s="76"/>
      <c r="Y54" s="127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/>
      <c r="K55" s="55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23"/>
      <c r="W55" s="23"/>
      <c r="X55" s="23"/>
      <c r="Y55" s="127"/>
      <c r="Z55" s="4"/>
    </row>
    <row r="56" spans="1:26" ht="23.25">
      <c r="A56" s="4"/>
      <c r="B56" s="80"/>
      <c r="C56" s="80"/>
      <c r="D56" s="80"/>
      <c r="E56" s="80"/>
      <c r="G56" s="84" t="s">
        <v>60</v>
      </c>
      <c r="H56" s="80"/>
      <c r="I56" s="89"/>
      <c r="J56" s="78" t="s">
        <v>59</v>
      </c>
      <c r="K56" s="7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127"/>
      <c r="Z56" s="4"/>
    </row>
    <row r="57" spans="1:26" ht="23.25">
      <c r="A57" s="4"/>
      <c r="B57" s="80"/>
      <c r="C57" s="80"/>
      <c r="D57" s="80"/>
      <c r="E57" s="80"/>
      <c r="F57" s="128"/>
      <c r="H57" s="80"/>
      <c r="I57" s="89"/>
      <c r="J57" s="82" t="s">
        <v>45</v>
      </c>
      <c r="K57" s="77"/>
      <c r="L57" s="76">
        <f aca="true" t="shared" si="7" ref="L57:Q57">L64</f>
        <v>2265690</v>
      </c>
      <c r="M57" s="76">
        <f t="shared" si="7"/>
        <v>0</v>
      </c>
      <c r="N57" s="76">
        <f t="shared" si="7"/>
        <v>0</v>
      </c>
      <c r="O57" s="76">
        <f t="shared" si="7"/>
        <v>0</v>
      </c>
      <c r="P57" s="76">
        <f t="shared" si="7"/>
        <v>0</v>
      </c>
      <c r="Q57" s="76">
        <f t="shared" si="7"/>
        <v>2265690</v>
      </c>
      <c r="R57" s="76"/>
      <c r="S57" s="76"/>
      <c r="T57" s="76"/>
      <c r="U57" s="76"/>
      <c r="V57" s="76"/>
      <c r="W57" s="76">
        <f>SUM(Q57+V57)</f>
        <v>2265690</v>
      </c>
      <c r="X57" s="76">
        <f>(Q57/W57)*100</f>
        <v>100</v>
      </c>
      <c r="Y57" s="127"/>
      <c r="Z57" s="4"/>
    </row>
    <row r="58" spans="1:26" ht="23.25">
      <c r="A58" s="4"/>
      <c r="B58" s="80"/>
      <c r="C58" s="80"/>
      <c r="D58" s="80"/>
      <c r="E58" s="80"/>
      <c r="F58" s="128"/>
      <c r="H58" s="80"/>
      <c r="I58" s="89"/>
      <c r="J58" s="82" t="s">
        <v>44</v>
      </c>
      <c r="K58" s="77"/>
      <c r="L58" s="76">
        <f aca="true" t="shared" si="8" ref="L58:Q59">L65</f>
        <v>2652543.1</v>
      </c>
      <c r="M58" s="76">
        <f t="shared" si="8"/>
        <v>0</v>
      </c>
      <c r="N58" s="76">
        <f t="shared" si="8"/>
        <v>0</v>
      </c>
      <c r="O58" s="76">
        <f t="shared" si="8"/>
        <v>0</v>
      </c>
      <c r="P58" s="76">
        <f t="shared" si="8"/>
        <v>0</v>
      </c>
      <c r="Q58" s="76">
        <f t="shared" si="8"/>
        <v>2652543.1</v>
      </c>
      <c r="R58" s="83"/>
      <c r="S58" s="83"/>
      <c r="T58" s="83"/>
      <c r="U58" s="83"/>
      <c r="V58" s="83"/>
      <c r="W58" s="76">
        <f>SUM(Q58+V58)</f>
        <v>2652543.1</v>
      </c>
      <c r="X58" s="76">
        <f>(Q58/W58)*100</f>
        <v>100</v>
      </c>
      <c r="Y58" s="127"/>
      <c r="Z58" s="4"/>
    </row>
    <row r="59" spans="1:26" ht="23.25">
      <c r="A59" s="4"/>
      <c r="B59" s="80"/>
      <c r="C59" s="80"/>
      <c r="D59" s="80"/>
      <c r="E59" s="80"/>
      <c r="F59" s="80"/>
      <c r="G59" s="80"/>
      <c r="H59" s="80"/>
      <c r="I59" s="89"/>
      <c r="J59" s="78" t="s">
        <v>43</v>
      </c>
      <c r="K59" s="77"/>
      <c r="L59" s="76">
        <f t="shared" si="8"/>
        <v>1933730</v>
      </c>
      <c r="M59" s="76">
        <f t="shared" si="8"/>
        <v>0</v>
      </c>
      <c r="N59" s="76">
        <f t="shared" si="8"/>
        <v>0</v>
      </c>
      <c r="O59" s="76">
        <f t="shared" si="8"/>
        <v>0</v>
      </c>
      <c r="P59" s="76">
        <f t="shared" si="8"/>
        <v>0</v>
      </c>
      <c r="Q59" s="76">
        <f t="shared" si="8"/>
        <v>1933730</v>
      </c>
      <c r="R59" s="76"/>
      <c r="S59" s="76"/>
      <c r="T59" s="76"/>
      <c r="U59" s="76"/>
      <c r="V59" s="76"/>
      <c r="W59" s="76">
        <f>SUM(Q59+V59)</f>
        <v>1933730</v>
      </c>
      <c r="X59" s="76">
        <f>(Q59/W59)*100</f>
        <v>100</v>
      </c>
      <c r="Y59" s="127"/>
      <c r="Z59" s="4"/>
    </row>
    <row r="60" spans="1:26" ht="23.25">
      <c r="A60" s="4"/>
      <c r="B60" s="80"/>
      <c r="C60" s="80"/>
      <c r="D60" s="80"/>
      <c r="E60" s="80"/>
      <c r="F60" s="80"/>
      <c r="G60" s="80"/>
      <c r="H60" s="80"/>
      <c r="I60" s="89"/>
      <c r="J60" s="78" t="s">
        <v>42</v>
      </c>
      <c r="K60" s="77"/>
      <c r="L60" s="76">
        <f>(L$59/L57)*100</f>
        <v>85.34839276335245</v>
      </c>
      <c r="M60" s="76"/>
      <c r="N60" s="76"/>
      <c r="O60" s="76"/>
      <c r="P60" s="76"/>
      <c r="Q60" s="76">
        <f>(Q$59/Q57)*100</f>
        <v>85.34839276335245</v>
      </c>
      <c r="R60" s="76"/>
      <c r="S60" s="76"/>
      <c r="T60" s="76"/>
      <c r="U60" s="76"/>
      <c r="V60" s="76"/>
      <c r="W60" s="76">
        <f>(W$59/W57)*100</f>
        <v>85.34839276335245</v>
      </c>
      <c r="X60" s="76"/>
      <c r="Y60" s="127"/>
      <c r="Z60" s="4"/>
    </row>
    <row r="61" spans="1:26" ht="23.25">
      <c r="A61" s="4"/>
      <c r="B61" s="80"/>
      <c r="C61" s="80"/>
      <c r="D61" s="80"/>
      <c r="E61" s="80"/>
      <c r="F61" s="80"/>
      <c r="G61" s="80"/>
      <c r="H61" s="80"/>
      <c r="I61" s="89"/>
      <c r="J61" s="78" t="s">
        <v>41</v>
      </c>
      <c r="K61" s="77"/>
      <c r="L61" s="76">
        <f>(L$59/L58)*100</f>
        <v>72.90098321116818</v>
      </c>
      <c r="M61" s="76"/>
      <c r="N61" s="76"/>
      <c r="O61" s="76"/>
      <c r="P61" s="76"/>
      <c r="Q61" s="76">
        <f>(Q$59/Q58)*100</f>
        <v>72.90098321116818</v>
      </c>
      <c r="R61" s="76"/>
      <c r="S61" s="76"/>
      <c r="T61" s="76"/>
      <c r="U61" s="76"/>
      <c r="V61" s="76"/>
      <c r="W61" s="76">
        <f>(W$59/W58)*100</f>
        <v>72.90098321116818</v>
      </c>
      <c r="X61" s="76"/>
      <c r="Y61" s="127"/>
      <c r="Z61" s="4"/>
    </row>
    <row r="62" spans="1:26" ht="23.25">
      <c r="A62" s="4"/>
      <c r="B62" s="80"/>
      <c r="C62" s="80"/>
      <c r="D62" s="80"/>
      <c r="E62" s="80"/>
      <c r="F62" s="80"/>
      <c r="G62" s="80"/>
      <c r="H62" s="80"/>
      <c r="I62" s="89"/>
      <c r="J62" s="93"/>
      <c r="K62" s="77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127"/>
      <c r="Z62" s="4"/>
    </row>
    <row r="63" spans="1:26" ht="23.25">
      <c r="A63" s="4"/>
      <c r="B63" s="80"/>
      <c r="C63" s="80"/>
      <c r="D63" s="80"/>
      <c r="E63" s="80"/>
      <c r="F63" s="80"/>
      <c r="H63" s="84" t="s">
        <v>58</v>
      </c>
      <c r="I63" s="89"/>
      <c r="J63" s="78" t="s">
        <v>90</v>
      </c>
      <c r="K63" s="77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127"/>
      <c r="Z63" s="4"/>
    </row>
    <row r="64" spans="1:26" ht="23.25">
      <c r="A64" s="4"/>
      <c r="B64" s="80"/>
      <c r="C64" s="80"/>
      <c r="D64" s="80"/>
      <c r="E64" s="80"/>
      <c r="F64" s="80"/>
      <c r="G64" s="80"/>
      <c r="H64" s="80"/>
      <c r="I64" s="78"/>
      <c r="J64" s="82" t="s">
        <v>45</v>
      </c>
      <c r="K64" s="77"/>
      <c r="L64" s="76">
        <v>2265690</v>
      </c>
      <c r="M64" s="76"/>
      <c r="N64" s="76"/>
      <c r="O64" s="76"/>
      <c r="P64" s="76"/>
      <c r="Q64" s="76">
        <f>SUM(L64:P64)</f>
        <v>2265690</v>
      </c>
      <c r="R64" s="76"/>
      <c r="S64" s="76"/>
      <c r="T64" s="76"/>
      <c r="U64" s="76"/>
      <c r="V64" s="76"/>
      <c r="W64" s="76">
        <f>SUM(Q64+V64)</f>
        <v>2265690</v>
      </c>
      <c r="X64" s="76">
        <f>(Q64/W64)*100</f>
        <v>100</v>
      </c>
      <c r="Y64" s="127"/>
      <c r="Z64" s="4"/>
    </row>
    <row r="65" spans="1:26" ht="23.25">
      <c r="A65" s="4"/>
      <c r="B65" s="80"/>
      <c r="C65" s="80"/>
      <c r="D65" s="80"/>
      <c r="E65" s="80"/>
      <c r="F65" s="80"/>
      <c r="G65" s="80"/>
      <c r="H65" s="80"/>
      <c r="I65" s="89"/>
      <c r="J65" s="82" t="s">
        <v>44</v>
      </c>
      <c r="K65" s="77"/>
      <c r="L65" s="76">
        <v>2652543.1</v>
      </c>
      <c r="M65" s="76"/>
      <c r="N65" s="76"/>
      <c r="O65" s="76"/>
      <c r="P65" s="76"/>
      <c r="Q65" s="76">
        <f>SUM(L65:P65)</f>
        <v>2652543.1</v>
      </c>
      <c r="R65" s="83"/>
      <c r="S65" s="83"/>
      <c r="T65" s="83"/>
      <c r="U65" s="83"/>
      <c r="V65" s="83"/>
      <c r="W65" s="76">
        <f>SUM(Q65+V65)</f>
        <v>2652543.1</v>
      </c>
      <c r="X65" s="76">
        <f>(Q65/W65)*100</f>
        <v>100</v>
      </c>
      <c r="Y65" s="127"/>
      <c r="Z65" s="4"/>
    </row>
    <row r="66" spans="1:26" ht="23.25">
      <c r="A66" s="4"/>
      <c r="B66" s="80"/>
      <c r="C66" s="80"/>
      <c r="D66" s="80"/>
      <c r="E66" s="80"/>
      <c r="F66" s="80"/>
      <c r="G66" s="80"/>
      <c r="H66" s="80"/>
      <c r="I66" s="89"/>
      <c r="J66" s="78" t="s">
        <v>43</v>
      </c>
      <c r="K66" s="77"/>
      <c r="L66" s="76">
        <v>1933730</v>
      </c>
      <c r="M66" s="76"/>
      <c r="N66" s="76"/>
      <c r="O66" s="76"/>
      <c r="P66" s="76"/>
      <c r="Q66" s="76">
        <f>SUM(L66:P66)</f>
        <v>1933730</v>
      </c>
      <c r="R66" s="76"/>
      <c r="S66" s="76"/>
      <c r="T66" s="76"/>
      <c r="U66" s="76"/>
      <c r="V66" s="76"/>
      <c r="W66" s="76">
        <f>SUM(Q66+V66)</f>
        <v>1933730</v>
      </c>
      <c r="X66" s="76">
        <f>(Q66/W66)*100</f>
        <v>100</v>
      </c>
      <c r="Y66" s="127"/>
      <c r="Z66" s="4"/>
    </row>
    <row r="67" spans="1:26" ht="23.25">
      <c r="A67" s="4"/>
      <c r="B67" s="80"/>
      <c r="C67" s="80"/>
      <c r="D67" s="80"/>
      <c r="E67" s="80"/>
      <c r="F67" s="80"/>
      <c r="G67" s="80"/>
      <c r="H67" s="80"/>
      <c r="I67" s="89"/>
      <c r="J67" s="78" t="s">
        <v>42</v>
      </c>
      <c r="K67" s="77"/>
      <c r="L67" s="76">
        <f>(L$66/L64)*100</f>
        <v>85.34839276335245</v>
      </c>
      <c r="M67" s="76"/>
      <c r="N67" s="76"/>
      <c r="O67" s="76"/>
      <c r="P67" s="76"/>
      <c r="Q67" s="76">
        <f>(Q$66/Q64)*100</f>
        <v>85.34839276335245</v>
      </c>
      <c r="R67" s="76"/>
      <c r="S67" s="76"/>
      <c r="T67" s="76"/>
      <c r="U67" s="76"/>
      <c r="V67" s="76"/>
      <c r="W67" s="76">
        <f>(W$66/W64)*100</f>
        <v>85.34839276335245</v>
      </c>
      <c r="X67" s="76"/>
      <c r="Y67" s="127"/>
      <c r="Z67" s="4"/>
    </row>
    <row r="68" spans="1:26" ht="23.25">
      <c r="A68" s="4"/>
      <c r="B68" s="80"/>
      <c r="C68" s="80"/>
      <c r="D68" s="80"/>
      <c r="E68" s="80"/>
      <c r="F68" s="80"/>
      <c r="G68" s="80"/>
      <c r="H68" s="80"/>
      <c r="I68" s="89"/>
      <c r="J68" s="78" t="s">
        <v>41</v>
      </c>
      <c r="K68" s="77"/>
      <c r="L68" s="76">
        <f>(L$66/L65)*100</f>
        <v>72.90098321116818</v>
      </c>
      <c r="M68" s="76"/>
      <c r="N68" s="76"/>
      <c r="O68" s="76"/>
      <c r="P68" s="76"/>
      <c r="Q68" s="76">
        <f>(Q$66/Q65)*100</f>
        <v>72.90098321116818</v>
      </c>
      <c r="R68" s="76"/>
      <c r="S68" s="76"/>
      <c r="T68" s="76"/>
      <c r="U68" s="76"/>
      <c r="V68" s="76"/>
      <c r="W68" s="76">
        <f>(W$66/W65)*100</f>
        <v>72.90098321116818</v>
      </c>
      <c r="X68" s="76"/>
      <c r="Y68" s="127"/>
      <c r="Z68" s="4"/>
    </row>
    <row r="69" spans="1:25" ht="23.25">
      <c r="A69" s="4"/>
      <c r="B69" s="80"/>
      <c r="C69" s="80"/>
      <c r="D69" s="80"/>
      <c r="E69" s="80"/>
      <c r="F69" s="80"/>
      <c r="G69" s="80"/>
      <c r="H69" s="128"/>
      <c r="K69" s="108"/>
      <c r="L69" s="100"/>
      <c r="M69" s="100"/>
      <c r="N69" s="100"/>
      <c r="O69" s="100"/>
      <c r="Q69" s="100"/>
      <c r="S69" s="100"/>
      <c r="T69" s="100"/>
      <c r="U69" s="100"/>
      <c r="V69" s="100"/>
      <c r="W69" s="100"/>
      <c r="X69" s="100"/>
      <c r="Y69" s="127"/>
    </row>
    <row r="70" spans="1:26" ht="23.25">
      <c r="A70" s="4"/>
      <c r="B70" s="80"/>
      <c r="C70" s="92" t="s">
        <v>57</v>
      </c>
      <c r="D70" s="57"/>
      <c r="E70" s="57"/>
      <c r="F70" s="57"/>
      <c r="G70" s="57"/>
      <c r="H70" s="57"/>
      <c r="I70" s="52"/>
      <c r="J70" s="52" t="s">
        <v>82</v>
      </c>
      <c r="K70" s="53"/>
      <c r="L70" s="76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76"/>
      <c r="Y70" s="127"/>
      <c r="Z70" s="4"/>
    </row>
    <row r="71" spans="1:25" ht="23.25">
      <c r="A71" s="4"/>
      <c r="B71" s="80"/>
      <c r="C71" s="51"/>
      <c r="D71" s="51"/>
      <c r="E71" s="51"/>
      <c r="F71" s="51"/>
      <c r="G71" s="51"/>
      <c r="H71" s="51"/>
      <c r="I71" s="61"/>
      <c r="J71" s="82" t="s">
        <v>45</v>
      </c>
      <c r="K71" s="53"/>
      <c r="L71" s="76">
        <f aca="true" t="shared" si="9" ref="L71:Q72">L78+L116</f>
        <v>0</v>
      </c>
      <c r="M71" s="76">
        <f t="shared" si="9"/>
        <v>0</v>
      </c>
      <c r="N71" s="76">
        <f t="shared" si="9"/>
        <v>0</v>
      </c>
      <c r="O71" s="76">
        <f t="shared" si="9"/>
        <v>0</v>
      </c>
      <c r="P71" s="76">
        <f t="shared" si="9"/>
        <v>0</v>
      </c>
      <c r="Q71" s="76">
        <f t="shared" si="9"/>
        <v>0</v>
      </c>
      <c r="R71" s="100"/>
      <c r="S71" s="100"/>
      <c r="T71" s="100"/>
      <c r="U71" s="100"/>
      <c r="V71" s="100"/>
      <c r="X71" s="100"/>
      <c r="Y71" s="127"/>
    </row>
    <row r="72" spans="1:26" ht="23.25">
      <c r="A72" s="4"/>
      <c r="B72" s="80"/>
      <c r="C72" s="51"/>
      <c r="D72" s="51"/>
      <c r="E72" s="51"/>
      <c r="F72" s="51"/>
      <c r="G72" s="51"/>
      <c r="H72" s="51"/>
      <c r="I72" s="61"/>
      <c r="J72" s="82" t="s">
        <v>44</v>
      </c>
      <c r="K72" s="53"/>
      <c r="L72" s="76">
        <f t="shared" si="9"/>
        <v>18767.5</v>
      </c>
      <c r="M72" s="76">
        <f t="shared" si="9"/>
        <v>0</v>
      </c>
      <c r="N72" s="76">
        <f t="shared" si="9"/>
        <v>0</v>
      </c>
      <c r="O72" s="76">
        <f t="shared" si="9"/>
        <v>0</v>
      </c>
      <c r="P72" s="76">
        <f t="shared" si="9"/>
        <v>185419.8</v>
      </c>
      <c r="Q72" s="76">
        <f t="shared" si="9"/>
        <v>204187.3</v>
      </c>
      <c r="R72" s="23"/>
      <c r="S72" s="70"/>
      <c r="T72" s="70"/>
      <c r="U72" s="70"/>
      <c r="V72" s="23"/>
      <c r="W72" s="23">
        <f>SUM(Q72+V72)</f>
        <v>204187.3</v>
      </c>
      <c r="X72" s="76">
        <f>(Q72/W72)*100</f>
        <v>100</v>
      </c>
      <c r="Y72" s="127"/>
      <c r="Z72" s="4"/>
    </row>
    <row r="73" spans="1:26" ht="23.25">
      <c r="A73" s="4"/>
      <c r="B73" s="80"/>
      <c r="C73" s="51"/>
      <c r="D73" s="51"/>
      <c r="E73" s="51"/>
      <c r="F73" s="51"/>
      <c r="G73" s="51"/>
      <c r="H73" s="51"/>
      <c r="I73" s="61"/>
      <c r="J73" s="78" t="s">
        <v>43</v>
      </c>
      <c r="K73" s="53"/>
      <c r="L73" s="76">
        <f>L80+L118</f>
        <v>13141.4</v>
      </c>
      <c r="M73" s="76">
        <f>M80+M118</f>
        <v>0</v>
      </c>
      <c r="N73" s="76">
        <f>N80+N118</f>
        <v>0</v>
      </c>
      <c r="O73" s="76">
        <f>O80+O118</f>
        <v>0</v>
      </c>
      <c r="P73" s="76">
        <f>P80+P118</f>
        <v>0</v>
      </c>
      <c r="Q73" s="23">
        <f>SUM(L73:P73)</f>
        <v>13141.4</v>
      </c>
      <c r="R73" s="23"/>
      <c r="S73" s="70"/>
      <c r="T73" s="70"/>
      <c r="U73" s="23"/>
      <c r="V73" s="23"/>
      <c r="W73" s="23">
        <f>SUM(Q73+V73)</f>
        <v>13141.4</v>
      </c>
      <c r="X73" s="76">
        <f>(Q73/W73)*100</f>
        <v>100</v>
      </c>
      <c r="Y73" s="127"/>
      <c r="Z73" s="4"/>
    </row>
    <row r="74" spans="1:26" ht="23.25">
      <c r="A74" s="4"/>
      <c r="B74" s="80"/>
      <c r="C74" s="51"/>
      <c r="D74" s="51"/>
      <c r="E74" s="51"/>
      <c r="F74" s="51"/>
      <c r="G74" s="51"/>
      <c r="H74" s="51"/>
      <c r="I74" s="61"/>
      <c r="J74" s="78" t="s">
        <v>42</v>
      </c>
      <c r="K74" s="53"/>
      <c r="L74" s="76"/>
      <c r="M74" s="76"/>
      <c r="N74" s="76">
        <f>N81+N119</f>
        <v>0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127"/>
      <c r="Z74" s="4"/>
    </row>
    <row r="75" spans="1:26" ht="23.25">
      <c r="A75" s="4"/>
      <c r="B75" s="80"/>
      <c r="C75" s="56"/>
      <c r="D75" s="56"/>
      <c r="E75" s="56"/>
      <c r="F75" s="56"/>
      <c r="G75" s="56"/>
      <c r="H75" s="56"/>
      <c r="I75" s="61"/>
      <c r="J75" s="78" t="s">
        <v>41</v>
      </c>
      <c r="K75" s="53"/>
      <c r="L75" s="76">
        <f>(L73/L72)*100</f>
        <v>70.02211269481818</v>
      </c>
      <c r="M75" s="76"/>
      <c r="N75" s="76"/>
      <c r="O75" s="76"/>
      <c r="P75" s="76"/>
      <c r="Q75" s="76">
        <f>(Q73/Q72)*100</f>
        <v>6.435953656275391</v>
      </c>
      <c r="R75" s="76"/>
      <c r="S75" s="76"/>
      <c r="T75" s="76"/>
      <c r="U75" s="76"/>
      <c r="V75" s="76"/>
      <c r="W75" s="76">
        <f>(W73/W72)*100</f>
        <v>6.435953656275391</v>
      </c>
      <c r="X75" s="76"/>
      <c r="Y75" s="127"/>
      <c r="Z75" s="4"/>
    </row>
    <row r="76" spans="1:26" ht="23.25">
      <c r="A76" s="4"/>
      <c r="B76" s="80"/>
      <c r="C76" s="57"/>
      <c r="D76" s="57"/>
      <c r="E76" s="57"/>
      <c r="F76" s="57"/>
      <c r="G76" s="57"/>
      <c r="H76" s="57"/>
      <c r="I76" s="52"/>
      <c r="J76" s="52"/>
      <c r="K76" s="53"/>
      <c r="L76" s="21"/>
      <c r="M76" s="21"/>
      <c r="N76" s="21"/>
      <c r="O76" s="21"/>
      <c r="P76" s="122"/>
      <c r="Q76" s="21"/>
      <c r="R76" s="21"/>
      <c r="S76" s="21"/>
      <c r="T76" s="21"/>
      <c r="U76" s="21"/>
      <c r="V76" s="21"/>
      <c r="W76" s="21"/>
      <c r="X76" s="76"/>
      <c r="Y76" s="127"/>
      <c r="Z76" s="4"/>
    </row>
    <row r="77" spans="1:26" ht="23.25">
      <c r="A77" s="4"/>
      <c r="B77" s="56"/>
      <c r="C77" s="56"/>
      <c r="D77" s="91"/>
      <c r="E77" s="91" t="s">
        <v>64</v>
      </c>
      <c r="F77" s="56"/>
      <c r="G77" s="56"/>
      <c r="H77" s="56"/>
      <c r="I77" s="61"/>
      <c r="J77" s="52" t="s">
        <v>87</v>
      </c>
      <c r="K77" s="53"/>
      <c r="L77" s="70"/>
      <c r="M77" s="23"/>
      <c r="N77" s="70"/>
      <c r="O77" s="70"/>
      <c r="P77" s="122"/>
      <c r="Q77" s="70"/>
      <c r="R77" s="23"/>
      <c r="S77" s="70"/>
      <c r="T77" s="70"/>
      <c r="U77" s="23"/>
      <c r="V77" s="23"/>
      <c r="W77" s="23"/>
      <c r="X77" s="76"/>
      <c r="Y77" s="127"/>
      <c r="Z77" s="4"/>
    </row>
    <row r="78" spans="1:26" ht="23.25">
      <c r="A78" s="4"/>
      <c r="B78" s="51"/>
      <c r="C78" s="56"/>
      <c r="D78" s="56"/>
      <c r="E78" s="56"/>
      <c r="F78" s="56"/>
      <c r="G78" s="56"/>
      <c r="H78" s="56"/>
      <c r="I78" s="61"/>
      <c r="J78" s="82" t="s">
        <v>45</v>
      </c>
      <c r="K78" s="53"/>
      <c r="L78" s="76">
        <f aca="true" t="shared" si="10" ref="L78:W78">L86</f>
        <v>0</v>
      </c>
      <c r="M78" s="76">
        <f t="shared" si="10"/>
        <v>0</v>
      </c>
      <c r="N78" s="76">
        <f t="shared" si="10"/>
        <v>0</v>
      </c>
      <c r="O78" s="76">
        <f t="shared" si="10"/>
        <v>0</v>
      </c>
      <c r="P78" s="76">
        <f t="shared" si="10"/>
        <v>0</v>
      </c>
      <c r="Q78" s="76">
        <f t="shared" si="10"/>
        <v>0</v>
      </c>
      <c r="R78" s="76">
        <f t="shared" si="10"/>
        <v>0</v>
      </c>
      <c r="S78" s="76">
        <f t="shared" si="10"/>
        <v>0</v>
      </c>
      <c r="T78" s="76">
        <f t="shared" si="10"/>
        <v>0</v>
      </c>
      <c r="U78" s="76">
        <f t="shared" si="10"/>
        <v>0</v>
      </c>
      <c r="V78" s="76">
        <f t="shared" si="10"/>
        <v>0</v>
      </c>
      <c r="W78" s="76">
        <f t="shared" si="10"/>
        <v>0</v>
      </c>
      <c r="X78" s="76"/>
      <c r="Y78" s="127"/>
      <c r="Z78" s="4"/>
    </row>
    <row r="79" spans="1:26" ht="23.25">
      <c r="A79" s="4"/>
      <c r="B79" s="51"/>
      <c r="C79" s="56"/>
      <c r="D79" s="56"/>
      <c r="E79" s="56"/>
      <c r="F79" s="56"/>
      <c r="G79" s="56"/>
      <c r="H79" s="56"/>
      <c r="I79" s="61"/>
      <c r="J79" s="82" t="s">
        <v>44</v>
      </c>
      <c r="K79" s="53"/>
      <c r="L79" s="76">
        <f>L87</f>
        <v>47.5</v>
      </c>
      <c r="M79" s="76">
        <f>M87</f>
        <v>0</v>
      </c>
      <c r="N79" s="76"/>
      <c r="O79" s="76">
        <f aca="true" t="shared" si="11" ref="O79:W79">O87</f>
        <v>0</v>
      </c>
      <c r="P79" s="76">
        <f t="shared" si="11"/>
        <v>47168.7</v>
      </c>
      <c r="Q79" s="76">
        <f t="shared" si="11"/>
        <v>47216.2</v>
      </c>
      <c r="R79" s="76">
        <f t="shared" si="11"/>
        <v>0</v>
      </c>
      <c r="S79" s="76">
        <f t="shared" si="11"/>
        <v>0</v>
      </c>
      <c r="T79" s="76">
        <f t="shared" si="11"/>
        <v>0</v>
      </c>
      <c r="U79" s="76">
        <f t="shared" si="11"/>
        <v>0</v>
      </c>
      <c r="V79" s="76">
        <f t="shared" si="11"/>
        <v>0</v>
      </c>
      <c r="W79" s="76">
        <f t="shared" si="11"/>
        <v>47216.2</v>
      </c>
      <c r="X79" s="76">
        <f>(Q79/W79)*100</f>
        <v>100</v>
      </c>
      <c r="Y79" s="127"/>
      <c r="Z79" s="4"/>
    </row>
    <row r="80" spans="1:26" ht="23.25">
      <c r="A80" s="4"/>
      <c r="B80" s="51"/>
      <c r="C80" s="56"/>
      <c r="D80" s="56"/>
      <c r="E80" s="56"/>
      <c r="F80" s="56"/>
      <c r="G80" s="56"/>
      <c r="H80" s="56"/>
      <c r="I80" s="61"/>
      <c r="J80" s="78" t="s">
        <v>43</v>
      </c>
      <c r="K80" s="53"/>
      <c r="L80" s="76">
        <f>L88</f>
        <v>0</v>
      </c>
      <c r="M80" s="76">
        <f>M88</f>
        <v>0</v>
      </c>
      <c r="N80" s="76">
        <f>L80</f>
        <v>0</v>
      </c>
      <c r="O80" s="76">
        <f>O88</f>
        <v>0</v>
      </c>
      <c r="P80" s="76">
        <f>P88</f>
        <v>0</v>
      </c>
      <c r="Q80" s="76">
        <f aca="true" t="shared" si="12" ref="Q80:W80">Q88</f>
        <v>0</v>
      </c>
      <c r="R80" s="76">
        <f t="shared" si="12"/>
        <v>0</v>
      </c>
      <c r="S80" s="76">
        <f t="shared" si="12"/>
        <v>0</v>
      </c>
      <c r="T80" s="76">
        <f t="shared" si="12"/>
        <v>0</v>
      </c>
      <c r="U80" s="76">
        <f t="shared" si="12"/>
        <v>0</v>
      </c>
      <c r="V80" s="76">
        <f t="shared" si="12"/>
        <v>0</v>
      </c>
      <c r="W80" s="76">
        <f t="shared" si="12"/>
        <v>0</v>
      </c>
      <c r="X80" s="76"/>
      <c r="Y80" s="127"/>
      <c r="Z80" s="4"/>
    </row>
    <row r="81" spans="1:26" ht="23.25">
      <c r="A81" s="4"/>
      <c r="B81" s="51"/>
      <c r="C81" s="56"/>
      <c r="D81" s="56"/>
      <c r="E81" s="56"/>
      <c r="F81" s="56"/>
      <c r="G81" s="56"/>
      <c r="H81" s="56"/>
      <c r="I81" s="61"/>
      <c r="J81" s="78" t="s">
        <v>42</v>
      </c>
      <c r="K81" s="53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127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78" t="s">
        <v>41</v>
      </c>
      <c r="K82" s="53"/>
      <c r="L82" s="70">
        <f>(L80/L79)*100</f>
        <v>0</v>
      </c>
      <c r="M82" s="70"/>
      <c r="N82" s="70"/>
      <c r="O82" s="70"/>
      <c r="P82" s="70"/>
      <c r="Q82" s="70">
        <f>(Q80/Q79)*100</f>
        <v>0</v>
      </c>
      <c r="R82" s="70"/>
      <c r="S82" s="70"/>
      <c r="T82" s="70"/>
      <c r="U82" s="70"/>
      <c r="V82" s="70"/>
      <c r="W82" s="70">
        <f>(W80/W79)*100</f>
        <v>0</v>
      </c>
      <c r="X82" s="76"/>
      <c r="Y82" s="127"/>
      <c r="Z82" s="4"/>
    </row>
    <row r="83" spans="1:25" ht="23.25">
      <c r="A83" s="4"/>
      <c r="B83" s="56"/>
      <c r="C83" s="57"/>
      <c r="D83" s="57"/>
      <c r="E83" s="57"/>
      <c r="F83" s="57"/>
      <c r="G83" s="57"/>
      <c r="H83" s="57"/>
      <c r="L83" s="100"/>
      <c r="M83" s="100"/>
      <c r="N83" s="100"/>
      <c r="O83" s="100"/>
      <c r="P83" s="100"/>
      <c r="Q83" s="100"/>
      <c r="R83" s="100"/>
      <c r="T83" s="100"/>
      <c r="U83" s="100"/>
      <c r="V83" s="100"/>
      <c r="X83" s="76"/>
      <c r="Y83" s="127"/>
    </row>
    <row r="84" spans="1:25" ht="23.25">
      <c r="A84" s="4"/>
      <c r="B84" s="56"/>
      <c r="C84" s="56"/>
      <c r="D84" s="91"/>
      <c r="E84" s="91"/>
      <c r="F84" s="94" t="s">
        <v>93</v>
      </c>
      <c r="G84" s="95"/>
      <c r="H84" s="96"/>
      <c r="I84" s="97"/>
      <c r="J84" s="52" t="s">
        <v>91</v>
      </c>
      <c r="L84" s="100"/>
      <c r="M84" s="100"/>
      <c r="N84" s="100"/>
      <c r="O84" s="100"/>
      <c r="P84" s="100"/>
      <c r="Q84" s="100"/>
      <c r="R84" s="100"/>
      <c r="S84" s="100"/>
      <c r="T84" s="100"/>
      <c r="V84" s="100"/>
      <c r="X84" s="76"/>
      <c r="Y84" s="100"/>
    </row>
    <row r="85" spans="1:25" ht="23.25">
      <c r="A85" s="4"/>
      <c r="B85" s="56"/>
      <c r="C85" s="56"/>
      <c r="D85" s="56"/>
      <c r="E85" s="56"/>
      <c r="F85" s="57"/>
      <c r="G85" s="117"/>
      <c r="H85" s="117"/>
      <c r="J85" s="123" t="s">
        <v>92</v>
      </c>
      <c r="L85" s="100"/>
      <c r="M85" s="100"/>
      <c r="N85" s="100"/>
      <c r="O85" s="100"/>
      <c r="P85" s="100"/>
      <c r="Q85" s="100"/>
      <c r="R85" s="100"/>
      <c r="S85" s="100"/>
      <c r="T85" s="100"/>
      <c r="V85" s="100"/>
      <c r="X85" s="76"/>
      <c r="Y85" s="100"/>
    </row>
    <row r="86" spans="1:25" ht="23.25">
      <c r="A86" s="4"/>
      <c r="B86" s="56"/>
      <c r="C86" s="56"/>
      <c r="D86" s="56"/>
      <c r="E86" s="56"/>
      <c r="F86" s="56"/>
      <c r="G86" s="96"/>
      <c r="H86" s="96"/>
      <c r="I86" s="97"/>
      <c r="J86" s="82" t="s">
        <v>45</v>
      </c>
      <c r="L86" s="164">
        <f>L102</f>
        <v>0</v>
      </c>
      <c r="M86" s="100"/>
      <c r="N86" s="100"/>
      <c r="O86" s="100"/>
      <c r="P86" s="100"/>
      <c r="Q86" s="100"/>
      <c r="R86" s="100"/>
      <c r="S86" s="100"/>
      <c r="T86" s="100"/>
      <c r="V86" s="100"/>
      <c r="X86" s="76"/>
      <c r="Y86" s="100"/>
    </row>
    <row r="87" spans="1:25" ht="23.25">
      <c r="A87" s="4"/>
      <c r="B87" s="56"/>
      <c r="C87" s="56"/>
      <c r="D87" s="56"/>
      <c r="E87" s="56"/>
      <c r="F87" s="56"/>
      <c r="G87" s="51"/>
      <c r="H87" s="51"/>
      <c r="I87" s="61"/>
      <c r="J87" s="82" t="s">
        <v>44</v>
      </c>
      <c r="L87" s="190">
        <f>L103</f>
        <v>47.5</v>
      </c>
      <c r="M87" s="190">
        <f aca="true" t="shared" si="13" ref="M87:W87">M103</f>
        <v>0</v>
      </c>
      <c r="N87" s="190">
        <f t="shared" si="13"/>
        <v>0</v>
      </c>
      <c r="O87" s="190">
        <f t="shared" si="13"/>
        <v>0</v>
      </c>
      <c r="P87" s="190">
        <f t="shared" si="13"/>
        <v>47168.7</v>
      </c>
      <c r="Q87" s="190">
        <f t="shared" si="13"/>
        <v>47216.2</v>
      </c>
      <c r="R87" s="190">
        <f t="shared" si="13"/>
        <v>0</v>
      </c>
      <c r="S87" s="190">
        <f t="shared" si="13"/>
        <v>0</v>
      </c>
      <c r="T87" s="190">
        <f t="shared" si="13"/>
        <v>0</v>
      </c>
      <c r="U87" s="190">
        <f t="shared" si="13"/>
        <v>0</v>
      </c>
      <c r="V87" s="190">
        <f t="shared" si="13"/>
        <v>0</v>
      </c>
      <c r="W87" s="190">
        <f t="shared" si="13"/>
        <v>47216.2</v>
      </c>
      <c r="X87" s="76">
        <f>(Q87/W87)*100</f>
        <v>100</v>
      </c>
      <c r="Y87" s="116"/>
    </row>
    <row r="88" spans="1:25" ht="23.25">
      <c r="A88" s="4"/>
      <c r="B88" s="56"/>
      <c r="C88" s="56"/>
      <c r="D88" s="56"/>
      <c r="E88" s="56"/>
      <c r="F88" s="56"/>
      <c r="G88" s="51"/>
      <c r="H88" s="51"/>
      <c r="I88" s="61"/>
      <c r="J88" s="78" t="s">
        <v>43</v>
      </c>
      <c r="L88" s="164">
        <f>L104</f>
        <v>0</v>
      </c>
      <c r="M88" s="100"/>
      <c r="N88" s="100"/>
      <c r="O88" s="100"/>
      <c r="P88" s="100"/>
      <c r="Q88" s="100"/>
      <c r="R88" s="100"/>
      <c r="S88" s="100"/>
      <c r="T88" s="100"/>
      <c r="V88" s="100"/>
      <c r="X88" s="76"/>
      <c r="Y88" s="100"/>
    </row>
    <row r="89" spans="1:25" ht="23.25">
      <c r="A89" s="4"/>
      <c r="B89" s="56"/>
      <c r="C89" s="56"/>
      <c r="D89" s="56"/>
      <c r="E89" s="56"/>
      <c r="F89" s="51"/>
      <c r="G89" s="51"/>
      <c r="H89" s="51"/>
      <c r="I89" s="61"/>
      <c r="J89" s="78" t="s">
        <v>42</v>
      </c>
      <c r="L89" s="100"/>
      <c r="M89" s="100"/>
      <c r="N89" s="100"/>
      <c r="O89" s="100"/>
      <c r="P89" s="100"/>
      <c r="Q89" s="100"/>
      <c r="R89" s="100"/>
      <c r="S89" s="100"/>
      <c r="T89" s="100"/>
      <c r="V89" s="100"/>
      <c r="X89" s="23"/>
      <c r="Y89" s="100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172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18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117</v>
      </c>
      <c r="Z92" s="4"/>
    </row>
    <row r="93" spans="1:26" ht="23.25">
      <c r="A93" s="4"/>
      <c r="B93" s="64" t="s">
        <v>107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0</v>
      </c>
      <c r="M93" s="13"/>
      <c r="N93" s="13"/>
      <c r="O93" s="13"/>
      <c r="P93" s="13"/>
      <c r="Q93" s="13"/>
      <c r="R93" s="14" t="s">
        <v>1</v>
      </c>
      <c r="S93" s="13"/>
      <c r="T93" s="13"/>
      <c r="U93" s="13"/>
      <c r="V93" s="15"/>
      <c r="W93" s="13" t="s">
        <v>39</v>
      </c>
      <c r="X93" s="13"/>
      <c r="Y93" s="16"/>
      <c r="Z93" s="4"/>
    </row>
    <row r="94" spans="1:26" ht="23.25">
      <c r="A94" s="4"/>
      <c r="B94" s="17" t="s">
        <v>108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2</v>
      </c>
      <c r="P94" s="26"/>
      <c r="Q94" s="27"/>
      <c r="R94" s="28" t="s">
        <v>2</v>
      </c>
      <c r="S94" s="24"/>
      <c r="T94" s="22"/>
      <c r="U94" s="29"/>
      <c r="V94" s="27"/>
      <c r="W94" s="27"/>
      <c r="X94" s="30" t="s">
        <v>3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109</v>
      </c>
      <c r="K95" s="21"/>
      <c r="L95" s="34" t="s">
        <v>5</v>
      </c>
      <c r="M95" s="35" t="s">
        <v>6</v>
      </c>
      <c r="N95" s="36" t="s">
        <v>5</v>
      </c>
      <c r="O95" s="34" t="s">
        <v>7</v>
      </c>
      <c r="P95" s="26" t="s">
        <v>8</v>
      </c>
      <c r="Q95" s="23"/>
      <c r="R95" s="37" t="s">
        <v>7</v>
      </c>
      <c r="S95" s="35" t="s">
        <v>9</v>
      </c>
      <c r="T95" s="34" t="s">
        <v>10</v>
      </c>
      <c r="U95" s="29" t="s">
        <v>11</v>
      </c>
      <c r="V95" s="27"/>
      <c r="W95" s="27"/>
      <c r="X95" s="27"/>
      <c r="Y95" s="35"/>
      <c r="Z95" s="4"/>
    </row>
    <row r="96" spans="1:26" ht="23.25">
      <c r="A96" s="4"/>
      <c r="B96" s="38" t="s">
        <v>30</v>
      </c>
      <c r="C96" s="38" t="s">
        <v>31</v>
      </c>
      <c r="D96" s="38" t="s">
        <v>32</v>
      </c>
      <c r="E96" s="38" t="s">
        <v>33</v>
      </c>
      <c r="F96" s="38" t="s">
        <v>34</v>
      </c>
      <c r="G96" s="38" t="s">
        <v>35</v>
      </c>
      <c r="H96" s="38" t="s">
        <v>36</v>
      </c>
      <c r="I96" s="19"/>
      <c r="J96" s="39"/>
      <c r="K96" s="21"/>
      <c r="L96" s="34" t="s">
        <v>12</v>
      </c>
      <c r="M96" s="35" t="s">
        <v>13</v>
      </c>
      <c r="N96" s="36" t="s">
        <v>14</v>
      </c>
      <c r="O96" s="34" t="s">
        <v>15</v>
      </c>
      <c r="P96" s="26" t="s">
        <v>16</v>
      </c>
      <c r="Q96" s="35" t="s">
        <v>17</v>
      </c>
      <c r="R96" s="37" t="s">
        <v>15</v>
      </c>
      <c r="S96" s="35" t="s">
        <v>18</v>
      </c>
      <c r="T96" s="34" t="s">
        <v>19</v>
      </c>
      <c r="U96" s="29" t="s">
        <v>20</v>
      </c>
      <c r="V96" s="26" t="s">
        <v>17</v>
      </c>
      <c r="W96" s="26" t="s">
        <v>21</v>
      </c>
      <c r="X96" s="26" t="s">
        <v>22</v>
      </c>
      <c r="Y96" s="35" t="s">
        <v>23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24</v>
      </c>
      <c r="P97" s="47"/>
      <c r="Q97" s="48"/>
      <c r="R97" s="49" t="s">
        <v>24</v>
      </c>
      <c r="S97" s="44" t="s">
        <v>25</v>
      </c>
      <c r="T97" s="43"/>
      <c r="U97" s="50" t="s">
        <v>26</v>
      </c>
      <c r="V97" s="48"/>
      <c r="W97" s="48"/>
      <c r="X97" s="48"/>
      <c r="Y97" s="49"/>
      <c r="Z97" s="4"/>
    </row>
    <row r="98" spans="1:25" ht="23.25">
      <c r="A98" s="4"/>
      <c r="B98" s="51"/>
      <c r="C98" s="51"/>
      <c r="D98" s="51"/>
      <c r="E98" s="51"/>
      <c r="F98" s="51"/>
      <c r="G98" s="51"/>
      <c r="H98" s="51"/>
      <c r="I98" s="61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W98" s="169"/>
      <c r="Y98" s="169"/>
    </row>
    <row r="99" spans="1:25" ht="23.25">
      <c r="A99" s="4"/>
      <c r="B99" s="84" t="s">
        <v>47</v>
      </c>
      <c r="C99" s="92" t="s">
        <v>57</v>
      </c>
      <c r="D99" s="91"/>
      <c r="E99" s="91" t="s">
        <v>64</v>
      </c>
      <c r="F99" s="94" t="s">
        <v>93</v>
      </c>
      <c r="G99" s="51"/>
      <c r="H99" s="51"/>
      <c r="I99" s="61"/>
      <c r="J99" s="78" t="s">
        <v>41</v>
      </c>
      <c r="L99" s="100"/>
      <c r="M99" s="100"/>
      <c r="N99" s="100"/>
      <c r="O99" s="100"/>
      <c r="P99" s="100"/>
      <c r="Q99" s="100"/>
      <c r="R99" s="100"/>
      <c r="S99" s="100"/>
      <c r="T99" s="100"/>
      <c r="V99" s="100"/>
      <c r="X99" s="23"/>
      <c r="Y99" s="100"/>
    </row>
    <row r="100" spans="1:26" ht="23.25">
      <c r="A100" s="4"/>
      <c r="B100" s="51"/>
      <c r="C100" s="51"/>
      <c r="D100" s="51"/>
      <c r="E100" s="56"/>
      <c r="F100" s="57"/>
      <c r="G100" s="51"/>
      <c r="H100" s="51"/>
      <c r="I100" s="61"/>
      <c r="J100" s="52"/>
      <c r="K100" s="53"/>
      <c r="L100" s="70"/>
      <c r="M100" s="23"/>
      <c r="N100" s="70"/>
      <c r="O100" s="70"/>
      <c r="P100" s="70"/>
      <c r="Q100" s="70">
        <f>SUM(L100:P100)</f>
        <v>0</v>
      </c>
      <c r="R100" s="70"/>
      <c r="S100" s="70"/>
      <c r="T100" s="70"/>
      <c r="U100" s="23"/>
      <c r="V100" s="23"/>
      <c r="W100" s="23">
        <f>SUM(V100+Q100)</f>
        <v>0</v>
      </c>
      <c r="X100" s="23"/>
      <c r="Y100" s="23"/>
      <c r="Z100" s="4"/>
    </row>
    <row r="101" spans="1:26" ht="23.25">
      <c r="A101" s="4"/>
      <c r="B101" s="51"/>
      <c r="C101" s="51"/>
      <c r="D101" s="51"/>
      <c r="E101" s="56"/>
      <c r="F101" s="56"/>
      <c r="G101" s="91" t="s">
        <v>60</v>
      </c>
      <c r="H101" s="56"/>
      <c r="I101" s="97"/>
      <c r="J101" s="191" t="s">
        <v>86</v>
      </c>
      <c r="K101" s="97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4"/>
    </row>
    <row r="102" spans="1:26" ht="23.25">
      <c r="A102" s="4"/>
      <c r="B102" s="51"/>
      <c r="C102" s="51"/>
      <c r="D102" s="51"/>
      <c r="E102" s="56"/>
      <c r="F102" s="56"/>
      <c r="G102" s="56"/>
      <c r="H102" s="118"/>
      <c r="I102" s="102"/>
      <c r="J102" s="82" t="s">
        <v>45</v>
      </c>
      <c r="K102" s="55"/>
      <c r="L102" s="70">
        <f aca="true" t="shared" si="14" ref="L102:Q102">L109</f>
        <v>0</v>
      </c>
      <c r="M102" s="70">
        <f t="shared" si="14"/>
        <v>0</v>
      </c>
      <c r="N102" s="70">
        <f t="shared" si="14"/>
        <v>0</v>
      </c>
      <c r="O102" s="70">
        <f t="shared" si="14"/>
        <v>0</v>
      </c>
      <c r="P102" s="70">
        <f t="shared" si="14"/>
        <v>0</v>
      </c>
      <c r="Q102" s="70">
        <f t="shared" si="14"/>
        <v>0</v>
      </c>
      <c r="R102" s="70"/>
      <c r="S102" s="70"/>
      <c r="T102" s="70"/>
      <c r="U102" s="74"/>
      <c r="V102" s="23"/>
      <c r="W102" s="23"/>
      <c r="X102" s="23"/>
      <c r="Y102" s="76"/>
      <c r="Z102" s="4"/>
    </row>
    <row r="103" spans="1:26" ht="23.25">
      <c r="A103" s="4"/>
      <c r="B103" s="51"/>
      <c r="C103" s="51"/>
      <c r="D103" s="51"/>
      <c r="E103" s="56"/>
      <c r="F103" s="56"/>
      <c r="G103" s="56"/>
      <c r="H103" s="118"/>
      <c r="I103" s="102"/>
      <c r="J103" s="82" t="s">
        <v>44</v>
      </c>
      <c r="K103" s="55"/>
      <c r="L103" s="70">
        <f>L110</f>
        <v>47.5</v>
      </c>
      <c r="M103" s="70">
        <f aca="true" t="shared" si="15" ref="M103:W103">M110</f>
        <v>0</v>
      </c>
      <c r="N103" s="70">
        <f t="shared" si="15"/>
        <v>0</v>
      </c>
      <c r="O103" s="70">
        <f t="shared" si="15"/>
        <v>0</v>
      </c>
      <c r="P103" s="70">
        <f t="shared" si="15"/>
        <v>47168.7</v>
      </c>
      <c r="Q103" s="70">
        <f t="shared" si="15"/>
        <v>47216.2</v>
      </c>
      <c r="R103" s="7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70">
        <f t="shared" si="15"/>
        <v>0</v>
      </c>
      <c r="W103" s="70">
        <f t="shared" si="15"/>
        <v>47216.2</v>
      </c>
      <c r="X103" s="23">
        <f>(Q103/W103)*100</f>
        <v>100</v>
      </c>
      <c r="Y103" s="76"/>
      <c r="Z103" s="4"/>
    </row>
    <row r="104" spans="1:26" ht="23.25">
      <c r="A104" s="4"/>
      <c r="B104" s="51"/>
      <c r="C104" s="51"/>
      <c r="D104" s="51"/>
      <c r="E104" s="56"/>
      <c r="F104" s="56"/>
      <c r="G104" s="56"/>
      <c r="H104" s="118"/>
      <c r="I104" s="102"/>
      <c r="J104" s="78" t="s">
        <v>43</v>
      </c>
      <c r="K104" s="53"/>
      <c r="L104" s="70">
        <f>L111</f>
        <v>0</v>
      </c>
      <c r="M104" s="70"/>
      <c r="N104" s="70"/>
      <c r="O104" s="70"/>
      <c r="P104" s="70"/>
      <c r="Q104" s="70">
        <f>SUM(Q111)</f>
        <v>0</v>
      </c>
      <c r="R104" s="70"/>
      <c r="S104" s="70"/>
      <c r="T104" s="70"/>
      <c r="U104" s="70"/>
      <c r="V104" s="23"/>
      <c r="W104" s="23">
        <f>SUM(Q104+V104)</f>
        <v>0</v>
      </c>
      <c r="X104" s="23"/>
      <c r="Y104" s="76"/>
      <c r="Z104" s="4"/>
    </row>
    <row r="105" spans="1:26" ht="23.25">
      <c r="A105" s="4"/>
      <c r="B105" s="51"/>
      <c r="C105" s="51"/>
      <c r="D105" s="51"/>
      <c r="E105" s="56"/>
      <c r="F105" s="56"/>
      <c r="G105" s="56"/>
      <c r="H105" s="118"/>
      <c r="I105" s="102"/>
      <c r="J105" s="78" t="s">
        <v>42</v>
      </c>
      <c r="K105" s="53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6"/>
      <c r="Z105" s="4"/>
    </row>
    <row r="106" spans="1:26" ht="23.25">
      <c r="A106" s="4"/>
      <c r="B106" s="56"/>
      <c r="C106" s="57"/>
      <c r="D106" s="57"/>
      <c r="E106" s="57"/>
      <c r="F106" s="57"/>
      <c r="G106" s="56"/>
      <c r="H106" s="118"/>
      <c r="I106" s="102"/>
      <c r="J106" s="78" t="s">
        <v>41</v>
      </c>
      <c r="K106" s="53"/>
      <c r="L106" s="70">
        <f>(L104/L103)*100</f>
        <v>0</v>
      </c>
      <c r="M106" s="70"/>
      <c r="N106" s="70"/>
      <c r="O106" s="70"/>
      <c r="P106" s="70">
        <f>(P104/P103)*100</f>
        <v>0</v>
      </c>
      <c r="Q106" s="70">
        <f>(Q104/Q103)*100</f>
        <v>0</v>
      </c>
      <c r="R106" s="70"/>
      <c r="S106" s="70"/>
      <c r="T106" s="70"/>
      <c r="U106" s="70"/>
      <c r="V106" s="70"/>
      <c r="W106" s="70">
        <f>(W104/W103)*100</f>
        <v>0</v>
      </c>
      <c r="X106" s="70"/>
      <c r="Y106" s="70"/>
      <c r="Z106" s="4"/>
    </row>
    <row r="107" spans="1:26" ht="23.25">
      <c r="A107" s="4"/>
      <c r="B107" s="51"/>
      <c r="C107" s="51"/>
      <c r="D107" s="129"/>
      <c r="E107" s="57"/>
      <c r="F107" s="56"/>
      <c r="G107" s="56"/>
      <c r="H107" s="56"/>
      <c r="I107" s="61"/>
      <c r="J107" s="52"/>
      <c r="K107" s="53"/>
      <c r="L107" s="70"/>
      <c r="M107" s="23"/>
      <c r="N107" s="70"/>
      <c r="O107" s="70"/>
      <c r="P107" s="23"/>
      <c r="Q107" s="23"/>
      <c r="R107" s="70"/>
      <c r="S107" s="70"/>
      <c r="T107" s="70"/>
      <c r="U107" s="70"/>
      <c r="V107" s="23"/>
      <c r="W107" s="23"/>
      <c r="X107" s="23"/>
      <c r="Y107" s="23"/>
      <c r="Z107" s="4"/>
    </row>
    <row r="108" spans="1:26" ht="23.25">
      <c r="A108" s="4"/>
      <c r="B108" s="51"/>
      <c r="C108" s="51"/>
      <c r="D108" s="129"/>
      <c r="E108" s="57"/>
      <c r="F108" s="56"/>
      <c r="G108" s="96"/>
      <c r="H108" s="94" t="s">
        <v>58</v>
      </c>
      <c r="I108" s="61"/>
      <c r="J108" s="52" t="s">
        <v>97</v>
      </c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>
        <f>SUM(Q108+V108)</f>
        <v>0</v>
      </c>
      <c r="X108" s="23"/>
      <c r="Y108" s="23"/>
      <c r="Z108" s="4"/>
    </row>
    <row r="109" spans="1:26" ht="23.25">
      <c r="A109" s="4"/>
      <c r="B109" s="51"/>
      <c r="C109" s="51"/>
      <c r="D109" s="129"/>
      <c r="E109" s="57"/>
      <c r="F109" s="56"/>
      <c r="G109" s="96"/>
      <c r="H109" s="96"/>
      <c r="I109" s="97"/>
      <c r="J109" s="98" t="s">
        <v>45</v>
      </c>
      <c r="K109" s="53"/>
      <c r="L109" s="70">
        <v>0</v>
      </c>
      <c r="M109" s="23"/>
      <c r="N109" s="70"/>
      <c r="O109" s="70"/>
      <c r="P109" s="23"/>
      <c r="Q109" s="115"/>
      <c r="R109" s="23"/>
      <c r="S109" s="70"/>
      <c r="T109" s="70"/>
      <c r="U109" s="70"/>
      <c r="V109" s="23"/>
      <c r="W109" s="23">
        <f>SUM(Q109+V109)</f>
        <v>0</v>
      </c>
      <c r="X109" s="23"/>
      <c r="Y109" s="23"/>
      <c r="Z109" s="4"/>
    </row>
    <row r="110" spans="1:26" ht="23.25">
      <c r="A110" s="4"/>
      <c r="B110" s="51"/>
      <c r="C110" s="51"/>
      <c r="D110" s="129"/>
      <c r="E110" s="57"/>
      <c r="F110" s="56"/>
      <c r="G110" s="96"/>
      <c r="H110" s="96"/>
      <c r="I110" s="52"/>
      <c r="J110" s="98" t="s">
        <v>44</v>
      </c>
      <c r="K110" s="53"/>
      <c r="L110" s="21">
        <v>47.5</v>
      </c>
      <c r="M110" s="21"/>
      <c r="N110" s="21"/>
      <c r="O110" s="21"/>
      <c r="P110" s="21">
        <v>47168.7</v>
      </c>
      <c r="Q110" s="23">
        <f>SUM(L110:P110)</f>
        <v>47216.2</v>
      </c>
      <c r="R110" s="21"/>
      <c r="S110" s="21"/>
      <c r="T110" s="21"/>
      <c r="U110" s="21"/>
      <c r="V110" s="21"/>
      <c r="W110" s="23">
        <f>SUM(Q110+V110)</f>
        <v>47216.2</v>
      </c>
      <c r="X110" s="23">
        <f>(Q110/W110)*100</f>
        <v>100</v>
      </c>
      <c r="Y110" s="21"/>
      <c r="Z110" s="4"/>
    </row>
    <row r="111" spans="1:26" ht="23.25">
      <c r="A111" s="4"/>
      <c r="B111" s="51"/>
      <c r="C111" s="51"/>
      <c r="D111" s="129"/>
      <c r="E111" s="57"/>
      <c r="F111" s="56"/>
      <c r="G111" s="96"/>
      <c r="H111" s="96"/>
      <c r="I111" s="97"/>
      <c r="J111" s="99" t="s">
        <v>43</v>
      </c>
      <c r="K111" s="53"/>
      <c r="L111" s="70">
        <v>0</v>
      </c>
      <c r="M111" s="23"/>
      <c r="N111" s="70"/>
      <c r="O111" s="70"/>
      <c r="P111" s="23"/>
      <c r="Q111" s="23">
        <f>SUM(L111:P111)</f>
        <v>0</v>
      </c>
      <c r="R111" s="23"/>
      <c r="S111" s="70"/>
      <c r="T111" s="70"/>
      <c r="U111" s="70"/>
      <c r="V111" s="23"/>
      <c r="W111" s="23">
        <f>SUM(Q111+V111)</f>
        <v>0</v>
      </c>
      <c r="X111" s="23"/>
      <c r="Y111" s="23"/>
      <c r="Z111" s="4"/>
    </row>
    <row r="112" spans="1:26" ht="23.25">
      <c r="A112" s="4"/>
      <c r="B112" s="51"/>
      <c r="C112" s="51"/>
      <c r="D112" s="129"/>
      <c r="E112" s="57"/>
      <c r="F112" s="56"/>
      <c r="G112" s="96"/>
      <c r="H112" s="96"/>
      <c r="I112" s="97"/>
      <c r="J112" s="99" t="s">
        <v>42</v>
      </c>
      <c r="K112" s="53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23"/>
      <c r="Y112" s="23"/>
      <c r="Z112" s="4"/>
    </row>
    <row r="113" spans="1:26" ht="23.25">
      <c r="A113" s="4"/>
      <c r="B113" s="51"/>
      <c r="C113" s="51"/>
      <c r="D113" s="129"/>
      <c r="E113" s="57"/>
      <c r="F113" s="57"/>
      <c r="G113" s="96"/>
      <c r="H113" s="96"/>
      <c r="I113" s="97"/>
      <c r="J113" s="99" t="s">
        <v>41</v>
      </c>
      <c r="K113" s="53"/>
      <c r="L113" s="70">
        <f>(L111/L110)*100</f>
        <v>0</v>
      </c>
      <c r="M113" s="70"/>
      <c r="N113" s="70"/>
      <c r="O113" s="70"/>
      <c r="P113" s="70"/>
      <c r="Q113" s="70">
        <f>(Q111/Q110)*100</f>
        <v>0</v>
      </c>
      <c r="R113" s="70"/>
      <c r="S113" s="70"/>
      <c r="T113" s="70"/>
      <c r="U113" s="70"/>
      <c r="V113" s="70"/>
      <c r="W113" s="70">
        <f>(W111/W110)*100</f>
        <v>0</v>
      </c>
      <c r="X113" s="70"/>
      <c r="Y113" s="23"/>
      <c r="Z113" s="4"/>
    </row>
    <row r="114" spans="1:25" ht="23.25">
      <c r="A114" s="4"/>
      <c r="B114" s="96"/>
      <c r="C114" s="96"/>
      <c r="D114" s="96"/>
      <c r="E114" s="132"/>
      <c r="F114" s="100"/>
      <c r="G114" s="100"/>
      <c r="H114" s="100"/>
      <c r="L114" s="100"/>
      <c r="M114" s="100"/>
      <c r="O114" s="100"/>
      <c r="Q114" s="100"/>
      <c r="S114" s="100"/>
      <c r="U114" s="100"/>
      <c r="W114" s="100"/>
      <c r="Y114" s="100"/>
    </row>
    <row r="115" spans="1:26" ht="23.25">
      <c r="A115" s="4"/>
      <c r="B115" s="117"/>
      <c r="C115" s="117"/>
      <c r="D115" s="117"/>
      <c r="E115" s="95" t="s">
        <v>56</v>
      </c>
      <c r="F115" s="95"/>
      <c r="G115" s="96"/>
      <c r="H115" s="96"/>
      <c r="I115" s="97"/>
      <c r="J115" s="97" t="s">
        <v>99</v>
      </c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96"/>
      <c r="C116" s="96"/>
      <c r="D116" s="96"/>
      <c r="E116" s="95"/>
      <c r="F116" s="96"/>
      <c r="G116" s="96"/>
      <c r="H116" s="96"/>
      <c r="I116" s="52"/>
      <c r="J116" s="98" t="s">
        <v>45</v>
      </c>
      <c r="K116" s="53"/>
      <c r="L116" s="21"/>
      <c r="M116" s="21"/>
      <c r="N116" s="21"/>
      <c r="O116" s="21"/>
      <c r="P116" s="21"/>
      <c r="Q116" s="23"/>
      <c r="R116" s="21"/>
      <c r="S116" s="21"/>
      <c r="T116" s="21"/>
      <c r="U116" s="21"/>
      <c r="V116" s="21"/>
      <c r="W116" s="23"/>
      <c r="X116" s="23"/>
      <c r="Y116" s="21"/>
      <c r="Z116" s="4"/>
    </row>
    <row r="117" spans="1:26" ht="23.25">
      <c r="A117" s="4"/>
      <c r="B117" s="51"/>
      <c r="C117" s="51"/>
      <c r="D117" s="129"/>
      <c r="E117" s="51"/>
      <c r="F117" s="96"/>
      <c r="G117" s="96"/>
      <c r="H117" s="96"/>
      <c r="I117" s="97"/>
      <c r="J117" s="98" t="s">
        <v>44</v>
      </c>
      <c r="K117" s="53"/>
      <c r="L117" s="70">
        <f aca="true" t="shared" si="16" ref="L117:P118">SUM(L124)</f>
        <v>18720</v>
      </c>
      <c r="M117" s="70">
        <f t="shared" si="16"/>
        <v>0</v>
      </c>
      <c r="N117" s="70">
        <f t="shared" si="16"/>
        <v>0</v>
      </c>
      <c r="O117" s="70">
        <f t="shared" si="16"/>
        <v>0</v>
      </c>
      <c r="P117" s="70">
        <f t="shared" si="16"/>
        <v>138251.1</v>
      </c>
      <c r="Q117" s="23">
        <f>SUM(L117:P117)</f>
        <v>156971.1</v>
      </c>
      <c r="R117" s="23"/>
      <c r="S117" s="70"/>
      <c r="T117" s="70"/>
      <c r="U117" s="70"/>
      <c r="V117" s="23"/>
      <c r="W117" s="23">
        <f>SUM(Q117+V117)</f>
        <v>156971.1</v>
      </c>
      <c r="X117" s="23">
        <f>(Q117/W117)*100</f>
        <v>100</v>
      </c>
      <c r="Y117" s="23"/>
      <c r="Z117" s="4"/>
    </row>
    <row r="118" spans="1:26" ht="23.25">
      <c r="A118" s="4"/>
      <c r="B118" s="51"/>
      <c r="C118" s="51"/>
      <c r="D118" s="129"/>
      <c r="E118" s="51"/>
      <c r="F118" s="96"/>
      <c r="G118" s="96"/>
      <c r="H118" s="96"/>
      <c r="I118" s="97"/>
      <c r="J118" s="99" t="s">
        <v>43</v>
      </c>
      <c r="K118" s="53"/>
      <c r="L118" s="70">
        <f t="shared" si="16"/>
        <v>13141.4</v>
      </c>
      <c r="M118" s="70">
        <f t="shared" si="16"/>
        <v>0</v>
      </c>
      <c r="N118" s="70">
        <f t="shared" si="16"/>
        <v>0</v>
      </c>
      <c r="O118" s="70">
        <f t="shared" si="16"/>
        <v>0</v>
      </c>
      <c r="P118" s="70">
        <f t="shared" si="16"/>
        <v>0</v>
      </c>
      <c r="Q118" s="23">
        <f>SUM(L118:P118)</f>
        <v>13141.4</v>
      </c>
      <c r="R118" s="23"/>
      <c r="S118" s="70"/>
      <c r="T118" s="70"/>
      <c r="U118" s="70"/>
      <c r="V118" s="23"/>
      <c r="W118" s="23">
        <f>SUM(Q118+V118)</f>
        <v>13141.4</v>
      </c>
      <c r="X118" s="23">
        <f>(Q118/W118)*100</f>
        <v>100</v>
      </c>
      <c r="Y118" s="23"/>
      <c r="Z118" s="4"/>
    </row>
    <row r="119" spans="1:26" ht="23.25">
      <c r="A119" s="4"/>
      <c r="B119" s="51"/>
      <c r="C119" s="51"/>
      <c r="D119" s="129"/>
      <c r="E119" s="51"/>
      <c r="F119" s="96"/>
      <c r="G119" s="96"/>
      <c r="H119" s="96"/>
      <c r="I119" s="97"/>
      <c r="J119" s="99" t="s">
        <v>42</v>
      </c>
      <c r="K119" s="53"/>
      <c r="L119" s="70"/>
      <c r="M119" s="23"/>
      <c r="N119" s="70"/>
      <c r="O119" s="70"/>
      <c r="P119" s="23"/>
      <c r="Q119" s="23">
        <f>SUM(L119:P119)</f>
        <v>0</v>
      </c>
      <c r="R119" s="23"/>
      <c r="S119" s="70"/>
      <c r="T119" s="70"/>
      <c r="U119" s="70"/>
      <c r="V119" s="23"/>
      <c r="W119" s="23"/>
      <c r="X119" s="23"/>
      <c r="Y119" s="23"/>
      <c r="Z119" s="4"/>
    </row>
    <row r="120" spans="1:26" ht="23.25">
      <c r="A120" s="4"/>
      <c r="B120" s="51"/>
      <c r="C120" s="51"/>
      <c r="D120" s="129"/>
      <c r="E120" s="51"/>
      <c r="F120" s="96"/>
      <c r="G120" s="96"/>
      <c r="H120" s="96"/>
      <c r="I120" s="97"/>
      <c r="J120" s="99" t="s">
        <v>41</v>
      </c>
      <c r="K120" s="53"/>
      <c r="L120" s="70">
        <f>(L118/L117)*100</f>
        <v>70.19978632478632</v>
      </c>
      <c r="M120" s="70"/>
      <c r="N120" s="70"/>
      <c r="O120" s="70"/>
      <c r="P120" s="70"/>
      <c r="Q120" s="70">
        <f>(Q118/Q117)*100</f>
        <v>8.371859533379073</v>
      </c>
      <c r="R120" s="70"/>
      <c r="S120" s="70"/>
      <c r="T120" s="70"/>
      <c r="U120" s="70"/>
      <c r="V120" s="70"/>
      <c r="W120" s="70">
        <f>(W125/W124)*100</f>
        <v>8.371859533379073</v>
      </c>
      <c r="X120" s="70"/>
      <c r="Y120" s="70"/>
      <c r="Z120" s="4"/>
    </row>
    <row r="121" spans="1:25" ht="23.25">
      <c r="A121" s="4"/>
      <c r="B121" s="56"/>
      <c r="C121" s="56"/>
      <c r="D121" s="129"/>
      <c r="E121" s="133"/>
      <c r="F121" s="118"/>
      <c r="H121" s="100"/>
      <c r="L121" s="100"/>
      <c r="N121" s="100"/>
      <c r="P121" s="100"/>
      <c r="R121" s="100"/>
      <c r="T121" s="100"/>
      <c r="V121" s="100"/>
      <c r="X121" s="100"/>
      <c r="Y121" s="100"/>
    </row>
    <row r="122" spans="1:26" ht="23.25">
      <c r="A122" s="4"/>
      <c r="B122" s="56"/>
      <c r="C122" s="57"/>
      <c r="D122" s="57"/>
      <c r="E122" s="118"/>
      <c r="F122" s="94" t="s">
        <v>62</v>
      </c>
      <c r="G122" s="51"/>
      <c r="H122" s="51"/>
      <c r="I122" s="61"/>
      <c r="J122" s="54" t="s">
        <v>83</v>
      </c>
      <c r="K122" s="53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4"/>
    </row>
    <row r="123" spans="1:26" ht="23.25">
      <c r="A123" s="4"/>
      <c r="B123" s="56"/>
      <c r="C123" s="56"/>
      <c r="D123" s="56"/>
      <c r="E123" s="118"/>
      <c r="F123" s="51"/>
      <c r="G123" s="56"/>
      <c r="H123" s="118"/>
      <c r="I123" s="102"/>
      <c r="J123" s="82" t="s">
        <v>45</v>
      </c>
      <c r="K123" s="55"/>
      <c r="L123" s="70">
        <f>L131</f>
        <v>0</v>
      </c>
      <c r="M123" s="70"/>
      <c r="N123" s="70"/>
      <c r="O123" s="70"/>
      <c r="P123" s="70"/>
      <c r="Q123" s="70"/>
      <c r="R123" s="70"/>
      <c r="S123" s="70"/>
      <c r="T123" s="70"/>
      <c r="U123" s="74"/>
      <c r="V123" s="23"/>
      <c r="W123" s="23"/>
      <c r="X123" s="23"/>
      <c r="Y123" s="76"/>
      <c r="Z123" s="4"/>
    </row>
    <row r="124" spans="1:26" ht="23.25">
      <c r="A124" s="4"/>
      <c r="B124" s="56"/>
      <c r="C124" s="56"/>
      <c r="D124" s="56"/>
      <c r="E124" s="118"/>
      <c r="F124" s="51"/>
      <c r="G124" s="56"/>
      <c r="H124" s="118"/>
      <c r="I124" s="102"/>
      <c r="J124" s="82" t="s">
        <v>44</v>
      </c>
      <c r="K124" s="55"/>
      <c r="L124" s="70">
        <f aca="true" t="shared" si="17" ref="L124:Q125">SUM(L132)</f>
        <v>18720</v>
      </c>
      <c r="M124" s="70">
        <f t="shared" si="17"/>
        <v>0</v>
      </c>
      <c r="N124" s="70">
        <f t="shared" si="17"/>
        <v>0</v>
      </c>
      <c r="O124" s="70">
        <f t="shared" si="17"/>
        <v>0</v>
      </c>
      <c r="P124" s="70">
        <f t="shared" si="17"/>
        <v>138251.1</v>
      </c>
      <c r="Q124" s="70">
        <f t="shared" si="17"/>
        <v>156971.1</v>
      </c>
      <c r="R124" s="70"/>
      <c r="S124" s="70"/>
      <c r="T124" s="70"/>
      <c r="U124" s="70"/>
      <c r="V124" s="23"/>
      <c r="W124" s="23">
        <f>SUM(Q124+V124)</f>
        <v>156971.1</v>
      </c>
      <c r="X124" s="23">
        <f>(Q124/W124)*100</f>
        <v>100</v>
      </c>
      <c r="Y124" s="76"/>
      <c r="Z124" s="4"/>
    </row>
    <row r="125" spans="1:26" ht="23.25">
      <c r="A125" s="4"/>
      <c r="B125" s="56"/>
      <c r="C125" s="56"/>
      <c r="D125" s="56"/>
      <c r="E125" s="118"/>
      <c r="F125" s="51"/>
      <c r="G125" s="56"/>
      <c r="H125" s="118"/>
      <c r="I125" s="102"/>
      <c r="J125" s="78" t="s">
        <v>43</v>
      </c>
      <c r="K125" s="53"/>
      <c r="L125" s="70">
        <f t="shared" si="17"/>
        <v>13141.4</v>
      </c>
      <c r="M125" s="70">
        <f t="shared" si="17"/>
        <v>0</v>
      </c>
      <c r="N125" s="70">
        <f t="shared" si="17"/>
        <v>0</v>
      </c>
      <c r="O125" s="70">
        <f t="shared" si="17"/>
        <v>0</v>
      </c>
      <c r="P125" s="70">
        <f t="shared" si="17"/>
        <v>0</v>
      </c>
      <c r="Q125" s="70">
        <f t="shared" si="17"/>
        <v>13141.4</v>
      </c>
      <c r="R125" s="70"/>
      <c r="S125" s="70"/>
      <c r="T125" s="70"/>
      <c r="U125" s="70"/>
      <c r="V125" s="23"/>
      <c r="W125" s="23">
        <f>SUM(Q125+V125)</f>
        <v>13141.4</v>
      </c>
      <c r="X125" s="23">
        <f>(Q125/W125)*100</f>
        <v>100</v>
      </c>
      <c r="Y125" s="76"/>
      <c r="Z125" s="4"/>
    </row>
    <row r="126" spans="1:26" ht="23.25">
      <c r="A126" s="4"/>
      <c r="B126" s="56"/>
      <c r="C126" s="56"/>
      <c r="D126" s="56"/>
      <c r="E126" s="118"/>
      <c r="F126" s="51"/>
      <c r="G126" s="56"/>
      <c r="H126" s="118"/>
      <c r="I126" s="102"/>
      <c r="J126" s="78" t="s">
        <v>42</v>
      </c>
      <c r="K126" s="53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6"/>
      <c r="Z126" s="4"/>
    </row>
    <row r="127" spans="1:26" ht="23.25">
      <c r="A127" s="4"/>
      <c r="B127" s="56"/>
      <c r="C127" s="56"/>
      <c r="D127" s="56"/>
      <c r="E127" s="118"/>
      <c r="F127" s="51"/>
      <c r="G127" s="56"/>
      <c r="H127" s="118"/>
      <c r="I127" s="102"/>
      <c r="J127" s="78" t="s">
        <v>41</v>
      </c>
      <c r="K127" s="53"/>
      <c r="L127" s="70">
        <f>(L$125/L124)*100</f>
        <v>70.19978632478632</v>
      </c>
      <c r="M127" s="70"/>
      <c r="N127" s="70"/>
      <c r="O127" s="70"/>
      <c r="P127" s="70">
        <f>(P$125/P124)*100</f>
        <v>0</v>
      </c>
      <c r="Q127" s="70">
        <f>(Q$125/Q124)*100</f>
        <v>8.371859533379073</v>
      </c>
      <c r="R127" s="70"/>
      <c r="S127" s="70"/>
      <c r="T127" s="70"/>
      <c r="U127" s="70"/>
      <c r="V127" s="70"/>
      <c r="W127" s="70">
        <f>(W$125/W124)*100</f>
        <v>8.371859533379073</v>
      </c>
      <c r="X127" s="70"/>
      <c r="Y127" s="70"/>
      <c r="Z127" s="4"/>
    </row>
    <row r="128" spans="1:25" ht="23.25">
      <c r="A128" s="4"/>
      <c r="B128" s="56"/>
      <c r="C128" s="56"/>
      <c r="D128" s="56"/>
      <c r="E128" s="56"/>
      <c r="F128" s="56"/>
      <c r="H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W128" s="100"/>
      <c r="X128" s="100"/>
      <c r="Y128" s="100"/>
    </row>
    <row r="129" spans="1:26" ht="23.25">
      <c r="A129" s="4"/>
      <c r="B129" s="117"/>
      <c r="C129" s="117"/>
      <c r="D129" s="117"/>
      <c r="E129" s="95"/>
      <c r="F129" s="96"/>
      <c r="G129" s="134" t="s">
        <v>60</v>
      </c>
      <c r="H129" s="128"/>
      <c r="J129" s="78" t="s">
        <v>100</v>
      </c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/>
      <c r="X129" s="23"/>
      <c r="Y129" s="76"/>
      <c r="Z129" s="4"/>
    </row>
    <row r="130" spans="1:26" ht="23.25">
      <c r="A130" s="4"/>
      <c r="B130" s="51"/>
      <c r="C130" s="51"/>
      <c r="D130" s="51"/>
      <c r="E130" s="96"/>
      <c r="F130" s="96"/>
      <c r="G130" s="118"/>
      <c r="H130" s="51"/>
      <c r="I130" s="61"/>
      <c r="J130" s="78" t="s">
        <v>85</v>
      </c>
      <c r="L130" s="100"/>
      <c r="M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23.25">
      <c r="A131" s="4"/>
      <c r="B131" s="51"/>
      <c r="C131" s="51"/>
      <c r="D131" s="51"/>
      <c r="E131" s="96"/>
      <c r="F131" s="96"/>
      <c r="G131" s="118"/>
      <c r="H131" s="51"/>
      <c r="I131" s="61"/>
      <c r="J131" s="82" t="s">
        <v>45</v>
      </c>
      <c r="K131" s="53"/>
      <c r="L131" s="70">
        <f>L147</f>
        <v>0</v>
      </c>
      <c r="M131" s="23"/>
      <c r="N131" s="70"/>
      <c r="O131" s="70"/>
      <c r="P131" s="23">
        <f>P147</f>
        <v>0</v>
      </c>
      <c r="Q131" s="23"/>
      <c r="R131" s="23"/>
      <c r="S131" s="70"/>
      <c r="T131" s="70"/>
      <c r="U131" s="70"/>
      <c r="V131" s="23"/>
      <c r="W131" s="23"/>
      <c r="X131" s="23"/>
      <c r="Y131" s="76"/>
      <c r="Z131" s="4"/>
    </row>
    <row r="132" spans="1:26" ht="23.25">
      <c r="A132" s="4"/>
      <c r="B132" s="51"/>
      <c r="C132" s="51"/>
      <c r="D132" s="51"/>
      <c r="E132" s="96"/>
      <c r="F132" s="96"/>
      <c r="G132" s="118"/>
      <c r="H132" s="51"/>
      <c r="I132" s="61"/>
      <c r="J132" s="82" t="s">
        <v>44</v>
      </c>
      <c r="K132" s="53"/>
      <c r="L132" s="70">
        <f>L148</f>
        <v>18720</v>
      </c>
      <c r="M132" s="23"/>
      <c r="N132" s="70"/>
      <c r="O132" s="70"/>
      <c r="P132" s="23">
        <f>P148</f>
        <v>138251.1</v>
      </c>
      <c r="Q132" s="23">
        <f>SUM(L132:P132)</f>
        <v>156971.1</v>
      </c>
      <c r="R132" s="23"/>
      <c r="S132" s="70"/>
      <c r="T132" s="70"/>
      <c r="U132" s="70"/>
      <c r="V132" s="23"/>
      <c r="W132" s="23">
        <f>SUM(Q132+V132)</f>
        <v>156971.1</v>
      </c>
      <c r="X132" s="23">
        <f>(Q132/W132)*100</f>
        <v>100</v>
      </c>
      <c r="Y132" s="76"/>
      <c r="Z132" s="4"/>
    </row>
    <row r="133" spans="1:26" ht="23.25">
      <c r="A133" s="4"/>
      <c r="B133" s="51"/>
      <c r="C133" s="51"/>
      <c r="D133" s="51"/>
      <c r="E133" s="96"/>
      <c r="F133" s="96"/>
      <c r="G133" s="118"/>
      <c r="H133" s="51"/>
      <c r="I133" s="61"/>
      <c r="J133" s="78" t="s">
        <v>43</v>
      </c>
      <c r="K133" s="53"/>
      <c r="L133" s="70">
        <f>L149</f>
        <v>13141.4</v>
      </c>
      <c r="M133" s="23"/>
      <c r="N133" s="70"/>
      <c r="O133" s="70"/>
      <c r="P133" s="23"/>
      <c r="Q133" s="23">
        <f>SUM(L133:P133)</f>
        <v>13141.4</v>
      </c>
      <c r="R133" s="23"/>
      <c r="S133" s="70"/>
      <c r="T133" s="70"/>
      <c r="U133" s="70"/>
      <c r="V133" s="23"/>
      <c r="W133" s="23">
        <f>SUM(Q133+V133)</f>
        <v>13141.4</v>
      </c>
      <c r="X133" s="23">
        <f>(Q133/W133)*100</f>
        <v>100</v>
      </c>
      <c r="Y133" s="76"/>
      <c r="Z133" s="4"/>
    </row>
    <row r="134" spans="1:26" ht="23.25">
      <c r="A134" s="4"/>
      <c r="B134" s="51"/>
      <c r="C134" s="51"/>
      <c r="D134" s="51"/>
      <c r="E134" s="96"/>
      <c r="F134" s="96"/>
      <c r="H134" s="100"/>
      <c r="J134" s="78" t="s">
        <v>42</v>
      </c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122"/>
      <c r="X134" s="115"/>
      <c r="Y134" s="76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189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116</v>
      </c>
      <c r="Z137" s="4"/>
    </row>
    <row r="138" spans="1:26" ht="23.25">
      <c r="A138" s="4"/>
      <c r="B138" s="64" t="s">
        <v>107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0</v>
      </c>
      <c r="M138" s="13"/>
      <c r="N138" s="13"/>
      <c r="O138" s="13"/>
      <c r="P138" s="13"/>
      <c r="Q138" s="13"/>
      <c r="R138" s="14" t="s">
        <v>1</v>
      </c>
      <c r="S138" s="13"/>
      <c r="T138" s="13"/>
      <c r="U138" s="13"/>
      <c r="V138" s="15"/>
      <c r="W138" s="13" t="s">
        <v>39</v>
      </c>
      <c r="X138" s="13"/>
      <c r="Y138" s="16"/>
      <c r="Z138" s="4"/>
    </row>
    <row r="139" spans="1:26" ht="23.25">
      <c r="A139" s="4"/>
      <c r="B139" s="17" t="s">
        <v>108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2</v>
      </c>
      <c r="P139" s="26"/>
      <c r="Q139" s="27"/>
      <c r="R139" s="28" t="s">
        <v>2</v>
      </c>
      <c r="S139" s="24"/>
      <c r="T139" s="22"/>
      <c r="U139" s="29"/>
      <c r="V139" s="27"/>
      <c r="W139" s="27"/>
      <c r="X139" s="30" t="s">
        <v>3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109</v>
      </c>
      <c r="K140" s="21"/>
      <c r="L140" s="34" t="s">
        <v>5</v>
      </c>
      <c r="M140" s="35" t="s">
        <v>6</v>
      </c>
      <c r="N140" s="36" t="s">
        <v>5</v>
      </c>
      <c r="O140" s="34" t="s">
        <v>7</v>
      </c>
      <c r="P140" s="26" t="s">
        <v>8</v>
      </c>
      <c r="Q140" s="23"/>
      <c r="R140" s="37" t="s">
        <v>7</v>
      </c>
      <c r="S140" s="35" t="s">
        <v>9</v>
      </c>
      <c r="T140" s="34" t="s">
        <v>10</v>
      </c>
      <c r="U140" s="29" t="s">
        <v>11</v>
      </c>
      <c r="V140" s="27"/>
      <c r="W140" s="27"/>
      <c r="X140" s="27"/>
      <c r="Y140" s="35"/>
      <c r="Z140" s="4"/>
    </row>
    <row r="141" spans="1:26" ht="23.25">
      <c r="A141" s="4"/>
      <c r="B141" s="38" t="s">
        <v>30</v>
      </c>
      <c r="C141" s="38" t="s">
        <v>31</v>
      </c>
      <c r="D141" s="38" t="s">
        <v>32</v>
      </c>
      <c r="E141" s="38" t="s">
        <v>33</v>
      </c>
      <c r="F141" s="38" t="s">
        <v>34</v>
      </c>
      <c r="G141" s="38" t="s">
        <v>35</v>
      </c>
      <c r="H141" s="38" t="s">
        <v>36</v>
      </c>
      <c r="I141" s="19"/>
      <c r="J141" s="39"/>
      <c r="K141" s="21"/>
      <c r="L141" s="34" t="s">
        <v>12</v>
      </c>
      <c r="M141" s="35" t="s">
        <v>13</v>
      </c>
      <c r="N141" s="36" t="s">
        <v>14</v>
      </c>
      <c r="O141" s="34" t="s">
        <v>15</v>
      </c>
      <c r="P141" s="26" t="s">
        <v>16</v>
      </c>
      <c r="Q141" s="35" t="s">
        <v>17</v>
      </c>
      <c r="R141" s="37" t="s">
        <v>15</v>
      </c>
      <c r="S141" s="35" t="s">
        <v>18</v>
      </c>
      <c r="T141" s="34" t="s">
        <v>19</v>
      </c>
      <c r="U141" s="29" t="s">
        <v>20</v>
      </c>
      <c r="V141" s="26" t="s">
        <v>17</v>
      </c>
      <c r="W141" s="26" t="s">
        <v>21</v>
      </c>
      <c r="X141" s="26" t="s">
        <v>22</v>
      </c>
      <c r="Y141" s="35" t="s">
        <v>23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24</v>
      </c>
      <c r="P142" s="47"/>
      <c r="Q142" s="48"/>
      <c r="R142" s="49" t="s">
        <v>24</v>
      </c>
      <c r="S142" s="44" t="s">
        <v>25</v>
      </c>
      <c r="T142" s="43"/>
      <c r="U142" s="50" t="s">
        <v>26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94" t="s">
        <v>47</v>
      </c>
      <c r="C144" s="94" t="s">
        <v>57</v>
      </c>
      <c r="D144" s="94"/>
      <c r="E144" s="95" t="s">
        <v>56</v>
      </c>
      <c r="F144" s="94" t="s">
        <v>62</v>
      </c>
      <c r="G144" s="134" t="s">
        <v>60</v>
      </c>
      <c r="H144" s="51"/>
      <c r="I144" s="61"/>
      <c r="J144" s="78" t="s">
        <v>41</v>
      </c>
      <c r="K144" s="53"/>
      <c r="L144" s="70">
        <f>(L133/L132)*100</f>
        <v>70.19978632478632</v>
      </c>
      <c r="M144" s="70"/>
      <c r="N144" s="70"/>
      <c r="O144" s="70"/>
      <c r="P144" s="70"/>
      <c r="Q144" s="70">
        <f>(Q133/Q132)*100</f>
        <v>8.371859533379073</v>
      </c>
      <c r="R144" s="70"/>
      <c r="S144" s="70"/>
      <c r="T144" s="70"/>
      <c r="U144" s="70"/>
      <c r="V144" s="70"/>
      <c r="W144" s="70">
        <f>(W133/W132)*100</f>
        <v>8.371859533379073</v>
      </c>
      <c r="X144" s="70"/>
      <c r="Y144" s="76"/>
      <c r="Z144" s="4"/>
    </row>
    <row r="145" spans="1:25" ht="23.25">
      <c r="A145" s="4"/>
      <c r="B145" s="51"/>
      <c r="C145" s="51"/>
      <c r="D145" s="51"/>
      <c r="E145" s="100"/>
      <c r="G145" s="100"/>
      <c r="H145" s="108"/>
      <c r="L145" s="100"/>
      <c r="M145" s="100"/>
      <c r="N145" s="100"/>
      <c r="P145" s="100"/>
      <c r="R145" s="100"/>
      <c r="T145" s="100"/>
      <c r="U145" s="100"/>
      <c r="V145" s="100"/>
      <c r="W145" s="100"/>
      <c r="X145" s="100"/>
      <c r="Y145" s="100"/>
    </row>
    <row r="146" spans="1:26" ht="23.25">
      <c r="A146" s="4"/>
      <c r="B146" s="51"/>
      <c r="C146" s="51"/>
      <c r="D146" s="51"/>
      <c r="E146" s="100"/>
      <c r="G146" s="100"/>
      <c r="H146" s="187" t="s">
        <v>58</v>
      </c>
      <c r="I146" s="61"/>
      <c r="J146" s="52" t="s">
        <v>97</v>
      </c>
      <c r="K146" s="53"/>
      <c r="L146" s="70"/>
      <c r="M146" s="23"/>
      <c r="N146" s="70"/>
      <c r="O146" s="70"/>
      <c r="P146" s="23"/>
      <c r="Q146" s="23"/>
      <c r="R146" s="23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100"/>
      <c r="G147" s="100"/>
      <c r="H147" s="132"/>
      <c r="I147" s="61"/>
      <c r="J147" s="82" t="s">
        <v>45</v>
      </c>
      <c r="K147" s="53"/>
      <c r="L147" s="70">
        <v>0</v>
      </c>
      <c r="M147" s="23"/>
      <c r="N147" s="70"/>
      <c r="O147" s="70"/>
      <c r="P147" s="23">
        <v>0</v>
      </c>
      <c r="Q147" s="23">
        <f>SUM(L147:P147)</f>
        <v>0</v>
      </c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100"/>
      <c r="G148" s="100"/>
      <c r="H148" s="130"/>
      <c r="I148" s="52"/>
      <c r="J148" s="82" t="s">
        <v>44</v>
      </c>
      <c r="K148" s="53"/>
      <c r="L148" s="21">
        <v>18720</v>
      </c>
      <c r="M148" s="21"/>
      <c r="N148" s="21"/>
      <c r="O148" s="21"/>
      <c r="P148" s="21">
        <v>138251.1</v>
      </c>
      <c r="Q148" s="23">
        <f>SUM(L148:P148)</f>
        <v>156971.1</v>
      </c>
      <c r="R148" s="21"/>
      <c r="S148" s="21"/>
      <c r="T148" s="21"/>
      <c r="U148" s="21"/>
      <c r="V148" s="21"/>
      <c r="W148" s="23">
        <f>Q148+V148</f>
        <v>156971.1</v>
      </c>
      <c r="X148" s="23">
        <f>(Q148/W148)*100</f>
        <v>100</v>
      </c>
      <c r="Y148" s="21"/>
      <c r="Z148" s="4"/>
    </row>
    <row r="149" spans="1:26" ht="23.25">
      <c r="A149" s="4"/>
      <c r="B149" s="51"/>
      <c r="C149" s="51"/>
      <c r="D149" s="51"/>
      <c r="E149" s="100"/>
      <c r="G149" s="100"/>
      <c r="H149" s="132"/>
      <c r="I149" s="61"/>
      <c r="J149" s="78" t="s">
        <v>43</v>
      </c>
      <c r="K149" s="53"/>
      <c r="L149" s="70">
        <v>13141.4</v>
      </c>
      <c r="M149" s="23"/>
      <c r="N149" s="70"/>
      <c r="O149" s="70"/>
      <c r="P149" s="23">
        <v>0</v>
      </c>
      <c r="Q149" s="23">
        <f>SUM(L149:P149)</f>
        <v>13141.4</v>
      </c>
      <c r="R149" s="23"/>
      <c r="S149" s="70"/>
      <c r="T149" s="70"/>
      <c r="U149" s="70"/>
      <c r="V149" s="23"/>
      <c r="W149" s="23">
        <f>Q149+V149</f>
        <v>13141.4</v>
      </c>
      <c r="X149" s="23">
        <f>(Q149/W149)*100</f>
        <v>100</v>
      </c>
      <c r="Y149" s="23"/>
      <c r="Z149" s="4"/>
    </row>
    <row r="150" spans="1:26" ht="23.25">
      <c r="A150" s="4"/>
      <c r="B150" s="51"/>
      <c r="C150" s="51"/>
      <c r="D150" s="51"/>
      <c r="E150" s="96"/>
      <c r="F150" s="132"/>
      <c r="G150" s="96"/>
      <c r="H150" s="132"/>
      <c r="I150" s="61"/>
      <c r="J150" s="78" t="s">
        <v>42</v>
      </c>
      <c r="K150" s="53"/>
      <c r="L150" s="70"/>
      <c r="M150" s="70"/>
      <c r="N150" s="70"/>
      <c r="O150" s="70"/>
      <c r="P150" s="70"/>
      <c r="Q150" s="70"/>
      <c r="R150" s="23"/>
      <c r="S150" s="70"/>
      <c r="T150" s="70"/>
      <c r="U150" s="70"/>
      <c r="V150" s="23"/>
      <c r="W150" s="23">
        <f>Q150+V150</f>
        <v>0</v>
      </c>
      <c r="X150" s="23"/>
      <c r="Y150" s="23"/>
      <c r="Z150" s="4"/>
    </row>
    <row r="151" spans="1:26" ht="23.25">
      <c r="A151" s="4"/>
      <c r="B151" s="51"/>
      <c r="C151" s="51"/>
      <c r="D151" s="51"/>
      <c r="E151" s="96"/>
      <c r="G151" s="100"/>
      <c r="H151" s="132"/>
      <c r="I151" s="61"/>
      <c r="J151" s="78" t="s">
        <v>41</v>
      </c>
      <c r="K151" s="53"/>
      <c r="L151" s="70">
        <f>(L149/L148)*100</f>
        <v>70.19978632478632</v>
      </c>
      <c r="M151" s="70"/>
      <c r="N151" s="70"/>
      <c r="O151" s="70"/>
      <c r="P151" s="70">
        <f>(P149/P148)*100</f>
        <v>0</v>
      </c>
      <c r="Q151" s="70">
        <f>(Q149/Q148)*100</f>
        <v>8.371859533379073</v>
      </c>
      <c r="R151" s="23"/>
      <c r="S151" s="70"/>
      <c r="T151" s="70"/>
      <c r="U151" s="70"/>
      <c r="V151" s="23"/>
      <c r="W151" s="23">
        <f>Q151+V151</f>
        <v>8.371859533379073</v>
      </c>
      <c r="X151" s="23"/>
      <c r="Y151" s="23"/>
      <c r="Z151" s="4"/>
    </row>
    <row r="152" spans="1:25" ht="23.25">
      <c r="A152" s="4"/>
      <c r="B152" s="51"/>
      <c r="C152" s="51"/>
      <c r="D152" s="51"/>
      <c r="E152" s="96"/>
      <c r="G152" s="100"/>
      <c r="H152" s="100"/>
      <c r="L152" s="100"/>
      <c r="M152" s="100"/>
      <c r="N152" s="100"/>
      <c r="P152" s="100"/>
      <c r="R152" s="100"/>
      <c r="S152" s="100"/>
      <c r="T152" s="100"/>
      <c r="U152" s="100"/>
      <c r="V152" s="100"/>
      <c r="X152" s="100"/>
      <c r="Y152" s="100"/>
    </row>
    <row r="153" spans="1:26" ht="23.25">
      <c r="A153" s="4"/>
      <c r="B153" s="51"/>
      <c r="C153" s="91" t="s">
        <v>63</v>
      </c>
      <c r="D153" s="94"/>
      <c r="E153" s="96"/>
      <c r="F153" s="57"/>
      <c r="G153" s="56"/>
      <c r="H153" s="56"/>
      <c r="I153" s="61"/>
      <c r="J153" s="52" t="s">
        <v>94</v>
      </c>
      <c r="K153" s="53"/>
      <c r="L153" s="70"/>
      <c r="M153" s="23"/>
      <c r="N153" s="70"/>
      <c r="O153" s="70"/>
      <c r="P153" s="23"/>
      <c r="Q153" s="23"/>
      <c r="R153" s="23"/>
      <c r="S153" s="70"/>
      <c r="T153" s="70"/>
      <c r="U153" s="70"/>
      <c r="V153" s="23"/>
      <c r="W153" s="23"/>
      <c r="X153" s="23"/>
      <c r="Y153" s="23"/>
      <c r="Z153" s="4"/>
    </row>
    <row r="154" spans="1:26" ht="23.25">
      <c r="A154" s="4"/>
      <c r="B154" s="51"/>
      <c r="C154" s="96"/>
      <c r="D154" s="57"/>
      <c r="E154" s="57"/>
      <c r="F154" s="57"/>
      <c r="G154" s="57"/>
      <c r="H154" s="57"/>
      <c r="I154" s="52"/>
      <c r="J154" s="78" t="s">
        <v>98</v>
      </c>
      <c r="L154" s="100"/>
      <c r="M154" s="100"/>
      <c r="N154" s="100"/>
      <c r="O154" s="100"/>
      <c r="P154" s="100"/>
      <c r="Q154" s="100"/>
      <c r="R154" s="100"/>
      <c r="S154" s="100"/>
      <c r="T154" s="100"/>
      <c r="V154" s="100"/>
      <c r="X154" s="100"/>
      <c r="Z154" s="100"/>
    </row>
    <row r="155" spans="1:26" ht="23.25">
      <c r="A155" s="4"/>
      <c r="B155" s="51"/>
      <c r="C155" s="56"/>
      <c r="D155" s="56"/>
      <c r="E155" s="56"/>
      <c r="F155" s="56"/>
      <c r="G155" s="56"/>
      <c r="H155" s="56"/>
      <c r="I155" s="61"/>
      <c r="J155" s="82" t="s">
        <v>45</v>
      </c>
      <c r="K155" s="53"/>
      <c r="L155" s="21"/>
      <c r="M155" s="21"/>
      <c r="N155" s="21"/>
      <c r="O155" s="21"/>
      <c r="P155" s="21">
        <f>P162</f>
        <v>0</v>
      </c>
      <c r="Q155" s="23"/>
      <c r="R155" s="21"/>
      <c r="S155" s="21"/>
      <c r="T155" s="21"/>
      <c r="U155" s="21"/>
      <c r="V155" s="21"/>
      <c r="W155" s="23"/>
      <c r="X155" s="23"/>
      <c r="Y155" s="21"/>
      <c r="Z155" s="4"/>
    </row>
    <row r="156" spans="1:26" ht="23.25">
      <c r="A156" s="4"/>
      <c r="B156" s="51"/>
      <c r="C156" s="56"/>
      <c r="D156" s="56"/>
      <c r="E156" s="56"/>
      <c r="F156" s="56"/>
      <c r="G156" s="56"/>
      <c r="H156" s="56"/>
      <c r="I156" s="61"/>
      <c r="J156" s="82" t="s">
        <v>44</v>
      </c>
      <c r="K156" s="53"/>
      <c r="L156" s="70"/>
      <c r="M156" s="23"/>
      <c r="N156" s="70"/>
      <c r="O156" s="70"/>
      <c r="P156" s="23">
        <f>P163</f>
        <v>2714978.3</v>
      </c>
      <c r="Q156" s="23">
        <f>SUM(L156:P156)</f>
        <v>2714978.3</v>
      </c>
      <c r="R156" s="23"/>
      <c r="S156" s="70"/>
      <c r="T156" s="70"/>
      <c r="U156" s="70"/>
      <c r="V156" s="23"/>
      <c r="W156" s="23">
        <f>Q156+V156</f>
        <v>2714978.3</v>
      </c>
      <c r="X156" s="23">
        <f>(Q156/W156)*100</f>
        <v>100</v>
      </c>
      <c r="Y156" s="23"/>
      <c r="Z156" s="4"/>
    </row>
    <row r="157" spans="1:26" ht="23.25">
      <c r="A157" s="4"/>
      <c r="B157" s="51"/>
      <c r="C157" s="56"/>
      <c r="D157" s="56"/>
      <c r="E157" s="56"/>
      <c r="F157" s="56"/>
      <c r="G157" s="56"/>
      <c r="H157" s="56"/>
      <c r="I157" s="61"/>
      <c r="J157" s="78" t="s">
        <v>43</v>
      </c>
      <c r="K157" s="53"/>
      <c r="L157" s="70"/>
      <c r="M157" s="23"/>
      <c r="N157" s="70"/>
      <c r="O157" s="70"/>
      <c r="P157" s="23">
        <f>P164</f>
        <v>0</v>
      </c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6"/>
      <c r="D158" s="56"/>
      <c r="E158" s="56"/>
      <c r="F158" s="56"/>
      <c r="G158" s="56"/>
      <c r="H158" s="56"/>
      <c r="I158" s="61"/>
      <c r="J158" s="78" t="s">
        <v>42</v>
      </c>
      <c r="K158" s="53"/>
      <c r="L158" s="70"/>
      <c r="M158" s="23"/>
      <c r="N158" s="70"/>
      <c r="O158" s="70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4"/>
    </row>
    <row r="159" spans="1:26" ht="23.25">
      <c r="A159" s="4"/>
      <c r="B159" s="51"/>
      <c r="C159" s="56"/>
      <c r="D159" s="56"/>
      <c r="E159" s="56"/>
      <c r="F159" s="56"/>
      <c r="G159" s="56"/>
      <c r="H159" s="56"/>
      <c r="I159" s="61"/>
      <c r="J159" s="78" t="s">
        <v>41</v>
      </c>
      <c r="K159" s="53"/>
      <c r="L159" s="70"/>
      <c r="M159" s="23"/>
      <c r="N159" s="70"/>
      <c r="O159" s="70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4"/>
    </row>
    <row r="160" spans="1:25" ht="23.25">
      <c r="A160" s="4"/>
      <c r="B160" s="51"/>
      <c r="C160" s="51"/>
      <c r="D160" s="51"/>
      <c r="E160" s="51"/>
      <c r="F160" s="96"/>
      <c r="G160" s="100"/>
      <c r="H160" s="100"/>
      <c r="L160" s="100"/>
      <c r="N160" s="100"/>
      <c r="P160" s="100"/>
      <c r="R160" s="100"/>
      <c r="T160" s="100"/>
      <c r="V160" s="100"/>
      <c r="X160" s="100"/>
      <c r="Y160" s="100"/>
    </row>
    <row r="161" spans="1:26" ht="23.25">
      <c r="A161" s="4"/>
      <c r="B161" s="51"/>
      <c r="C161" s="51"/>
      <c r="D161" s="51"/>
      <c r="E161" s="94" t="s">
        <v>64</v>
      </c>
      <c r="F161" s="94"/>
      <c r="G161" s="51"/>
      <c r="H161" s="51"/>
      <c r="I161" s="61"/>
      <c r="J161" s="82" t="s">
        <v>95</v>
      </c>
      <c r="K161" s="55"/>
      <c r="L161" s="70"/>
      <c r="M161" s="70"/>
      <c r="N161" s="70"/>
      <c r="O161" s="70"/>
      <c r="P161" s="70"/>
      <c r="Q161" s="70"/>
      <c r="R161" s="70"/>
      <c r="S161" s="70"/>
      <c r="T161" s="70"/>
      <c r="U161" s="74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82" t="s">
        <v>45</v>
      </c>
      <c r="K162" s="55"/>
      <c r="L162" s="70"/>
      <c r="M162" s="70"/>
      <c r="N162" s="70"/>
      <c r="O162" s="70"/>
      <c r="P162" s="70">
        <f>P169</f>
        <v>0</v>
      </c>
      <c r="Q162" s="23">
        <f>SUM(L162:P162)</f>
        <v>0</v>
      </c>
      <c r="R162" s="70"/>
      <c r="S162" s="70"/>
      <c r="T162" s="70"/>
      <c r="U162" s="70"/>
      <c r="V162" s="23"/>
      <c r="W162" s="23">
        <f>W169</f>
        <v>0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82" t="s">
        <v>44</v>
      </c>
      <c r="K163" s="53"/>
      <c r="L163" s="70"/>
      <c r="M163" s="70"/>
      <c r="N163" s="70"/>
      <c r="O163" s="70"/>
      <c r="P163" s="70">
        <f>P170</f>
        <v>2714978.3</v>
      </c>
      <c r="Q163" s="23">
        <f>SUM(L163:P163)</f>
        <v>2714978.3</v>
      </c>
      <c r="R163" s="70"/>
      <c r="S163" s="70"/>
      <c r="T163" s="70"/>
      <c r="U163" s="70"/>
      <c r="V163" s="23"/>
      <c r="W163" s="23">
        <f>W170</f>
        <v>2714978.3</v>
      </c>
      <c r="X163" s="23">
        <f>(Q163/W163)*100</f>
        <v>100</v>
      </c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78" t="s">
        <v>43</v>
      </c>
      <c r="K164" s="53"/>
      <c r="L164" s="70"/>
      <c r="M164" s="23"/>
      <c r="N164" s="70"/>
      <c r="O164" s="70"/>
      <c r="P164" s="23">
        <f>P171</f>
        <v>0</v>
      </c>
      <c r="Q164" s="23">
        <f>SUM(L164:P164)</f>
        <v>0</v>
      </c>
      <c r="R164" s="23"/>
      <c r="S164" s="70"/>
      <c r="T164" s="70"/>
      <c r="U164" s="70"/>
      <c r="V164" s="23"/>
      <c r="W164" s="23">
        <f>W171</f>
        <v>0</v>
      </c>
      <c r="X164" s="23"/>
      <c r="Y164" s="23"/>
      <c r="Z164" s="4"/>
    </row>
    <row r="165" spans="1:26" ht="23.25">
      <c r="A165" s="4"/>
      <c r="B165" s="51"/>
      <c r="C165" s="94"/>
      <c r="D165" s="51"/>
      <c r="E165" s="51"/>
      <c r="F165" s="51"/>
      <c r="G165" s="51"/>
      <c r="H165" s="51"/>
      <c r="I165" s="61"/>
      <c r="J165" s="78" t="s">
        <v>42</v>
      </c>
      <c r="K165" s="53"/>
      <c r="L165" s="70"/>
      <c r="M165" s="23"/>
      <c r="N165" s="70"/>
      <c r="O165" s="70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78" t="s">
        <v>41</v>
      </c>
      <c r="K166" s="53"/>
      <c r="L166" s="70"/>
      <c r="M166" s="23"/>
      <c r="N166" s="70"/>
      <c r="O166" s="70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4"/>
    </row>
    <row r="167" spans="1:25" ht="23.25">
      <c r="A167" s="4"/>
      <c r="B167" s="56"/>
      <c r="C167" s="57"/>
      <c r="D167" s="57"/>
      <c r="E167" s="57"/>
      <c r="F167" s="57"/>
      <c r="G167" s="132"/>
      <c r="H167" s="100"/>
      <c r="L167" s="100"/>
      <c r="M167" s="100"/>
      <c r="N167" s="100"/>
      <c r="P167" s="100"/>
      <c r="R167" s="100"/>
      <c r="S167" s="100"/>
      <c r="T167" s="100"/>
      <c r="U167" s="100"/>
      <c r="V167" s="100"/>
      <c r="W167" s="100"/>
      <c r="X167" s="100"/>
      <c r="Y167" s="100"/>
    </row>
    <row r="168" spans="1:26" ht="23.25">
      <c r="A168" s="4"/>
      <c r="B168" s="51"/>
      <c r="C168" s="51"/>
      <c r="D168" s="51"/>
      <c r="E168" s="51"/>
      <c r="F168" s="94" t="s">
        <v>62</v>
      </c>
      <c r="G168" s="51"/>
      <c r="H168" s="51"/>
      <c r="I168" s="61"/>
      <c r="J168" s="54" t="s">
        <v>83</v>
      </c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82" t="s">
        <v>45</v>
      </c>
      <c r="K169" s="53"/>
      <c r="L169" s="70"/>
      <c r="M169" s="23"/>
      <c r="N169" s="70"/>
      <c r="O169" s="70"/>
      <c r="P169" s="23">
        <f>P177</f>
        <v>0</v>
      </c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82" t="s">
        <v>44</v>
      </c>
      <c r="K170" s="53"/>
      <c r="L170" s="70"/>
      <c r="M170" s="23"/>
      <c r="N170" s="70"/>
      <c r="O170" s="70"/>
      <c r="P170" s="23">
        <f>P178</f>
        <v>2714978.3</v>
      </c>
      <c r="Q170" s="23">
        <f>SUM(L170:P170)</f>
        <v>2714978.3</v>
      </c>
      <c r="R170" s="23"/>
      <c r="S170" s="70"/>
      <c r="T170" s="70"/>
      <c r="U170" s="70"/>
      <c r="V170" s="23"/>
      <c r="W170" s="23">
        <f>Q170+V170</f>
        <v>2714978.3</v>
      </c>
      <c r="X170" s="23">
        <f>(Q170/W170)*100</f>
        <v>100</v>
      </c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78" t="s">
        <v>43</v>
      </c>
      <c r="K171" s="53"/>
      <c r="L171" s="70"/>
      <c r="M171" s="23"/>
      <c r="N171" s="70"/>
      <c r="O171" s="70"/>
      <c r="P171" s="23">
        <f>P179</f>
        <v>0</v>
      </c>
      <c r="Q171" s="23">
        <f>SUM(L171:P171)</f>
        <v>0</v>
      </c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1"/>
      <c r="C172" s="100"/>
      <c r="D172" s="100"/>
      <c r="E172" s="100"/>
      <c r="F172" s="51"/>
      <c r="G172" s="51"/>
      <c r="H172" s="51"/>
      <c r="I172" s="61"/>
      <c r="J172" s="78" t="s">
        <v>42</v>
      </c>
      <c r="K172" s="53"/>
      <c r="L172" s="70"/>
      <c r="M172" s="70"/>
      <c r="N172" s="70"/>
      <c r="O172" s="70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4"/>
    </row>
    <row r="173" spans="1:26" ht="23.25">
      <c r="A173" s="4"/>
      <c r="B173" s="51"/>
      <c r="C173" s="100"/>
      <c r="D173" s="100"/>
      <c r="E173" s="100"/>
      <c r="F173" s="96"/>
      <c r="G173" s="96"/>
      <c r="H173" s="96"/>
      <c r="I173" s="97"/>
      <c r="J173" s="78" t="s">
        <v>41</v>
      </c>
      <c r="K173" s="53"/>
      <c r="L173" s="70"/>
      <c r="M173" s="70"/>
      <c r="N173" s="70"/>
      <c r="O173" s="70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4"/>
    </row>
    <row r="174" spans="1:25" ht="23.25">
      <c r="A174" s="4"/>
      <c r="B174" s="51"/>
      <c r="C174" s="100"/>
      <c r="D174" s="100"/>
      <c r="E174" s="100"/>
      <c r="F174" s="100"/>
      <c r="G174" s="100"/>
      <c r="H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W174" s="100"/>
      <c r="Y174" s="100"/>
    </row>
    <row r="175" spans="1:26" ht="23.25">
      <c r="A175" s="4"/>
      <c r="B175" s="51"/>
      <c r="C175" s="100"/>
      <c r="D175" s="100"/>
      <c r="E175" s="100"/>
      <c r="F175" s="100"/>
      <c r="G175" s="95" t="s">
        <v>60</v>
      </c>
      <c r="H175" s="96"/>
      <c r="I175" s="97"/>
      <c r="J175" s="97" t="s">
        <v>84</v>
      </c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5" ht="23.25">
      <c r="A176" s="4"/>
      <c r="B176" s="51"/>
      <c r="C176" s="100"/>
      <c r="D176" s="100"/>
      <c r="E176" s="100"/>
      <c r="F176" s="100"/>
      <c r="G176" s="96"/>
      <c r="H176" s="96"/>
      <c r="I176" s="52"/>
      <c r="J176" s="78" t="s">
        <v>85</v>
      </c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</row>
    <row r="177" spans="1:26" ht="23.25">
      <c r="A177" s="4"/>
      <c r="B177" s="51"/>
      <c r="C177" s="100"/>
      <c r="D177" s="100"/>
      <c r="E177" s="100"/>
      <c r="F177" s="100"/>
      <c r="G177" s="96"/>
      <c r="H177" s="96"/>
      <c r="I177" s="97"/>
      <c r="J177" s="82" t="s">
        <v>45</v>
      </c>
      <c r="K177" s="53"/>
      <c r="L177" s="21"/>
      <c r="M177" s="21"/>
      <c r="N177" s="21"/>
      <c r="O177" s="21"/>
      <c r="P177" s="21">
        <f>P193</f>
        <v>0</v>
      </c>
      <c r="Q177" s="23"/>
      <c r="R177" s="21"/>
      <c r="S177" s="21"/>
      <c r="T177" s="21"/>
      <c r="U177" s="21"/>
      <c r="V177" s="21"/>
      <c r="W177" s="23"/>
      <c r="X177" s="23"/>
      <c r="Y177" s="21"/>
      <c r="Z177" s="4"/>
    </row>
    <row r="178" spans="1:26" ht="23.25">
      <c r="A178" s="4"/>
      <c r="B178" s="51"/>
      <c r="C178" s="100"/>
      <c r="D178" s="100"/>
      <c r="E178" s="100"/>
      <c r="F178" s="100"/>
      <c r="G178" s="100"/>
      <c r="H178" s="100"/>
      <c r="J178" s="82" t="s">
        <v>44</v>
      </c>
      <c r="K178" s="53"/>
      <c r="L178" s="70"/>
      <c r="M178" s="23"/>
      <c r="N178" s="70"/>
      <c r="O178" s="70"/>
      <c r="P178" s="23">
        <f>P194</f>
        <v>2714978.3</v>
      </c>
      <c r="Q178" s="23">
        <f>SUM(L178:P178)</f>
        <v>2714978.3</v>
      </c>
      <c r="R178" s="23"/>
      <c r="S178" s="70"/>
      <c r="T178" s="70"/>
      <c r="U178" s="70"/>
      <c r="V178" s="23"/>
      <c r="W178" s="23">
        <f>Q178+V178</f>
        <v>2714978.3</v>
      </c>
      <c r="X178" s="23">
        <f>(Q178/W178)*100</f>
        <v>100</v>
      </c>
      <c r="Y178" s="23"/>
      <c r="Z178" s="4"/>
    </row>
    <row r="179" spans="1:26" ht="23.25">
      <c r="A179" s="4"/>
      <c r="B179" s="51"/>
      <c r="C179" s="100"/>
      <c r="D179" s="100"/>
      <c r="E179" s="100"/>
      <c r="F179" s="100"/>
      <c r="G179" s="100"/>
      <c r="H179" s="100"/>
      <c r="J179" s="78" t="s">
        <v>43</v>
      </c>
      <c r="K179" s="53"/>
      <c r="L179" s="70"/>
      <c r="M179" s="23"/>
      <c r="N179" s="70"/>
      <c r="O179" s="70"/>
      <c r="P179" s="23">
        <f>P195</f>
        <v>0</v>
      </c>
      <c r="Q179" s="23"/>
      <c r="R179" s="23"/>
      <c r="S179" s="70"/>
      <c r="T179" s="70"/>
      <c r="U179" s="70"/>
      <c r="V179" s="23"/>
      <c r="W179" s="23">
        <f>Q179+V179</f>
        <v>0</v>
      </c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189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115</v>
      </c>
      <c r="Z182" s="4"/>
    </row>
    <row r="183" spans="1:26" ht="23.25">
      <c r="A183" s="4"/>
      <c r="B183" s="64" t="s">
        <v>107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0</v>
      </c>
      <c r="M183" s="13"/>
      <c r="N183" s="13"/>
      <c r="O183" s="13"/>
      <c r="P183" s="13"/>
      <c r="Q183" s="13"/>
      <c r="R183" s="14" t="s">
        <v>1</v>
      </c>
      <c r="S183" s="13"/>
      <c r="T183" s="13"/>
      <c r="U183" s="13"/>
      <c r="V183" s="15"/>
      <c r="W183" s="13" t="s">
        <v>39</v>
      </c>
      <c r="X183" s="13"/>
      <c r="Y183" s="16"/>
      <c r="Z183" s="4"/>
    </row>
    <row r="184" spans="1:26" ht="23.25">
      <c r="A184" s="4"/>
      <c r="B184" s="17" t="s">
        <v>108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2</v>
      </c>
      <c r="P184" s="26"/>
      <c r="Q184" s="27"/>
      <c r="R184" s="28" t="s">
        <v>2</v>
      </c>
      <c r="S184" s="24"/>
      <c r="T184" s="22"/>
      <c r="U184" s="29"/>
      <c r="V184" s="27"/>
      <c r="W184" s="27"/>
      <c r="X184" s="30" t="s">
        <v>3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109</v>
      </c>
      <c r="K185" s="21"/>
      <c r="L185" s="34" t="s">
        <v>5</v>
      </c>
      <c r="M185" s="35" t="s">
        <v>6</v>
      </c>
      <c r="N185" s="36" t="s">
        <v>5</v>
      </c>
      <c r="O185" s="34" t="s">
        <v>7</v>
      </c>
      <c r="P185" s="26" t="s">
        <v>8</v>
      </c>
      <c r="Q185" s="23"/>
      <c r="R185" s="37" t="s">
        <v>7</v>
      </c>
      <c r="S185" s="35" t="s">
        <v>9</v>
      </c>
      <c r="T185" s="34" t="s">
        <v>10</v>
      </c>
      <c r="U185" s="29" t="s">
        <v>11</v>
      </c>
      <c r="V185" s="27"/>
      <c r="W185" s="27"/>
      <c r="X185" s="27"/>
      <c r="Y185" s="35"/>
      <c r="Z185" s="4"/>
    </row>
    <row r="186" spans="1:26" ht="23.25">
      <c r="A186" s="4"/>
      <c r="B186" s="38" t="s">
        <v>30</v>
      </c>
      <c r="C186" s="38" t="s">
        <v>31</v>
      </c>
      <c r="D186" s="38" t="s">
        <v>32</v>
      </c>
      <c r="E186" s="38" t="s">
        <v>33</v>
      </c>
      <c r="F186" s="38" t="s">
        <v>34</v>
      </c>
      <c r="G186" s="38" t="s">
        <v>35</v>
      </c>
      <c r="H186" s="38" t="s">
        <v>36</v>
      </c>
      <c r="I186" s="19"/>
      <c r="J186" s="39"/>
      <c r="K186" s="21"/>
      <c r="L186" s="34" t="s">
        <v>12</v>
      </c>
      <c r="M186" s="35" t="s">
        <v>13</v>
      </c>
      <c r="N186" s="36" t="s">
        <v>14</v>
      </c>
      <c r="O186" s="34" t="s">
        <v>15</v>
      </c>
      <c r="P186" s="26" t="s">
        <v>16</v>
      </c>
      <c r="Q186" s="35" t="s">
        <v>17</v>
      </c>
      <c r="R186" s="37" t="s">
        <v>15</v>
      </c>
      <c r="S186" s="35" t="s">
        <v>18</v>
      </c>
      <c r="T186" s="34" t="s">
        <v>19</v>
      </c>
      <c r="U186" s="29" t="s">
        <v>20</v>
      </c>
      <c r="V186" s="26" t="s">
        <v>17</v>
      </c>
      <c r="W186" s="26" t="s">
        <v>21</v>
      </c>
      <c r="X186" s="26" t="s">
        <v>22</v>
      </c>
      <c r="Y186" s="35" t="s">
        <v>23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24</v>
      </c>
      <c r="P187" s="47"/>
      <c r="Q187" s="48"/>
      <c r="R187" s="49" t="s">
        <v>24</v>
      </c>
      <c r="S187" s="44" t="s">
        <v>25</v>
      </c>
      <c r="T187" s="43"/>
      <c r="U187" s="50" t="s">
        <v>26</v>
      </c>
      <c r="V187" s="48"/>
      <c r="W187" s="48"/>
      <c r="X187" s="48"/>
      <c r="Y187" s="49"/>
      <c r="Z187" s="4"/>
    </row>
    <row r="188" spans="1:26" ht="23.25">
      <c r="A188" s="4"/>
      <c r="B188" s="94"/>
      <c r="C188" s="94"/>
      <c r="D188" s="94"/>
      <c r="E188" s="94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5" ht="23.25">
      <c r="A189" s="4"/>
      <c r="B189" s="94" t="s">
        <v>47</v>
      </c>
      <c r="C189" s="94" t="s">
        <v>63</v>
      </c>
      <c r="D189" s="94"/>
      <c r="E189" s="94" t="s">
        <v>64</v>
      </c>
      <c r="F189" s="94" t="s">
        <v>62</v>
      </c>
      <c r="G189" s="94" t="s">
        <v>60</v>
      </c>
      <c r="H189" s="188"/>
      <c r="I189" s="78" t="s">
        <v>42</v>
      </c>
      <c r="J189" s="78" t="s">
        <v>42</v>
      </c>
      <c r="K189" s="70"/>
      <c r="L189" s="70"/>
      <c r="M189" s="70"/>
      <c r="N189" s="70"/>
      <c r="O189" s="23"/>
      <c r="P189" s="23"/>
      <c r="Q189" s="23"/>
      <c r="R189" s="23"/>
      <c r="S189" s="23"/>
      <c r="T189" s="23"/>
      <c r="U189" s="23"/>
      <c r="V189" s="23"/>
      <c r="W189" s="23"/>
      <c r="X189" s="27"/>
      <c r="Y189" s="112"/>
    </row>
    <row r="190" spans="1:25" ht="23.25">
      <c r="A190" s="4"/>
      <c r="B190" s="51"/>
      <c r="C190" s="51"/>
      <c r="D190" s="51"/>
      <c r="E190" s="100"/>
      <c r="F190" s="100"/>
      <c r="H190" s="100"/>
      <c r="I190" s="78" t="s">
        <v>41</v>
      </c>
      <c r="J190" s="78" t="s">
        <v>41</v>
      </c>
      <c r="K190" s="70"/>
      <c r="L190" s="70"/>
      <c r="M190" s="70"/>
      <c r="N190" s="70"/>
      <c r="O190" s="23">
        <f>(P179/P178)*100</f>
        <v>0</v>
      </c>
      <c r="P190" s="23">
        <f>(Q179/Q178)*100</f>
        <v>0</v>
      </c>
      <c r="Q190" s="23"/>
      <c r="R190" s="23"/>
      <c r="S190" s="23"/>
      <c r="T190" s="23"/>
      <c r="U190" s="23"/>
      <c r="V190" s="23">
        <f>(W179/W178)*100</f>
        <v>0</v>
      </c>
      <c r="W190" s="23"/>
      <c r="X190" s="27"/>
      <c r="Y190" s="112"/>
    </row>
    <row r="191" spans="1:25" ht="23.25">
      <c r="A191" s="4"/>
      <c r="B191" s="51"/>
      <c r="C191" s="51"/>
      <c r="D191" s="51"/>
      <c r="E191" s="100"/>
      <c r="F191" s="100"/>
      <c r="H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</row>
    <row r="192" spans="1:26" ht="23.25">
      <c r="A192" s="4"/>
      <c r="B192" s="51"/>
      <c r="C192" s="51"/>
      <c r="D192" s="51"/>
      <c r="E192" s="100"/>
      <c r="F192" s="100"/>
      <c r="H192" s="94" t="s">
        <v>58</v>
      </c>
      <c r="I192" s="61"/>
      <c r="J192" s="52" t="s">
        <v>96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100"/>
      <c r="F193" s="100"/>
      <c r="H193" s="51"/>
      <c r="I193" s="61"/>
      <c r="J193" s="82" t="s">
        <v>45</v>
      </c>
      <c r="K193" s="53"/>
      <c r="L193" s="70"/>
      <c r="M193" s="23"/>
      <c r="N193" s="70"/>
      <c r="O193" s="70"/>
      <c r="P193" s="23">
        <v>0</v>
      </c>
      <c r="Q193" s="23"/>
      <c r="R193" s="23"/>
      <c r="S193" s="70"/>
      <c r="T193" s="70"/>
      <c r="U193" s="70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100"/>
      <c r="F194" s="100"/>
      <c r="H194" s="51"/>
      <c r="I194" s="61"/>
      <c r="J194" s="82" t="s">
        <v>44</v>
      </c>
      <c r="K194" s="53"/>
      <c r="L194" s="70"/>
      <c r="M194" s="23"/>
      <c r="N194" s="70"/>
      <c r="O194" s="70"/>
      <c r="P194" s="23">
        <v>2714978.3</v>
      </c>
      <c r="Q194" s="23">
        <f>SUM(L194:P194)</f>
        <v>2714978.3</v>
      </c>
      <c r="R194" s="23"/>
      <c r="S194" s="70"/>
      <c r="T194" s="70"/>
      <c r="U194" s="70"/>
      <c r="V194" s="23"/>
      <c r="W194" s="23">
        <f>Q194+V194</f>
        <v>2714978.3</v>
      </c>
      <c r="X194" s="23">
        <f>(Q194/W194)*100</f>
        <v>100</v>
      </c>
      <c r="Y194" s="23"/>
      <c r="Z194" s="4"/>
    </row>
    <row r="195" spans="1:26" ht="23.25">
      <c r="A195" s="4"/>
      <c r="B195" s="51"/>
      <c r="C195" s="51"/>
      <c r="D195" s="51"/>
      <c r="E195" s="51"/>
      <c r="F195" s="100"/>
      <c r="G195" s="102"/>
      <c r="H195" s="51"/>
      <c r="I195" s="61"/>
      <c r="J195" s="78" t="s">
        <v>43</v>
      </c>
      <c r="K195" s="53"/>
      <c r="L195" s="21"/>
      <c r="M195" s="21"/>
      <c r="N195" s="21"/>
      <c r="O195" s="21"/>
      <c r="P195" s="21">
        <v>0</v>
      </c>
      <c r="Q195" s="23">
        <f>SUM(L195:P195)</f>
        <v>0</v>
      </c>
      <c r="R195" s="21"/>
      <c r="S195" s="21"/>
      <c r="T195" s="21"/>
      <c r="U195" s="21"/>
      <c r="V195" s="21"/>
      <c r="W195" s="23">
        <f>Q195+V195</f>
        <v>0</v>
      </c>
      <c r="X195" s="21"/>
      <c r="Y195" s="21"/>
      <c r="Z195" s="4"/>
    </row>
    <row r="196" spans="1:26" ht="23.25">
      <c r="A196" s="4"/>
      <c r="B196" s="51"/>
      <c r="C196" s="51"/>
      <c r="D196" s="51"/>
      <c r="E196" s="96"/>
      <c r="F196" s="100"/>
      <c r="H196" s="51"/>
      <c r="I196" s="61"/>
      <c r="J196" s="78" t="s">
        <v>42</v>
      </c>
      <c r="K196" s="53"/>
      <c r="L196" s="70"/>
      <c r="M196" s="23"/>
      <c r="N196" s="70"/>
      <c r="O196" s="70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96"/>
      <c r="F197" s="100"/>
      <c r="H197" s="51"/>
      <c r="I197" s="61"/>
      <c r="J197" s="78" t="s">
        <v>41</v>
      </c>
      <c r="K197" s="53"/>
      <c r="L197" s="70"/>
      <c r="M197" s="23"/>
      <c r="N197" s="70"/>
      <c r="O197" s="70"/>
      <c r="P197" s="23">
        <f>(P195/P194)*100</f>
        <v>0</v>
      </c>
      <c r="Q197" s="23">
        <f>(Q195/Q194)*100</f>
        <v>0</v>
      </c>
      <c r="R197" s="23"/>
      <c r="S197" s="23"/>
      <c r="T197" s="23"/>
      <c r="U197" s="23"/>
      <c r="V197" s="23"/>
      <c r="W197" s="23"/>
      <c r="X197" s="23"/>
      <c r="Y197" s="23"/>
      <c r="Z197" s="4"/>
    </row>
    <row r="198" spans="1:25" ht="23.25">
      <c r="A198" s="4"/>
      <c r="B198" s="51"/>
      <c r="C198" s="51"/>
      <c r="D198" s="51"/>
      <c r="E198" s="96"/>
      <c r="G198" s="100"/>
      <c r="H198" s="100"/>
      <c r="L198" s="100"/>
      <c r="N198" s="100"/>
      <c r="P198" s="100"/>
      <c r="R198" s="100"/>
      <c r="S198" s="100"/>
      <c r="T198" s="100"/>
      <c r="U198" s="100"/>
      <c r="V198" s="100"/>
      <c r="W198" s="100"/>
      <c r="X198" s="100"/>
      <c r="Y198" s="100"/>
    </row>
    <row r="199" spans="1:26" ht="23.25">
      <c r="A199" s="4"/>
      <c r="B199" s="104" t="s">
        <v>66</v>
      </c>
      <c r="C199" s="103"/>
      <c r="D199" s="103"/>
      <c r="E199" s="103"/>
      <c r="F199" s="103"/>
      <c r="G199" s="103"/>
      <c r="H199" s="103"/>
      <c r="I199" s="99"/>
      <c r="J199" s="78" t="s">
        <v>65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76"/>
      <c r="Z199" s="4"/>
    </row>
    <row r="200" spans="1:26" ht="23.25">
      <c r="A200" s="4"/>
      <c r="B200" s="103"/>
      <c r="C200" s="103"/>
      <c r="D200" s="103"/>
      <c r="E200" s="103"/>
      <c r="F200" s="103"/>
      <c r="G200" s="103"/>
      <c r="H200" s="103"/>
      <c r="I200" s="99"/>
      <c r="J200" s="82" t="s">
        <v>45</v>
      </c>
      <c r="K200" s="77"/>
      <c r="L200" s="21"/>
      <c r="M200" s="21"/>
      <c r="N200" s="21"/>
      <c r="O200" s="21"/>
      <c r="P200" s="76">
        <f aca="true" t="shared" si="18" ref="P200:U202">P207+P251</f>
        <v>386250</v>
      </c>
      <c r="Q200" s="76">
        <f t="shared" si="18"/>
        <v>386250</v>
      </c>
      <c r="R200" s="76">
        <f t="shared" si="18"/>
        <v>0</v>
      </c>
      <c r="S200" s="76">
        <f t="shared" si="18"/>
        <v>0</v>
      </c>
      <c r="T200" s="76">
        <f t="shared" si="18"/>
        <v>1397723.9</v>
      </c>
      <c r="U200" s="76">
        <f t="shared" si="18"/>
        <v>13157700</v>
      </c>
      <c r="V200" s="76">
        <f>SUM(R200:U200)</f>
        <v>14555423.9</v>
      </c>
      <c r="W200" s="76">
        <f>Q200+V200</f>
        <v>14941673.9</v>
      </c>
      <c r="X200" s="23">
        <f>(Q200/W200)*100</f>
        <v>2.585051732389903</v>
      </c>
      <c r="Y200" s="76">
        <f>(V200/W200)*100</f>
        <v>97.4149482676101</v>
      </c>
      <c r="Z200" s="4"/>
    </row>
    <row r="201" spans="1:26" ht="23.25">
      <c r="A201" s="4"/>
      <c r="B201" s="103"/>
      <c r="C201" s="103"/>
      <c r="D201" s="103"/>
      <c r="E201" s="103"/>
      <c r="F201" s="103"/>
      <c r="G201" s="103"/>
      <c r="H201" s="103"/>
      <c r="I201" s="99"/>
      <c r="J201" s="82" t="s">
        <v>44</v>
      </c>
      <c r="K201" s="77"/>
      <c r="L201" s="93"/>
      <c r="M201" s="76"/>
      <c r="N201" s="76"/>
      <c r="O201" s="76"/>
      <c r="P201" s="76">
        <f t="shared" si="18"/>
        <v>304095.5</v>
      </c>
      <c r="Q201" s="76">
        <f t="shared" si="18"/>
        <v>304095.5</v>
      </c>
      <c r="R201" s="76">
        <f t="shared" si="18"/>
        <v>12807700</v>
      </c>
      <c r="S201" s="76">
        <f t="shared" si="18"/>
        <v>0</v>
      </c>
      <c r="T201" s="76">
        <f t="shared" si="18"/>
        <v>39779.1</v>
      </c>
      <c r="U201" s="76">
        <f t="shared" si="18"/>
        <v>0</v>
      </c>
      <c r="V201" s="76">
        <f>SUM(R201:U201)</f>
        <v>12847479.1</v>
      </c>
      <c r="W201" s="76">
        <f>Q201+V201</f>
        <v>13151574.6</v>
      </c>
      <c r="X201" s="23">
        <f>(Q201/W201)*100</f>
        <v>2.312236437452896</v>
      </c>
      <c r="Y201" s="76">
        <f>(V201/W201)*100</f>
        <v>97.6877635625471</v>
      </c>
      <c r="Z201" s="4"/>
    </row>
    <row r="202" spans="1:26" ht="23.25">
      <c r="A202" s="4"/>
      <c r="B202" s="103"/>
      <c r="C202" s="103"/>
      <c r="D202" s="103"/>
      <c r="E202" s="103"/>
      <c r="F202" s="103"/>
      <c r="G202" s="103"/>
      <c r="H202" s="103"/>
      <c r="I202" s="99"/>
      <c r="J202" s="78" t="s">
        <v>43</v>
      </c>
      <c r="K202" s="77"/>
      <c r="L202" s="76"/>
      <c r="M202" s="76"/>
      <c r="N202" s="76"/>
      <c r="O202" s="76"/>
      <c r="P202" s="76">
        <f t="shared" si="18"/>
        <v>304095.5</v>
      </c>
      <c r="Q202" s="76">
        <f t="shared" si="18"/>
        <v>304095.5</v>
      </c>
      <c r="R202" s="76">
        <f t="shared" si="18"/>
        <v>12807700</v>
      </c>
      <c r="S202" s="76">
        <f t="shared" si="18"/>
        <v>0</v>
      </c>
      <c r="T202" s="76">
        <f t="shared" si="18"/>
        <v>39779.1</v>
      </c>
      <c r="U202" s="76">
        <f t="shared" si="18"/>
        <v>0</v>
      </c>
      <c r="V202" s="76">
        <f>SUM(R202:U202)</f>
        <v>12847479.1</v>
      </c>
      <c r="W202" s="76">
        <f>Q202+V202</f>
        <v>13151574.6</v>
      </c>
      <c r="X202" s="23">
        <f>(Q202/W202)*100</f>
        <v>2.312236437452896</v>
      </c>
      <c r="Y202" s="76">
        <f>(V202/W202)*100</f>
        <v>97.6877635625471</v>
      </c>
      <c r="Z202" s="4"/>
    </row>
    <row r="203" spans="1:26" ht="23.25">
      <c r="A203" s="4"/>
      <c r="B203" s="103"/>
      <c r="C203" s="103"/>
      <c r="D203" s="103"/>
      <c r="E203" s="103"/>
      <c r="F203" s="103"/>
      <c r="G203" s="103"/>
      <c r="H203" s="103"/>
      <c r="I203" s="99"/>
      <c r="J203" s="78" t="s">
        <v>42</v>
      </c>
      <c r="K203" s="77"/>
      <c r="L203" s="76"/>
      <c r="M203" s="76"/>
      <c r="N203" s="76"/>
      <c r="O203" s="76"/>
      <c r="P203" s="70">
        <f>(P$202/P200)*100</f>
        <v>78.73022653721684</v>
      </c>
      <c r="Q203" s="70">
        <f>(Q202/Q200)*100</f>
        <v>78.73022653721684</v>
      </c>
      <c r="R203" s="70"/>
      <c r="S203" s="70"/>
      <c r="T203" s="70">
        <f>(T202/T200)*100</f>
        <v>2.845991257643945</v>
      </c>
      <c r="U203" s="70"/>
      <c r="V203" s="70">
        <f>(V202/V200)*100</f>
        <v>88.26592195641928</v>
      </c>
      <c r="W203" s="70">
        <f>(W202/W200)*100</f>
        <v>88.01941929678976</v>
      </c>
      <c r="X203" s="23"/>
      <c r="Y203" s="76"/>
      <c r="Z203" s="4"/>
    </row>
    <row r="204" spans="1:26" ht="23.25">
      <c r="A204" s="4"/>
      <c r="B204" s="103"/>
      <c r="C204" s="103"/>
      <c r="D204" s="103"/>
      <c r="E204" s="103"/>
      <c r="F204" s="103"/>
      <c r="G204" s="103"/>
      <c r="H204" s="103"/>
      <c r="I204" s="78"/>
      <c r="J204" s="78" t="s">
        <v>41</v>
      </c>
      <c r="K204" s="77"/>
      <c r="L204" s="76"/>
      <c r="M204" s="76"/>
      <c r="N204" s="76"/>
      <c r="O204" s="76"/>
      <c r="P204" s="70">
        <f>(P202/P201)*100</f>
        <v>100</v>
      </c>
      <c r="Q204" s="70">
        <f>(Q202/Q201)*100</f>
        <v>100</v>
      </c>
      <c r="R204" s="70">
        <f>(R202/R201)*100</f>
        <v>100</v>
      </c>
      <c r="S204" s="70"/>
      <c r="T204" s="70">
        <f>(T202/T201)*100</f>
        <v>100</v>
      </c>
      <c r="U204" s="70"/>
      <c r="V204" s="70">
        <f>(V202/V201)*100</f>
        <v>100</v>
      </c>
      <c r="W204" s="70">
        <f>(W202/W201)*100</f>
        <v>100</v>
      </c>
      <c r="X204" s="23"/>
      <c r="Y204" s="76"/>
      <c r="Z204" s="4"/>
    </row>
    <row r="205" spans="1:25" ht="23.25">
      <c r="A205" s="4"/>
      <c r="B205" s="51"/>
      <c r="C205" s="51"/>
      <c r="D205" s="51"/>
      <c r="E205" s="51"/>
      <c r="F205" s="51"/>
      <c r="G205" s="100"/>
      <c r="H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</row>
    <row r="206" spans="1:25" ht="23.25">
      <c r="A206" s="4"/>
      <c r="B206" s="51"/>
      <c r="C206" s="104" t="s">
        <v>68</v>
      </c>
      <c r="D206" s="103"/>
      <c r="E206" s="103"/>
      <c r="F206" s="103"/>
      <c r="G206" s="103"/>
      <c r="H206" s="103"/>
      <c r="I206" s="99"/>
      <c r="J206" s="78" t="s">
        <v>67</v>
      </c>
      <c r="K206" s="53"/>
      <c r="L206" s="22"/>
      <c r="M206" s="23"/>
      <c r="N206" s="24"/>
      <c r="O206" s="3"/>
      <c r="P206" s="27"/>
      <c r="Q206" s="27"/>
      <c r="R206" s="23"/>
      <c r="S206" s="24"/>
      <c r="T206" s="22"/>
      <c r="U206" s="72"/>
      <c r="V206" s="27"/>
      <c r="W206" s="27"/>
      <c r="X206" s="27"/>
      <c r="Y206" s="23"/>
    </row>
    <row r="207" spans="1:25" ht="23.25">
      <c r="A207" s="4"/>
      <c r="B207" s="51"/>
      <c r="C207" s="104"/>
      <c r="D207" s="96"/>
      <c r="E207" s="96"/>
      <c r="F207" s="96"/>
      <c r="G207" s="96"/>
      <c r="H207" s="96"/>
      <c r="I207" s="97"/>
      <c r="J207" s="82" t="s">
        <v>45</v>
      </c>
      <c r="K207" s="77"/>
      <c r="L207" s="21"/>
      <c r="M207" s="21"/>
      <c r="N207" s="21"/>
      <c r="O207" s="21"/>
      <c r="P207" s="76"/>
      <c r="Q207" s="23"/>
      <c r="R207" s="76">
        <f>R260</f>
        <v>0</v>
      </c>
      <c r="S207" s="76"/>
      <c r="T207" s="76">
        <f>T214</f>
        <v>482800</v>
      </c>
      <c r="U207" s="76"/>
      <c r="V207" s="76">
        <f>R207+T207</f>
        <v>482800</v>
      </c>
      <c r="W207" s="76">
        <f>Q207+V207</f>
        <v>482800</v>
      </c>
      <c r="X207" s="23">
        <f>(Q207/W207)*100</f>
        <v>0</v>
      </c>
      <c r="Y207" s="76">
        <f>(V207/W207)*100</f>
        <v>100</v>
      </c>
    </row>
    <row r="208" spans="1:25" ht="23.25">
      <c r="A208" s="4"/>
      <c r="B208" s="51"/>
      <c r="C208" s="51"/>
      <c r="D208" s="96"/>
      <c r="E208" s="96"/>
      <c r="F208" s="96"/>
      <c r="G208" s="96"/>
      <c r="H208" s="96"/>
      <c r="I208" s="97"/>
      <c r="J208" s="82" t="s">
        <v>44</v>
      </c>
      <c r="K208" s="77"/>
      <c r="L208" s="93"/>
      <c r="M208" s="76"/>
      <c r="N208" s="76"/>
      <c r="O208" s="76"/>
      <c r="P208" s="76"/>
      <c r="Q208" s="23"/>
      <c r="R208" s="76">
        <f>R261</f>
        <v>0</v>
      </c>
      <c r="S208" s="76"/>
      <c r="T208" s="76">
        <f>T215</f>
        <v>34779.1</v>
      </c>
      <c r="U208" s="76"/>
      <c r="V208" s="76">
        <f>R208+T208</f>
        <v>34779.1</v>
      </c>
      <c r="W208" s="76">
        <f>Q208+V208</f>
        <v>34779.1</v>
      </c>
      <c r="X208" s="23">
        <f>(Q208/W208)*100</f>
        <v>0</v>
      </c>
      <c r="Y208" s="76">
        <f>(V208/W208)*100</f>
        <v>100</v>
      </c>
    </row>
    <row r="209" spans="1:25" ht="23.25">
      <c r="A209" s="4"/>
      <c r="B209" s="51"/>
      <c r="C209" s="51"/>
      <c r="D209" s="96"/>
      <c r="E209" s="96"/>
      <c r="F209" s="96"/>
      <c r="G209" s="96"/>
      <c r="H209" s="96"/>
      <c r="I209" s="97"/>
      <c r="J209" s="78" t="s">
        <v>43</v>
      </c>
      <c r="K209" s="77"/>
      <c r="L209" s="76"/>
      <c r="M209" s="76"/>
      <c r="N209" s="76"/>
      <c r="O209" s="76"/>
      <c r="P209" s="76"/>
      <c r="Q209" s="23"/>
      <c r="R209" s="76">
        <f>R262</f>
        <v>0</v>
      </c>
      <c r="S209" s="76"/>
      <c r="T209" s="76">
        <f>T216</f>
        <v>34779.1</v>
      </c>
      <c r="U209" s="76"/>
      <c r="V209" s="76">
        <f>R209+T209</f>
        <v>34779.1</v>
      </c>
      <c r="W209" s="76">
        <f>Q209+V209</f>
        <v>34779.1</v>
      </c>
      <c r="X209" s="23">
        <f>(Q209/W209)*100</f>
        <v>0</v>
      </c>
      <c r="Y209" s="76">
        <f>(V209/W209)*100</f>
        <v>100</v>
      </c>
    </row>
    <row r="210" spans="1:26" ht="23.25">
      <c r="A210" s="4"/>
      <c r="B210" s="51"/>
      <c r="C210" s="51"/>
      <c r="D210" s="96"/>
      <c r="E210" s="96"/>
      <c r="F210" s="96"/>
      <c r="G210" s="96"/>
      <c r="H210" s="96"/>
      <c r="I210" s="97"/>
      <c r="J210" s="78" t="s">
        <v>42</v>
      </c>
      <c r="K210" s="77"/>
      <c r="L210" s="76"/>
      <c r="M210" s="76"/>
      <c r="N210" s="76"/>
      <c r="O210" s="76"/>
      <c r="P210" s="70"/>
      <c r="Q210" s="70"/>
      <c r="R210" s="70"/>
      <c r="S210" s="70"/>
      <c r="T210" s="70">
        <f>(T209/T207)*100</f>
        <v>7.203624689312345</v>
      </c>
      <c r="U210" s="70"/>
      <c r="V210" s="70">
        <f>(V209/V207)*100</f>
        <v>7.203624689312345</v>
      </c>
      <c r="W210" s="70">
        <f>(W209/W207)*100</f>
        <v>7.203624689312345</v>
      </c>
      <c r="X210" s="23"/>
      <c r="Y210" s="76"/>
      <c r="Z210" s="100"/>
    </row>
    <row r="211" spans="1:25" ht="23.25">
      <c r="A211" s="4"/>
      <c r="B211" s="51"/>
      <c r="C211" s="51"/>
      <c r="D211" s="96"/>
      <c r="E211" s="96"/>
      <c r="F211" s="96"/>
      <c r="G211" s="96"/>
      <c r="H211" s="96"/>
      <c r="I211" s="97"/>
      <c r="J211" s="78" t="s">
        <v>41</v>
      </c>
      <c r="K211" s="77"/>
      <c r="L211" s="76"/>
      <c r="M211" s="76"/>
      <c r="N211" s="76"/>
      <c r="O211" s="76"/>
      <c r="P211" s="70"/>
      <c r="Q211" s="70"/>
      <c r="R211" s="70"/>
      <c r="S211" s="70"/>
      <c r="T211" s="70">
        <f>(T209/T208)*100</f>
        <v>100</v>
      </c>
      <c r="U211" s="70"/>
      <c r="V211" s="70">
        <f>(V209/V208)*100</f>
        <v>100</v>
      </c>
      <c r="W211" s="70">
        <f>(W209/W208)*100</f>
        <v>100</v>
      </c>
      <c r="X211" s="23"/>
      <c r="Y211" s="76"/>
    </row>
    <row r="212" spans="1:25" ht="23.25">
      <c r="A212" s="4"/>
      <c r="B212" s="56"/>
      <c r="C212" s="57"/>
      <c r="D212" s="57"/>
      <c r="E212" s="57"/>
      <c r="F212" s="57"/>
      <c r="G212" s="132"/>
      <c r="H212" s="100"/>
      <c r="L212" s="100"/>
      <c r="N212" s="100"/>
      <c r="O212" s="100"/>
      <c r="P212" s="100"/>
      <c r="R212" s="100"/>
      <c r="S212" s="100"/>
      <c r="U212" s="100"/>
      <c r="W212" s="100"/>
      <c r="Y212" s="100"/>
    </row>
    <row r="213" spans="1:26" ht="23.25">
      <c r="A213" s="4"/>
      <c r="B213" s="51"/>
      <c r="C213" s="51"/>
      <c r="D213" s="51"/>
      <c r="E213" s="104" t="s">
        <v>70</v>
      </c>
      <c r="F213" s="117"/>
      <c r="G213" s="117"/>
      <c r="H213" s="117"/>
      <c r="I213" s="102"/>
      <c r="J213" s="78" t="s">
        <v>69</v>
      </c>
      <c r="K213" s="77"/>
      <c r="L213" s="76"/>
      <c r="M213" s="76"/>
      <c r="N213" s="76"/>
      <c r="O213" s="76"/>
      <c r="P213" s="76"/>
      <c r="Q213" s="76"/>
      <c r="R213" s="76"/>
      <c r="S213" s="76"/>
      <c r="T213" s="122"/>
      <c r="U213" s="122"/>
      <c r="V213" s="122"/>
      <c r="W213" s="122"/>
      <c r="X213" s="122"/>
      <c r="Y213" s="122"/>
      <c r="Z213" s="4"/>
    </row>
    <row r="214" spans="1:26" ht="23.25">
      <c r="A214" s="4"/>
      <c r="B214" s="51"/>
      <c r="C214" s="51"/>
      <c r="D214" s="51"/>
      <c r="E214" s="96"/>
      <c r="F214" s="96"/>
      <c r="G214" s="96"/>
      <c r="H214" s="96"/>
      <c r="I214" s="97"/>
      <c r="J214" s="82" t="s">
        <v>45</v>
      </c>
      <c r="K214" s="53"/>
      <c r="L214" s="70"/>
      <c r="M214" s="23"/>
      <c r="N214" s="70"/>
      <c r="O214" s="70"/>
      <c r="P214" s="23"/>
      <c r="Q214" s="23"/>
      <c r="R214" s="23"/>
      <c r="S214" s="70"/>
      <c r="T214" s="76">
        <f>T221</f>
        <v>482800</v>
      </c>
      <c r="U214" s="76"/>
      <c r="V214" s="76">
        <f>SUM(R214:U214)</f>
        <v>482800</v>
      </c>
      <c r="W214" s="76">
        <f>SUM(Q213+V214)</f>
        <v>482800</v>
      </c>
      <c r="X214" s="23">
        <f>(Q213/W214)*100</f>
        <v>0</v>
      </c>
      <c r="Y214" s="76">
        <f>(V214/W214)*100</f>
        <v>100</v>
      </c>
      <c r="Z214" s="4"/>
    </row>
    <row r="215" spans="1:26" ht="23.25">
      <c r="A215" s="4"/>
      <c r="B215" s="96"/>
      <c r="C215" s="96"/>
      <c r="D215" s="132"/>
      <c r="E215" s="117"/>
      <c r="F215" s="131"/>
      <c r="G215" s="117"/>
      <c r="H215" s="117"/>
      <c r="J215" s="82" t="s">
        <v>44</v>
      </c>
      <c r="K215" s="105"/>
      <c r="L215" s="70"/>
      <c r="M215" s="70"/>
      <c r="N215" s="70"/>
      <c r="O215" s="70"/>
      <c r="P215" s="70"/>
      <c r="Q215" s="70"/>
      <c r="R215" s="70"/>
      <c r="S215" s="70"/>
      <c r="T215" s="76">
        <f>T222</f>
        <v>34779.1</v>
      </c>
      <c r="U215" s="76"/>
      <c r="V215" s="76">
        <f>SUM(R215:U215)</f>
        <v>34779.1</v>
      </c>
      <c r="W215" s="76">
        <f>(Q215+V215)</f>
        <v>34779.1</v>
      </c>
      <c r="X215" s="23">
        <f>(Q215/W215)*100</f>
        <v>0</v>
      </c>
      <c r="Y215" s="23">
        <f>(V215/W215)*100</f>
        <v>100</v>
      </c>
      <c r="Z215" s="4"/>
    </row>
    <row r="216" spans="1:26" ht="23.25">
      <c r="A216" s="4"/>
      <c r="B216" s="100"/>
      <c r="C216" s="100"/>
      <c r="D216" s="102"/>
      <c r="E216" s="117"/>
      <c r="F216" s="131"/>
      <c r="G216" s="117"/>
      <c r="H216" s="117"/>
      <c r="J216" s="78" t="s">
        <v>43</v>
      </c>
      <c r="K216" s="99"/>
      <c r="L216" s="76"/>
      <c r="M216" s="76"/>
      <c r="N216" s="76"/>
      <c r="O216" s="76"/>
      <c r="P216" s="76"/>
      <c r="Q216" s="76"/>
      <c r="R216" s="76"/>
      <c r="S216" s="76"/>
      <c r="T216" s="76">
        <f>T223</f>
        <v>34779.1</v>
      </c>
      <c r="U216" s="76"/>
      <c r="V216" s="76">
        <f>SUM(R216:U216)</f>
        <v>34779.1</v>
      </c>
      <c r="W216" s="76">
        <f>(Q216+V216)</f>
        <v>34779.1</v>
      </c>
      <c r="X216" s="23">
        <f>(Q216/W216)*100</f>
        <v>0</v>
      </c>
      <c r="Y216" s="23">
        <f>(V216/W216)*100</f>
        <v>100</v>
      </c>
      <c r="Z216" s="4"/>
    </row>
    <row r="217" spans="1:26" ht="23.25">
      <c r="A217" s="4"/>
      <c r="B217" s="100"/>
      <c r="C217" s="100"/>
      <c r="D217" s="102"/>
      <c r="E217" s="117"/>
      <c r="F217" s="131"/>
      <c r="G217" s="117"/>
      <c r="H217" s="117"/>
      <c r="J217" s="78" t="s">
        <v>42</v>
      </c>
      <c r="K217" s="99"/>
      <c r="L217" s="76"/>
      <c r="M217" s="76"/>
      <c r="N217" s="76"/>
      <c r="O217" s="76"/>
      <c r="P217" s="76"/>
      <c r="Q217" s="76"/>
      <c r="R217" s="76"/>
      <c r="S217" s="76"/>
      <c r="T217" s="76">
        <f>(T216/T214)*100</f>
        <v>7.203624689312345</v>
      </c>
      <c r="U217" s="76"/>
      <c r="V217" s="76">
        <f>(V216/V214)*100</f>
        <v>7.203624689312345</v>
      </c>
      <c r="W217" s="76">
        <f>(W216/W214)*100</f>
        <v>7.203624689312345</v>
      </c>
      <c r="X217" s="23">
        <f>(Q217/W217)*100</f>
        <v>0</v>
      </c>
      <c r="Y217" s="23"/>
      <c r="Z217" s="4"/>
    </row>
    <row r="218" spans="1:26" ht="23.25">
      <c r="A218" s="4"/>
      <c r="B218" s="100"/>
      <c r="C218" s="100"/>
      <c r="E218" s="117"/>
      <c r="F218" s="131"/>
      <c r="G218" s="117"/>
      <c r="H218" s="117"/>
      <c r="J218" s="78" t="s">
        <v>41</v>
      </c>
      <c r="K218" s="99"/>
      <c r="L218" s="76"/>
      <c r="M218" s="76"/>
      <c r="N218" s="76"/>
      <c r="O218" s="76"/>
      <c r="P218" s="76"/>
      <c r="Q218" s="76"/>
      <c r="R218" s="76"/>
      <c r="S218" s="76"/>
      <c r="T218" s="76">
        <f>(T216/T215)*100</f>
        <v>100</v>
      </c>
      <c r="U218" s="76"/>
      <c r="V218" s="76">
        <f>(V216/V215)*100</f>
        <v>100</v>
      </c>
      <c r="W218" s="76">
        <f>(W216/W215)*100</f>
        <v>100</v>
      </c>
      <c r="X218" s="23">
        <f>(Q218/W218)*100</f>
        <v>0</v>
      </c>
      <c r="Y218" s="23"/>
      <c r="Z218" s="4"/>
    </row>
    <row r="219" spans="1:25" ht="23.25">
      <c r="A219" s="4"/>
      <c r="B219" s="100"/>
      <c r="C219" s="100"/>
      <c r="E219" s="100"/>
      <c r="G219" s="100"/>
      <c r="H219" s="100"/>
      <c r="L219" s="100"/>
      <c r="M219" s="100"/>
      <c r="O219" s="100"/>
      <c r="P219" s="100"/>
      <c r="R219" s="100"/>
      <c r="S219" s="100"/>
      <c r="U219" s="100"/>
      <c r="W219" s="100"/>
      <c r="Y219" s="100"/>
    </row>
    <row r="220" spans="1:26" ht="23.25">
      <c r="A220" s="4"/>
      <c r="B220" s="100"/>
      <c r="C220" s="100"/>
      <c r="E220" s="100"/>
      <c r="F220" s="156" t="s">
        <v>62</v>
      </c>
      <c r="G220" s="103"/>
      <c r="H220" s="103"/>
      <c r="I220" s="99"/>
      <c r="J220" s="78" t="s">
        <v>61</v>
      </c>
      <c r="K220" s="99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23"/>
      <c r="Y220" s="23"/>
      <c r="Z220" s="4"/>
    </row>
    <row r="221" spans="1:26" ht="23.25">
      <c r="A221" s="4"/>
      <c r="B221" s="100"/>
      <c r="C221" s="100"/>
      <c r="E221" s="100"/>
      <c r="F221" s="155"/>
      <c r="G221" s="103"/>
      <c r="H221" s="103"/>
      <c r="I221" s="99"/>
      <c r="J221" s="82" t="s">
        <v>45</v>
      </c>
      <c r="K221" s="53"/>
      <c r="L221" s="76"/>
      <c r="M221" s="76"/>
      <c r="N221" s="76"/>
      <c r="O221" s="76"/>
      <c r="P221" s="76"/>
      <c r="Q221" s="76"/>
      <c r="R221" s="76"/>
      <c r="S221" s="76"/>
      <c r="T221" s="76">
        <f>T237</f>
        <v>482800</v>
      </c>
      <c r="U221" s="76"/>
      <c r="V221" s="76">
        <f>SUM(R221:U221)</f>
        <v>482800</v>
      </c>
      <c r="W221" s="76">
        <f>SUM(Q220+V221)</f>
        <v>482800</v>
      </c>
      <c r="X221" s="23">
        <f>(Q221/W221)*100</f>
        <v>0</v>
      </c>
      <c r="Y221" s="23">
        <f>(V221/W221)*100</f>
        <v>100</v>
      </c>
      <c r="Z221" s="4"/>
    </row>
    <row r="222" spans="1:26" ht="23.25">
      <c r="A222" s="4"/>
      <c r="B222" s="100"/>
      <c r="C222" s="100"/>
      <c r="E222" s="100"/>
      <c r="F222" s="155"/>
      <c r="G222" s="103"/>
      <c r="H222" s="103"/>
      <c r="I222" s="99"/>
      <c r="J222" s="82" t="s">
        <v>44</v>
      </c>
      <c r="K222" s="105"/>
      <c r="L222" s="70"/>
      <c r="M222" s="23"/>
      <c r="N222" s="70"/>
      <c r="O222" s="70"/>
      <c r="P222" s="23"/>
      <c r="Q222" s="23"/>
      <c r="R222" s="23"/>
      <c r="S222" s="70"/>
      <c r="T222" s="76">
        <f>T238</f>
        <v>34779.1</v>
      </c>
      <c r="U222" s="83"/>
      <c r="V222" s="76">
        <f>SUM(R222:U222)</f>
        <v>34779.1</v>
      </c>
      <c r="W222" s="76">
        <f>SUM(Q221+V222)</f>
        <v>34779.1</v>
      </c>
      <c r="X222" s="23">
        <f>(Q222/W222)*100</f>
        <v>0</v>
      </c>
      <c r="Y222" s="23">
        <f>(V222/W222)*100</f>
        <v>100</v>
      </c>
      <c r="Z222" s="4"/>
    </row>
    <row r="223" spans="1:26" ht="23.25">
      <c r="A223" s="4"/>
      <c r="B223" s="100"/>
      <c r="C223" s="100"/>
      <c r="E223" s="100"/>
      <c r="F223" s="155"/>
      <c r="G223" s="103"/>
      <c r="H223" s="103"/>
      <c r="I223" s="99"/>
      <c r="J223" s="78" t="s">
        <v>43</v>
      </c>
      <c r="K223" s="99"/>
      <c r="L223" s="76"/>
      <c r="M223" s="76"/>
      <c r="N223" s="76"/>
      <c r="O223" s="76"/>
      <c r="P223" s="76"/>
      <c r="Q223" s="76"/>
      <c r="R223" s="76"/>
      <c r="S223" s="76"/>
      <c r="T223" s="76">
        <f>T239</f>
        <v>34779.1</v>
      </c>
      <c r="U223" s="76"/>
      <c r="V223" s="76">
        <f>SUM(R223:U223)</f>
        <v>34779.1</v>
      </c>
      <c r="W223" s="76">
        <f>V223</f>
        <v>34779.1</v>
      </c>
      <c r="X223" s="23">
        <f>(Q223/W223)*100</f>
        <v>0</v>
      </c>
      <c r="Y223" s="23">
        <f>(V223/W223)*100</f>
        <v>100</v>
      </c>
      <c r="Z223" s="4"/>
    </row>
    <row r="224" spans="1:26" ht="23.25">
      <c r="A224" s="4"/>
      <c r="B224" s="56"/>
      <c r="C224" s="104"/>
      <c r="D224" s="103"/>
      <c r="E224" s="103"/>
      <c r="F224" s="103"/>
      <c r="G224" s="103"/>
      <c r="H224" s="103"/>
      <c r="I224" s="99"/>
      <c r="J224" s="78" t="s">
        <v>42</v>
      </c>
      <c r="K224" s="77"/>
      <c r="L224" s="76"/>
      <c r="M224" s="76"/>
      <c r="N224" s="76"/>
      <c r="O224" s="76"/>
      <c r="P224" s="76"/>
      <c r="Q224" s="76"/>
      <c r="R224" s="76"/>
      <c r="S224" s="76"/>
      <c r="T224" s="76">
        <f>(T223/T221)*100</f>
        <v>7.203624689312345</v>
      </c>
      <c r="U224" s="76"/>
      <c r="V224" s="76">
        <f>(V223/V221)*100</f>
        <v>7.203624689312345</v>
      </c>
      <c r="W224" s="76">
        <f>(W223/W221)*100</f>
        <v>7.203624689312345</v>
      </c>
      <c r="X224" s="23"/>
      <c r="Y224" s="23"/>
      <c r="Z224" s="4"/>
    </row>
    <row r="225" spans="1:26" ht="23.25">
      <c r="A225" s="137"/>
      <c r="B225" s="62"/>
      <c r="C225" s="62"/>
      <c r="D225" s="62"/>
      <c r="E225" s="62"/>
      <c r="F225" s="62"/>
      <c r="G225" s="62"/>
      <c r="H225" s="62"/>
      <c r="I225" s="63"/>
      <c r="J225" s="139"/>
      <c r="K225" s="138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>
        <f>SUM(R225:U225)</f>
        <v>0</v>
      </c>
      <c r="W225" s="136">
        <f>Q225+V225</f>
        <v>0</v>
      </c>
      <c r="X225" s="71"/>
      <c r="Y225" s="13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18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114</v>
      </c>
      <c r="Z227" s="4"/>
    </row>
    <row r="228" spans="1:26" ht="23.25">
      <c r="A228" s="4"/>
      <c r="B228" s="64" t="s">
        <v>107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0</v>
      </c>
      <c r="M228" s="13"/>
      <c r="N228" s="13"/>
      <c r="O228" s="13"/>
      <c r="P228" s="13"/>
      <c r="Q228" s="13"/>
      <c r="R228" s="14" t="s">
        <v>1</v>
      </c>
      <c r="S228" s="13"/>
      <c r="T228" s="13"/>
      <c r="U228" s="13"/>
      <c r="V228" s="15"/>
      <c r="W228" s="13" t="s">
        <v>39</v>
      </c>
      <c r="X228" s="13"/>
      <c r="Y228" s="16"/>
      <c r="Z228" s="4"/>
    </row>
    <row r="229" spans="1:26" ht="23.25">
      <c r="A229" s="4"/>
      <c r="B229" s="17" t="s">
        <v>108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2</v>
      </c>
      <c r="P229" s="26"/>
      <c r="Q229" s="27"/>
      <c r="R229" s="28" t="s">
        <v>2</v>
      </c>
      <c r="S229" s="24"/>
      <c r="T229" s="22"/>
      <c r="U229" s="29"/>
      <c r="V229" s="27"/>
      <c r="W229" s="27"/>
      <c r="X229" s="30" t="s">
        <v>3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109</v>
      </c>
      <c r="K230" s="21"/>
      <c r="L230" s="34" t="s">
        <v>5</v>
      </c>
      <c r="M230" s="35" t="s">
        <v>6</v>
      </c>
      <c r="N230" s="36" t="s">
        <v>5</v>
      </c>
      <c r="O230" s="34" t="s">
        <v>7</v>
      </c>
      <c r="P230" s="26" t="s">
        <v>8</v>
      </c>
      <c r="Q230" s="23"/>
      <c r="R230" s="37" t="s">
        <v>7</v>
      </c>
      <c r="S230" s="35" t="s">
        <v>9</v>
      </c>
      <c r="T230" s="34" t="s">
        <v>10</v>
      </c>
      <c r="U230" s="29" t="s">
        <v>11</v>
      </c>
      <c r="V230" s="27"/>
      <c r="W230" s="27"/>
      <c r="X230" s="27"/>
      <c r="Y230" s="35"/>
      <c r="Z230" s="4"/>
    </row>
    <row r="231" spans="1:26" ht="23.25">
      <c r="A231" s="4"/>
      <c r="B231" s="38" t="s">
        <v>30</v>
      </c>
      <c r="C231" s="38" t="s">
        <v>31</v>
      </c>
      <c r="D231" s="38" t="s">
        <v>32</v>
      </c>
      <c r="E231" s="38" t="s">
        <v>33</v>
      </c>
      <c r="F231" s="38" t="s">
        <v>34</v>
      </c>
      <c r="G231" s="38" t="s">
        <v>35</v>
      </c>
      <c r="H231" s="38" t="s">
        <v>36</v>
      </c>
      <c r="I231" s="19"/>
      <c r="J231" s="39"/>
      <c r="K231" s="21"/>
      <c r="L231" s="34" t="s">
        <v>12</v>
      </c>
      <c r="M231" s="35" t="s">
        <v>13</v>
      </c>
      <c r="N231" s="36" t="s">
        <v>14</v>
      </c>
      <c r="O231" s="34" t="s">
        <v>15</v>
      </c>
      <c r="P231" s="26" t="s">
        <v>16</v>
      </c>
      <c r="Q231" s="35" t="s">
        <v>17</v>
      </c>
      <c r="R231" s="37" t="s">
        <v>15</v>
      </c>
      <c r="S231" s="35" t="s">
        <v>18</v>
      </c>
      <c r="T231" s="34" t="s">
        <v>19</v>
      </c>
      <c r="U231" s="29" t="s">
        <v>20</v>
      </c>
      <c r="V231" s="26" t="s">
        <v>17</v>
      </c>
      <c r="W231" s="26" t="s">
        <v>21</v>
      </c>
      <c r="X231" s="26" t="s">
        <v>22</v>
      </c>
      <c r="Y231" s="35" t="s">
        <v>23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24</v>
      </c>
      <c r="P232" s="47"/>
      <c r="Q232" s="48"/>
      <c r="R232" s="49" t="s">
        <v>24</v>
      </c>
      <c r="S232" s="44" t="s">
        <v>25</v>
      </c>
      <c r="T232" s="43"/>
      <c r="U232" s="50" t="s">
        <v>26</v>
      </c>
      <c r="V232" s="48"/>
      <c r="W232" s="48"/>
      <c r="X232" s="48"/>
      <c r="Y232" s="49"/>
      <c r="Z232" s="4"/>
    </row>
    <row r="233" spans="1:26" ht="23.25">
      <c r="A233" s="4"/>
      <c r="B233" s="169"/>
      <c r="C233" s="169"/>
      <c r="D233" s="169"/>
      <c r="E233" s="169"/>
      <c r="F233" s="169"/>
      <c r="G233" s="169"/>
      <c r="I233" s="168"/>
      <c r="J233" s="102"/>
      <c r="L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4"/>
    </row>
    <row r="234" spans="1:25" ht="23.25">
      <c r="A234" s="4"/>
      <c r="B234" s="104" t="s">
        <v>66</v>
      </c>
      <c r="C234" s="104" t="s">
        <v>68</v>
      </c>
      <c r="D234" s="109"/>
      <c r="E234" s="104" t="s">
        <v>70</v>
      </c>
      <c r="F234" s="183" t="s">
        <v>62</v>
      </c>
      <c r="G234" s="100"/>
      <c r="H234" s="100"/>
      <c r="J234" s="78" t="s">
        <v>41</v>
      </c>
      <c r="L234" s="100"/>
      <c r="M234" s="100"/>
      <c r="O234" s="100"/>
      <c r="P234" s="100"/>
      <c r="R234" s="100"/>
      <c r="T234" s="76">
        <f>(T223/T222)*100</f>
        <v>100</v>
      </c>
      <c r="U234" s="76"/>
      <c r="V234" s="76">
        <f>(V223/V222)*100</f>
        <v>100</v>
      </c>
      <c r="W234" s="76">
        <f>(W223/W222)*100</f>
        <v>100</v>
      </c>
      <c r="X234" s="23"/>
      <c r="Y234" s="23"/>
    </row>
    <row r="235" spans="1:26" ht="23.25">
      <c r="A235" s="4"/>
      <c r="B235" s="104"/>
      <c r="C235" s="100"/>
      <c r="D235" s="109"/>
      <c r="E235" s="100"/>
      <c r="G235" s="100"/>
      <c r="H235" s="100"/>
      <c r="L235" s="100"/>
      <c r="M235" s="100"/>
      <c r="O235" s="100"/>
      <c r="Q235" s="100"/>
      <c r="S235" s="100"/>
      <c r="U235" s="100"/>
      <c r="W235" s="100"/>
      <c r="Y235" s="100"/>
      <c r="Z235" s="4"/>
    </row>
    <row r="236" spans="1:26" ht="23.25">
      <c r="A236" s="4"/>
      <c r="B236" s="96"/>
      <c r="C236" s="100"/>
      <c r="D236" s="109"/>
      <c r="E236" s="100"/>
      <c r="G236" s="104" t="s">
        <v>60</v>
      </c>
      <c r="H236" s="103"/>
      <c r="I236" s="99"/>
      <c r="J236" s="78" t="s">
        <v>59</v>
      </c>
      <c r="K236" s="99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23"/>
      <c r="Y236" s="23"/>
      <c r="Z236" s="4"/>
    </row>
    <row r="237" spans="1:26" ht="23.25">
      <c r="A237" s="4"/>
      <c r="B237" s="96"/>
      <c r="C237" s="100"/>
      <c r="D237" s="109"/>
      <c r="E237" s="100"/>
      <c r="G237" s="103"/>
      <c r="H237" s="103"/>
      <c r="I237" s="99"/>
      <c r="J237" s="82" t="s">
        <v>45</v>
      </c>
      <c r="K237" s="77"/>
      <c r="L237" s="76"/>
      <c r="M237" s="76"/>
      <c r="N237" s="76"/>
      <c r="O237" s="76"/>
      <c r="P237" s="76">
        <f>P244</f>
        <v>0</v>
      </c>
      <c r="Q237" s="76"/>
      <c r="R237" s="76"/>
      <c r="S237" s="76"/>
      <c r="T237" s="76">
        <f>T244</f>
        <v>482800</v>
      </c>
      <c r="U237" s="76"/>
      <c r="V237" s="76">
        <f>SUM(R237:U237)</f>
        <v>482800</v>
      </c>
      <c r="W237" s="76">
        <f>SUM(Q240+V237)</f>
        <v>482800</v>
      </c>
      <c r="X237" s="23"/>
      <c r="Y237" s="23">
        <f>(V237/W237)*100</f>
        <v>100</v>
      </c>
      <c r="Z237" s="4"/>
    </row>
    <row r="238" spans="1:26" ht="23.25">
      <c r="A238" s="4"/>
      <c r="B238" s="96"/>
      <c r="C238" s="100"/>
      <c r="D238" s="109"/>
      <c r="E238" s="100"/>
      <c r="G238" s="103"/>
      <c r="H238" s="103"/>
      <c r="I238" s="99"/>
      <c r="J238" s="82" t="s">
        <v>44</v>
      </c>
      <c r="K238" s="99"/>
      <c r="L238" s="76"/>
      <c r="M238" s="76"/>
      <c r="N238" s="76"/>
      <c r="O238" s="76"/>
      <c r="P238" s="76">
        <f>P245</f>
        <v>0</v>
      </c>
      <c r="Q238" s="76"/>
      <c r="R238" s="76"/>
      <c r="S238" s="76"/>
      <c r="T238" s="76">
        <f>T245</f>
        <v>34779.1</v>
      </c>
      <c r="U238" s="76"/>
      <c r="V238" s="76">
        <f>SUM(R238:U238)</f>
        <v>34779.1</v>
      </c>
      <c r="W238" s="76">
        <f>SUM(Q241+V238)</f>
        <v>34779.1</v>
      </c>
      <c r="X238" s="23"/>
      <c r="Y238" s="23">
        <f>(V238/W238)*100</f>
        <v>100</v>
      </c>
      <c r="Z238" s="4"/>
    </row>
    <row r="239" spans="1:26" ht="23.25">
      <c r="A239" s="4"/>
      <c r="B239" s="96"/>
      <c r="C239" s="100"/>
      <c r="D239" s="109"/>
      <c r="E239" s="100"/>
      <c r="G239" s="103"/>
      <c r="H239" s="103"/>
      <c r="I239" s="99"/>
      <c r="J239" s="78" t="s">
        <v>43</v>
      </c>
      <c r="K239" s="99"/>
      <c r="L239" s="76"/>
      <c r="M239" s="76"/>
      <c r="N239" s="76"/>
      <c r="O239" s="76"/>
      <c r="P239" s="76">
        <f>P246</f>
        <v>0</v>
      </c>
      <c r="Q239" s="76"/>
      <c r="R239" s="76"/>
      <c r="S239" s="76"/>
      <c r="T239" s="76">
        <f>T246</f>
        <v>34779.1</v>
      </c>
      <c r="U239" s="76"/>
      <c r="V239" s="76">
        <f>SUM(R239:U239)</f>
        <v>34779.1</v>
      </c>
      <c r="W239" s="76">
        <f>SUM(Q242+V239)</f>
        <v>34779.1</v>
      </c>
      <c r="X239" s="23"/>
      <c r="Y239" s="23">
        <f>(V239/W239)*100</f>
        <v>100</v>
      </c>
      <c r="Z239" s="4"/>
    </row>
    <row r="240" spans="1:26" ht="23.25">
      <c r="A240" s="4"/>
      <c r="B240" s="96"/>
      <c r="C240" s="96"/>
      <c r="D240" s="166"/>
      <c r="E240" s="100"/>
      <c r="F240" s="102"/>
      <c r="G240" s="103"/>
      <c r="H240" s="103"/>
      <c r="I240" s="99"/>
      <c r="J240" s="78" t="s">
        <v>42</v>
      </c>
      <c r="K240" s="99"/>
      <c r="L240" s="76"/>
      <c r="M240" s="76"/>
      <c r="N240" s="76"/>
      <c r="O240" s="76"/>
      <c r="P240" s="76"/>
      <c r="Q240" s="76"/>
      <c r="R240" s="76"/>
      <c r="S240" s="76"/>
      <c r="T240" s="76">
        <f>(T239/T237)*100</f>
        <v>7.203624689312345</v>
      </c>
      <c r="U240" s="76"/>
      <c r="V240" s="76">
        <f>(V239/V237)*100</f>
        <v>7.203624689312345</v>
      </c>
      <c r="W240" s="76">
        <f>(W239/W237)*100</f>
        <v>7.203624689312345</v>
      </c>
      <c r="X240" s="23"/>
      <c r="Y240" s="23"/>
      <c r="Z240" s="4"/>
    </row>
    <row r="241" spans="1:26" ht="23.25">
      <c r="A241" s="4"/>
      <c r="B241" s="96"/>
      <c r="C241" s="96"/>
      <c r="D241" s="166"/>
      <c r="E241" s="100"/>
      <c r="G241" s="103"/>
      <c r="H241" s="103"/>
      <c r="I241" s="99"/>
      <c r="J241" s="78" t="s">
        <v>41</v>
      </c>
      <c r="K241" s="99"/>
      <c r="L241" s="76"/>
      <c r="M241" s="76"/>
      <c r="N241" s="76"/>
      <c r="O241" s="76"/>
      <c r="P241" s="76"/>
      <c r="Q241" s="76"/>
      <c r="R241" s="76"/>
      <c r="S241" s="76"/>
      <c r="T241" s="76">
        <f>(T239/T238)*100</f>
        <v>100</v>
      </c>
      <c r="U241" s="76"/>
      <c r="V241" s="76">
        <f>(V239/V238)*100</f>
        <v>100</v>
      </c>
      <c r="W241" s="76">
        <f>(W239/W238)*100</f>
        <v>100</v>
      </c>
      <c r="X241" s="23"/>
      <c r="Y241" s="23"/>
      <c r="Z241" s="4"/>
    </row>
    <row r="242" spans="1:25" ht="23.25">
      <c r="A242" s="4"/>
      <c r="B242" s="96"/>
      <c r="C242" s="96"/>
      <c r="D242" s="166"/>
      <c r="E242" s="100"/>
      <c r="G242" s="100"/>
      <c r="H242" s="100"/>
      <c r="L242" s="100"/>
      <c r="M242" s="100"/>
      <c r="O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spans="1:26" ht="23.25">
      <c r="A243" s="4"/>
      <c r="B243" s="96"/>
      <c r="C243" s="96"/>
      <c r="D243" s="166"/>
      <c r="E243" s="100"/>
      <c r="G243" s="100"/>
      <c r="H243" s="104" t="s">
        <v>58</v>
      </c>
      <c r="I243" s="99"/>
      <c r="J243" s="78" t="s">
        <v>90</v>
      </c>
      <c r="K243" s="99"/>
      <c r="L243" s="83"/>
      <c r="M243" s="83"/>
      <c r="N243" s="140"/>
      <c r="O243" s="107"/>
      <c r="P243" s="106"/>
      <c r="Q243" s="106"/>
      <c r="R243" s="107"/>
      <c r="S243" s="107"/>
      <c r="T243" s="107"/>
      <c r="U243" s="107"/>
      <c r="V243" s="106"/>
      <c r="W243" s="106"/>
      <c r="X243" s="101"/>
      <c r="Y243" s="101"/>
      <c r="Z243" s="4"/>
    </row>
    <row r="244" spans="1:26" ht="23.25">
      <c r="A244" s="4"/>
      <c r="B244" s="96"/>
      <c r="C244" s="96"/>
      <c r="D244" s="166"/>
      <c r="E244" s="100"/>
      <c r="G244" s="100"/>
      <c r="H244" s="103"/>
      <c r="I244" s="99"/>
      <c r="J244" s="82" t="s">
        <v>45</v>
      </c>
      <c r="K244" s="99"/>
      <c r="L244" s="76"/>
      <c r="M244" s="76"/>
      <c r="N244" s="141"/>
      <c r="O244" s="106"/>
      <c r="P244" s="106"/>
      <c r="Q244" s="106"/>
      <c r="R244" s="106"/>
      <c r="S244" s="106"/>
      <c r="T244" s="106">
        <v>482800</v>
      </c>
      <c r="U244" s="106"/>
      <c r="V244" s="106">
        <f>SUM(R244:U244)</f>
        <v>482800</v>
      </c>
      <c r="W244" s="106">
        <f>SUM(Q247+V244)</f>
        <v>482800</v>
      </c>
      <c r="X244" s="101"/>
      <c r="Y244" s="101">
        <f>(V244/W244)*100</f>
        <v>100</v>
      </c>
      <c r="Z244" s="4"/>
    </row>
    <row r="245" spans="1:26" ht="23.25">
      <c r="A245" s="4"/>
      <c r="B245" s="96"/>
      <c r="C245" s="96"/>
      <c r="D245" s="185"/>
      <c r="E245" s="100"/>
      <c r="G245" s="100"/>
      <c r="H245" s="96"/>
      <c r="I245" s="97"/>
      <c r="J245" s="82" t="s">
        <v>44</v>
      </c>
      <c r="K245" s="99"/>
      <c r="L245" s="142"/>
      <c r="M245" s="76"/>
      <c r="N245" s="141"/>
      <c r="O245" s="106"/>
      <c r="P245" s="106"/>
      <c r="Q245" s="106"/>
      <c r="R245" s="106"/>
      <c r="S245" s="106"/>
      <c r="T245" s="106">
        <v>34779.1</v>
      </c>
      <c r="U245" s="106"/>
      <c r="V245" s="106">
        <f>SUM(R245:U245)</f>
        <v>34779.1</v>
      </c>
      <c r="W245" s="106">
        <f>SUM(Q248+V245)</f>
        <v>34779.1</v>
      </c>
      <c r="X245" s="101"/>
      <c r="Y245" s="101">
        <f>(V245/W245)*100</f>
        <v>100</v>
      </c>
      <c r="Z245" s="4"/>
    </row>
    <row r="246" spans="1:26" ht="23.25">
      <c r="A246" s="4"/>
      <c r="B246" s="96"/>
      <c r="C246" s="96"/>
      <c r="D246" s="143"/>
      <c r="E246" s="100"/>
      <c r="G246" s="100"/>
      <c r="H246" s="100"/>
      <c r="J246" s="78" t="s">
        <v>43</v>
      </c>
      <c r="K246" s="99"/>
      <c r="L246" s="83"/>
      <c r="M246" s="83"/>
      <c r="N246" s="83"/>
      <c r="O246" s="83"/>
      <c r="P246" s="83"/>
      <c r="Q246" s="83"/>
      <c r="R246" s="83"/>
      <c r="S246" s="83"/>
      <c r="T246" s="76">
        <v>34779.1</v>
      </c>
      <c r="U246" s="76"/>
      <c r="V246" s="76">
        <f>SUM(R246:U246)</f>
        <v>34779.1</v>
      </c>
      <c r="W246" s="76">
        <f>SUM(Q211+V246)</f>
        <v>34779.1</v>
      </c>
      <c r="X246" s="23"/>
      <c r="Y246" s="23">
        <f>(V246/W246)*100</f>
        <v>100</v>
      </c>
      <c r="Z246" s="4"/>
    </row>
    <row r="247" spans="1:26" ht="23.25">
      <c r="A247" s="4"/>
      <c r="B247" s="96"/>
      <c r="C247" s="96"/>
      <c r="D247" s="143"/>
      <c r="E247" s="100"/>
      <c r="G247" s="96"/>
      <c r="H247" s="100"/>
      <c r="J247" s="78" t="s">
        <v>42</v>
      </c>
      <c r="K247" s="99"/>
      <c r="L247" s="76"/>
      <c r="M247" s="76"/>
      <c r="N247" s="76"/>
      <c r="O247" s="76"/>
      <c r="P247" s="76"/>
      <c r="Q247" s="76"/>
      <c r="R247" s="76"/>
      <c r="S247" s="76"/>
      <c r="T247" s="76">
        <f>(T246/T244)*100</f>
        <v>7.203624689312345</v>
      </c>
      <c r="U247" s="76"/>
      <c r="V247" s="76">
        <f>(V246/V244)*100</f>
        <v>7.203624689312345</v>
      </c>
      <c r="W247" s="76">
        <f>(W246/W244)*100</f>
        <v>7.203624689312345</v>
      </c>
      <c r="X247" s="23"/>
      <c r="Y247" s="23"/>
      <c r="Z247" s="4"/>
    </row>
    <row r="248" spans="1:26" ht="23.25">
      <c r="A248" s="4"/>
      <c r="B248" s="96"/>
      <c r="C248" s="96"/>
      <c r="D248" s="143"/>
      <c r="E248" s="100"/>
      <c r="G248" s="96"/>
      <c r="H248" s="96"/>
      <c r="I248" s="97"/>
      <c r="J248" s="78" t="s">
        <v>41</v>
      </c>
      <c r="K248" s="99"/>
      <c r="L248" s="76"/>
      <c r="M248" s="76"/>
      <c r="N248" s="76"/>
      <c r="O248" s="76"/>
      <c r="P248" s="76"/>
      <c r="Q248" s="76"/>
      <c r="R248" s="76"/>
      <c r="S248" s="76"/>
      <c r="T248" s="76">
        <f>(T246/T245)*100</f>
        <v>100</v>
      </c>
      <c r="U248" s="76"/>
      <c r="V248" s="76">
        <f>(V246/V245)*100</f>
        <v>100</v>
      </c>
      <c r="W248" s="76">
        <f>(W246/W245)*100</f>
        <v>100</v>
      </c>
      <c r="X248" s="23"/>
      <c r="Y248" s="23"/>
      <c r="Z248" s="4"/>
    </row>
    <row r="249" spans="1:25" ht="23.25">
      <c r="A249" s="4"/>
      <c r="B249" s="96"/>
      <c r="C249" s="96"/>
      <c r="D249" s="143"/>
      <c r="E249" s="100"/>
      <c r="G249" s="100"/>
      <c r="H249" s="100"/>
      <c r="L249" s="100"/>
      <c r="M249" s="100"/>
      <c r="N249" s="100"/>
      <c r="O249" s="100"/>
      <c r="P249" s="100"/>
      <c r="Q249" s="100"/>
      <c r="R249" s="100"/>
      <c r="S249" s="100"/>
      <c r="T249" s="100"/>
      <c r="V249" s="100"/>
      <c r="X249" s="100"/>
      <c r="Y249" s="100"/>
    </row>
    <row r="250" spans="1:26" ht="23.25">
      <c r="A250" s="4"/>
      <c r="B250" s="96"/>
      <c r="C250" s="104" t="s">
        <v>72</v>
      </c>
      <c r="D250" s="161"/>
      <c r="E250" s="103"/>
      <c r="F250" s="161"/>
      <c r="G250" s="103"/>
      <c r="H250" s="103"/>
      <c r="I250" s="99"/>
      <c r="J250" s="78" t="s">
        <v>71</v>
      </c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X250" s="100"/>
      <c r="Y250" s="100"/>
      <c r="Z250" s="100"/>
    </row>
    <row r="251" spans="1:26" ht="23.25">
      <c r="A251" s="4"/>
      <c r="B251" s="96"/>
      <c r="C251" s="132"/>
      <c r="D251" s="143"/>
      <c r="E251" s="100"/>
      <c r="G251" s="100"/>
      <c r="H251" s="100"/>
      <c r="J251" s="82" t="s">
        <v>45</v>
      </c>
      <c r="L251" s="76"/>
      <c r="M251" s="76"/>
      <c r="N251" s="76"/>
      <c r="O251" s="76"/>
      <c r="P251" s="76">
        <f>P258+P295</f>
        <v>386250</v>
      </c>
      <c r="Q251" s="76">
        <f>SUM(L251:P251)</f>
        <v>386250</v>
      </c>
      <c r="R251" s="76">
        <f>R258+R295</f>
        <v>0</v>
      </c>
      <c r="S251" s="76"/>
      <c r="T251" s="106">
        <f>T258</f>
        <v>914923.9</v>
      </c>
      <c r="U251" s="76">
        <f>U258+U295</f>
        <v>13157700</v>
      </c>
      <c r="V251" s="76">
        <f>SUM(R251:U251)</f>
        <v>14072623.9</v>
      </c>
      <c r="W251" s="76">
        <f>SUM(Q251+V251)</f>
        <v>14458873.9</v>
      </c>
      <c r="X251" s="23">
        <f>(Q251/W251)*100</f>
        <v>2.6713698637346854</v>
      </c>
      <c r="Y251" s="23">
        <f>(V251/W251)*100</f>
        <v>97.32863013626532</v>
      </c>
      <c r="Z251" s="4"/>
    </row>
    <row r="252" spans="1:26" ht="23.25">
      <c r="A252" s="4"/>
      <c r="B252" s="96"/>
      <c r="C252" s="132"/>
      <c r="D252" s="51"/>
      <c r="E252" s="96"/>
      <c r="F252" s="155"/>
      <c r="G252" s="103"/>
      <c r="H252" s="103"/>
      <c r="I252" s="78"/>
      <c r="J252" s="82" t="s">
        <v>44</v>
      </c>
      <c r="K252" s="99"/>
      <c r="L252" s="106"/>
      <c r="M252" s="106"/>
      <c r="N252" s="106"/>
      <c r="O252" s="106"/>
      <c r="P252" s="106">
        <f>P259+P296</f>
        <v>304095.5</v>
      </c>
      <c r="Q252" s="76">
        <f>SUM(L252:P252)</f>
        <v>304095.5</v>
      </c>
      <c r="R252" s="76">
        <f>R259+R296</f>
        <v>12807700</v>
      </c>
      <c r="S252" s="106"/>
      <c r="T252" s="106">
        <f>T259</f>
        <v>5000</v>
      </c>
      <c r="U252" s="106">
        <f>U259+U296</f>
        <v>0</v>
      </c>
      <c r="V252" s="76">
        <f>SUM(R252:U252)</f>
        <v>12812700</v>
      </c>
      <c r="W252" s="76">
        <f>SUM(Q252+V252)</f>
        <v>13116795.5</v>
      </c>
      <c r="X252" s="23">
        <f>(Q252/W252)*100</f>
        <v>2.3183673176882262</v>
      </c>
      <c r="Y252" s="23">
        <f>(V252/W252)*100</f>
        <v>97.68163268231177</v>
      </c>
      <c r="Z252" s="4"/>
    </row>
    <row r="253" spans="1:26" ht="23.25">
      <c r="A253" s="4"/>
      <c r="B253" s="96"/>
      <c r="C253" s="132"/>
      <c r="D253" s="51"/>
      <c r="E253" s="129"/>
      <c r="F253" s="103"/>
      <c r="G253" s="103"/>
      <c r="H253" s="103"/>
      <c r="I253" s="99"/>
      <c r="J253" s="78" t="s">
        <v>43</v>
      </c>
      <c r="K253" s="99"/>
      <c r="L253" s="106"/>
      <c r="M253" s="106"/>
      <c r="N253" s="106"/>
      <c r="O253" s="106"/>
      <c r="P253" s="106">
        <f>P260+P297</f>
        <v>304095.5</v>
      </c>
      <c r="Q253" s="76">
        <f>SUM(L253:P253)</f>
        <v>304095.5</v>
      </c>
      <c r="R253" s="76">
        <f>R260+R297</f>
        <v>12807700</v>
      </c>
      <c r="S253" s="106"/>
      <c r="T253" s="106">
        <f>T260</f>
        <v>5000</v>
      </c>
      <c r="U253" s="106">
        <f>U260+U297</f>
        <v>0</v>
      </c>
      <c r="V253" s="76">
        <f>SUM(R253:U253)</f>
        <v>12812700</v>
      </c>
      <c r="W253" s="76">
        <f>SUM(Q253+V253)</f>
        <v>13116795.5</v>
      </c>
      <c r="X253" s="23">
        <f>(Q253/W253)*100</f>
        <v>2.3183673176882262</v>
      </c>
      <c r="Y253" s="23">
        <f>(V253/W253)*100</f>
        <v>97.68163268231177</v>
      </c>
      <c r="Z253" s="4"/>
    </row>
    <row r="254" spans="1:26" ht="23.25">
      <c r="A254" s="4"/>
      <c r="B254" s="51"/>
      <c r="C254" s="51"/>
      <c r="D254" s="51"/>
      <c r="E254" s="129"/>
      <c r="G254" s="100"/>
      <c r="H254" s="100"/>
      <c r="J254" s="78" t="s">
        <v>42</v>
      </c>
      <c r="K254" s="99"/>
      <c r="L254" s="106"/>
      <c r="M254" s="106"/>
      <c r="N254" s="106"/>
      <c r="O254" s="106"/>
      <c r="P254" s="106">
        <f>(P$253/P251)*100</f>
        <v>78.73022653721684</v>
      </c>
      <c r="Q254" s="106">
        <f>(Q253/Q251)*100</f>
        <v>78.73022653721684</v>
      </c>
      <c r="R254" s="106"/>
      <c r="S254" s="106"/>
      <c r="T254" s="106">
        <f>(T253/T251)*100</f>
        <v>0.5464935389708367</v>
      </c>
      <c r="U254" s="106">
        <f>U261+U298</f>
        <v>0</v>
      </c>
      <c r="V254" s="106">
        <f>(V253/V251)*100</f>
        <v>91.04698662486105</v>
      </c>
      <c r="W254" s="106">
        <f>(W253/W251)*100</f>
        <v>90.71796040769122</v>
      </c>
      <c r="X254" s="23"/>
      <c r="Y254" s="23"/>
      <c r="Z254" s="4"/>
    </row>
    <row r="255" spans="1:26" ht="23.25">
      <c r="A255" s="4"/>
      <c r="B255" s="51"/>
      <c r="C255" s="51"/>
      <c r="D255" s="51"/>
      <c r="E255" s="129"/>
      <c r="G255" s="100"/>
      <c r="H255" s="100"/>
      <c r="J255" s="78" t="s">
        <v>41</v>
      </c>
      <c r="K255" s="99"/>
      <c r="L255" s="106"/>
      <c r="M255" s="106"/>
      <c r="N255" s="106"/>
      <c r="O255" s="106"/>
      <c r="P255" s="106">
        <f>(P253/P252)*100</f>
        <v>100</v>
      </c>
      <c r="Q255" s="106">
        <f>(Q253/Q252)*100</f>
        <v>100</v>
      </c>
      <c r="R255" s="106">
        <f>(R253/R252)*100</f>
        <v>100</v>
      </c>
      <c r="S255" s="106"/>
      <c r="T255" s="106">
        <f>(T253/T252)*100</f>
        <v>100</v>
      </c>
      <c r="U255" s="106">
        <f>U262+U299</f>
        <v>0</v>
      </c>
      <c r="V255" s="106">
        <f>(V253/V252)*100</f>
        <v>100</v>
      </c>
      <c r="W255" s="106">
        <f>(W253/W252)*100</f>
        <v>100</v>
      </c>
      <c r="X255" s="23"/>
      <c r="Y255" s="23"/>
      <c r="Z255" s="4"/>
    </row>
    <row r="256" spans="1:25" ht="23.25">
      <c r="A256" s="4"/>
      <c r="B256" s="51"/>
      <c r="C256" s="51"/>
      <c r="D256" s="51"/>
      <c r="E256" s="129"/>
      <c r="G256" s="100"/>
      <c r="H256" s="100"/>
      <c r="L256" s="100"/>
      <c r="M256" s="100"/>
      <c r="O256" s="100"/>
      <c r="Q256" s="100"/>
      <c r="S256" s="100"/>
      <c r="U256" s="100"/>
      <c r="W256" s="100"/>
      <c r="Y256" s="100"/>
    </row>
    <row r="257" spans="1:26" ht="23.25">
      <c r="A257" s="4"/>
      <c r="B257" s="56"/>
      <c r="C257" s="57"/>
      <c r="D257" s="57"/>
      <c r="E257" s="104" t="s">
        <v>70</v>
      </c>
      <c r="F257" s="103"/>
      <c r="G257" s="103"/>
      <c r="H257" s="117"/>
      <c r="I257" s="109"/>
      <c r="J257" s="78" t="s">
        <v>69</v>
      </c>
      <c r="K257" s="99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23"/>
      <c r="Y257" s="23"/>
      <c r="Z257" s="4"/>
    </row>
    <row r="258" spans="1:26" ht="23.25">
      <c r="A258" s="4"/>
      <c r="B258" s="51"/>
      <c r="C258" s="51"/>
      <c r="D258" s="51"/>
      <c r="E258" s="96"/>
      <c r="F258" s="103"/>
      <c r="G258" s="103"/>
      <c r="H258" s="117"/>
      <c r="I258" s="109"/>
      <c r="J258" s="82" t="s">
        <v>45</v>
      </c>
      <c r="K258" s="99"/>
      <c r="L258" s="106"/>
      <c r="M258" s="106"/>
      <c r="N258" s="106"/>
      <c r="O258" s="106"/>
      <c r="P258" s="76">
        <f>P265</f>
        <v>386250</v>
      </c>
      <c r="Q258" s="76">
        <f>SUM(L258:P258)</f>
        <v>386250</v>
      </c>
      <c r="R258" s="106"/>
      <c r="S258" s="106"/>
      <c r="T258" s="106">
        <f>T265</f>
        <v>914923.9</v>
      </c>
      <c r="U258" s="106"/>
      <c r="V258" s="76">
        <f>SUM(R258:U258)</f>
        <v>914923.9</v>
      </c>
      <c r="W258" s="76">
        <f>SUM(Q258+V258)</f>
        <v>1301173.9</v>
      </c>
      <c r="X258" s="23">
        <f>(Q258/W258)*100</f>
        <v>29.684733147506265</v>
      </c>
      <c r="Y258" s="23">
        <f>(V258/W258)*100</f>
        <v>70.31526685249374</v>
      </c>
      <c r="Z258" s="4"/>
    </row>
    <row r="259" spans="1:26" ht="23.25">
      <c r="A259" s="4"/>
      <c r="B259" s="51"/>
      <c r="C259" s="51"/>
      <c r="D259" s="51"/>
      <c r="E259" s="117"/>
      <c r="F259" s="117"/>
      <c r="G259" s="117"/>
      <c r="H259" s="117"/>
      <c r="I259" s="109"/>
      <c r="J259" s="82" t="s">
        <v>44</v>
      </c>
      <c r="K259" s="99"/>
      <c r="L259" s="106"/>
      <c r="M259" s="106"/>
      <c r="N259" s="106"/>
      <c r="O259" s="106"/>
      <c r="P259" s="106">
        <f>P266</f>
        <v>304095.5</v>
      </c>
      <c r="Q259" s="76">
        <f>SUM(L259:P259)</f>
        <v>304095.5</v>
      </c>
      <c r="R259" s="106"/>
      <c r="S259" s="106"/>
      <c r="T259" s="106">
        <f>T266</f>
        <v>5000</v>
      </c>
      <c r="U259" s="106"/>
      <c r="V259" s="76">
        <f>SUM(R259:U259)</f>
        <v>5000</v>
      </c>
      <c r="W259" s="76">
        <f>SUM(Q259+V259)</f>
        <v>309095.5</v>
      </c>
      <c r="X259" s="23">
        <f>(Q259/W259)*100</f>
        <v>98.38237696763622</v>
      </c>
      <c r="Y259" s="23">
        <f>(V259/W259)*100</f>
        <v>1.617623032363784</v>
      </c>
      <c r="Z259" s="4"/>
    </row>
    <row r="260" spans="1:26" ht="23.25">
      <c r="A260" s="4"/>
      <c r="B260" s="51"/>
      <c r="C260" s="51"/>
      <c r="D260" s="51"/>
      <c r="E260" s="117"/>
      <c r="F260" s="117"/>
      <c r="G260" s="117"/>
      <c r="H260" s="117"/>
      <c r="I260" s="109"/>
      <c r="J260" s="78" t="s">
        <v>43</v>
      </c>
      <c r="K260" s="99"/>
      <c r="L260" s="106"/>
      <c r="M260" s="106"/>
      <c r="N260" s="106"/>
      <c r="O260" s="106"/>
      <c r="P260" s="106">
        <f>P267</f>
        <v>304095.5</v>
      </c>
      <c r="Q260" s="76">
        <f>SUM(L260:P260)</f>
        <v>304095.5</v>
      </c>
      <c r="R260" s="106"/>
      <c r="S260" s="106"/>
      <c r="T260" s="106">
        <f>T267</f>
        <v>5000</v>
      </c>
      <c r="U260" s="106"/>
      <c r="V260" s="76">
        <f>SUM(R260:U260)</f>
        <v>5000</v>
      </c>
      <c r="W260" s="76">
        <f>SUM(Q260+V260)</f>
        <v>309095.5</v>
      </c>
      <c r="X260" s="23">
        <f>(Q260/W260)*100</f>
        <v>98.38237696763622</v>
      </c>
      <c r="Y260" s="23">
        <f>(V260/W260)*100</f>
        <v>1.617623032363784</v>
      </c>
      <c r="Z260" s="4"/>
    </row>
    <row r="261" spans="1:26" ht="23.25">
      <c r="A261" s="4"/>
      <c r="B261" s="51"/>
      <c r="C261" s="51"/>
      <c r="D261" s="51"/>
      <c r="E261" s="117"/>
      <c r="F261" s="117"/>
      <c r="G261" s="117"/>
      <c r="H261" s="117"/>
      <c r="I261" s="109"/>
      <c r="J261" s="78" t="s">
        <v>42</v>
      </c>
      <c r="K261" s="99"/>
      <c r="L261" s="106"/>
      <c r="M261" s="106"/>
      <c r="N261" s="106"/>
      <c r="O261" s="106"/>
      <c r="P261" s="106">
        <f>(P260/P258)*100</f>
        <v>78.73022653721684</v>
      </c>
      <c r="Q261" s="106">
        <f>(Q260/Q258)*100</f>
        <v>78.73022653721684</v>
      </c>
      <c r="R261" s="106"/>
      <c r="S261" s="106"/>
      <c r="T261" s="106">
        <f>(T260/T258)*100</f>
        <v>0.5464935389708367</v>
      </c>
      <c r="U261" s="106"/>
      <c r="V261" s="106">
        <f>(V260/V258)*100</f>
        <v>0.5464935389708367</v>
      </c>
      <c r="W261" s="106">
        <f>(W260/W258)*100</f>
        <v>23.755126044258958</v>
      </c>
      <c r="X261" s="23"/>
      <c r="Y261" s="23"/>
      <c r="Z261" s="4"/>
    </row>
    <row r="262" spans="1:26" ht="23.25">
      <c r="A262" s="4"/>
      <c r="B262" s="56"/>
      <c r="C262" s="56"/>
      <c r="D262" s="56"/>
      <c r="E262" s="117"/>
      <c r="F262" s="117"/>
      <c r="G262" s="117"/>
      <c r="H262" s="117"/>
      <c r="I262" s="109"/>
      <c r="J262" s="78" t="s">
        <v>41</v>
      </c>
      <c r="K262" s="99"/>
      <c r="L262" s="106"/>
      <c r="M262" s="106"/>
      <c r="N262" s="106"/>
      <c r="O262" s="106"/>
      <c r="P262" s="106">
        <f>(P260/P259)*100</f>
        <v>100</v>
      </c>
      <c r="Q262" s="106">
        <f>(Q260/Q259)*100</f>
        <v>100</v>
      </c>
      <c r="R262" s="106"/>
      <c r="S262" s="106"/>
      <c r="T262" s="106">
        <f>(T260/T259)*100</f>
        <v>100</v>
      </c>
      <c r="U262" s="106"/>
      <c r="V262" s="106">
        <f>(V260/V259)*100</f>
        <v>100</v>
      </c>
      <c r="W262" s="106">
        <f>(W260/W259)*100</f>
        <v>100</v>
      </c>
      <c r="X262" s="23"/>
      <c r="Y262" s="23"/>
      <c r="Z262" s="4"/>
    </row>
    <row r="263" spans="1:25" ht="23.25">
      <c r="A263" s="4"/>
      <c r="B263" s="56"/>
      <c r="C263" s="57"/>
      <c r="D263" s="57"/>
      <c r="E263" s="57"/>
      <c r="F263" s="132"/>
      <c r="G263" s="100"/>
      <c r="H263" s="100"/>
      <c r="I263" s="109"/>
      <c r="J263" s="102"/>
      <c r="L263" s="100"/>
      <c r="M263" s="100"/>
      <c r="N263" s="100"/>
      <c r="P263" s="100"/>
      <c r="R263" s="100"/>
      <c r="S263" s="100"/>
      <c r="T263" s="100"/>
      <c r="V263" s="100"/>
      <c r="X263" s="100"/>
      <c r="Y263" s="100"/>
    </row>
    <row r="264" spans="1:26" ht="23.25">
      <c r="A264" s="4"/>
      <c r="B264" s="56"/>
      <c r="C264" s="56"/>
      <c r="D264" s="56"/>
      <c r="E264" s="56"/>
      <c r="F264" s="104" t="s">
        <v>62</v>
      </c>
      <c r="G264" s="103"/>
      <c r="H264" s="103"/>
      <c r="I264" s="99"/>
      <c r="J264" s="78" t="s">
        <v>61</v>
      </c>
      <c r="K264" s="99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103"/>
      <c r="G265" s="103"/>
      <c r="H265" s="103"/>
      <c r="I265" s="99"/>
      <c r="J265" s="82" t="s">
        <v>45</v>
      </c>
      <c r="K265" s="99"/>
      <c r="L265" s="106"/>
      <c r="M265" s="106"/>
      <c r="N265" s="106"/>
      <c r="O265" s="106"/>
      <c r="P265" s="76">
        <f>P280</f>
        <v>386250</v>
      </c>
      <c r="Q265" s="76">
        <f>SUM(L265:P265)</f>
        <v>386250</v>
      </c>
      <c r="R265" s="106"/>
      <c r="S265" s="106"/>
      <c r="T265" s="106">
        <f>T280</f>
        <v>914923.9</v>
      </c>
      <c r="U265" s="106"/>
      <c r="V265" s="76">
        <f>SUM(R265:U265)</f>
        <v>914923.9</v>
      </c>
      <c r="W265" s="76">
        <f>SUM(Q265+V265)</f>
        <v>1301173.9</v>
      </c>
      <c r="X265" s="23">
        <f>(Q265/W265)*100</f>
        <v>29.684733147506265</v>
      </c>
      <c r="Y265" s="23">
        <f>(V265/W265)*100</f>
        <v>70.31526685249374</v>
      </c>
      <c r="Z265" s="4"/>
    </row>
    <row r="266" spans="1:26" ht="23.25">
      <c r="A266" s="4"/>
      <c r="B266" s="56"/>
      <c r="C266" s="56"/>
      <c r="D266" s="56"/>
      <c r="E266" s="56"/>
      <c r="F266" s="119"/>
      <c r="G266" s="103"/>
      <c r="H266" s="103"/>
      <c r="I266" s="99"/>
      <c r="J266" s="82" t="s">
        <v>44</v>
      </c>
      <c r="K266" s="99"/>
      <c r="L266" s="106"/>
      <c r="M266" s="106"/>
      <c r="N266" s="106"/>
      <c r="O266" s="106"/>
      <c r="P266" s="106">
        <f>P281</f>
        <v>304095.5</v>
      </c>
      <c r="Q266" s="76">
        <f>SUM(L266:P266)</f>
        <v>304095.5</v>
      </c>
      <c r="R266" s="106"/>
      <c r="S266" s="106"/>
      <c r="T266" s="106">
        <f>T281</f>
        <v>5000</v>
      </c>
      <c r="U266" s="106"/>
      <c r="V266" s="76">
        <f>SUM(R266:U266)</f>
        <v>5000</v>
      </c>
      <c r="W266" s="76">
        <f>SUM(Q266+V266)</f>
        <v>309095.5</v>
      </c>
      <c r="X266" s="23">
        <f>(Q266/W266)*100</f>
        <v>98.38237696763622</v>
      </c>
      <c r="Y266" s="23">
        <f>(V266/W266)*100</f>
        <v>1.617623032363784</v>
      </c>
      <c r="Z266" s="4"/>
    </row>
    <row r="267" spans="1:26" ht="23.25">
      <c r="A267" s="4"/>
      <c r="B267" s="56"/>
      <c r="C267" s="56"/>
      <c r="D267" s="56"/>
      <c r="E267" s="56"/>
      <c r="F267" s="103"/>
      <c r="G267" s="103"/>
      <c r="H267" s="103"/>
      <c r="I267" s="99"/>
      <c r="J267" s="78" t="s">
        <v>43</v>
      </c>
      <c r="K267" s="99"/>
      <c r="L267" s="106"/>
      <c r="M267" s="106"/>
      <c r="N267" s="106"/>
      <c r="O267" s="106"/>
      <c r="P267" s="106">
        <f>P282</f>
        <v>304095.5</v>
      </c>
      <c r="Q267" s="76">
        <f>SUM(L267:P267)</f>
        <v>304095.5</v>
      </c>
      <c r="R267" s="106"/>
      <c r="S267" s="106"/>
      <c r="T267" s="106">
        <f>T282</f>
        <v>5000</v>
      </c>
      <c r="U267" s="106"/>
      <c r="V267" s="76">
        <f>SUM(R267:U267)</f>
        <v>5000</v>
      </c>
      <c r="W267" s="76">
        <f>SUM(Q267+V267)</f>
        <v>309095.5</v>
      </c>
      <c r="X267" s="23">
        <f>(Q267/W267)*100</f>
        <v>98.38237696763622</v>
      </c>
      <c r="Y267" s="23">
        <f>(V267/W267)*100</f>
        <v>1.617623032363784</v>
      </c>
      <c r="Z267" s="4"/>
    </row>
    <row r="268" spans="1:26" ht="23.25">
      <c r="A268" s="4"/>
      <c r="B268" s="56"/>
      <c r="D268" s="100"/>
      <c r="E268" s="100"/>
      <c r="F268" s="103"/>
      <c r="G268" s="103"/>
      <c r="H268" s="103"/>
      <c r="I268" s="99"/>
      <c r="J268" s="78" t="s">
        <v>42</v>
      </c>
      <c r="K268" s="99"/>
      <c r="L268" s="106"/>
      <c r="M268" s="106"/>
      <c r="N268" s="106"/>
      <c r="O268" s="106"/>
      <c r="P268" s="106">
        <f>(P267/P265)*100</f>
        <v>78.73022653721684</v>
      </c>
      <c r="Q268" s="106">
        <f>(Q267/Q265)*100</f>
        <v>78.73022653721684</v>
      </c>
      <c r="R268" s="106"/>
      <c r="S268" s="106"/>
      <c r="T268" s="106">
        <f>(T267/T265)*100</f>
        <v>0.5464935389708367</v>
      </c>
      <c r="U268" s="106"/>
      <c r="V268" s="106">
        <f>(V267/V265)*100</f>
        <v>0.5464935389708367</v>
      </c>
      <c r="W268" s="106">
        <f>(W267/W265)*100</f>
        <v>23.755126044258958</v>
      </c>
      <c r="X268" s="23"/>
      <c r="Y268" s="23"/>
      <c r="Z268" s="4"/>
    </row>
    <row r="269" spans="1:26" ht="23.25">
      <c r="A269" s="4"/>
      <c r="B269" s="56"/>
      <c r="D269" s="100"/>
      <c r="F269" s="103"/>
      <c r="G269" s="103"/>
      <c r="H269" s="103"/>
      <c r="I269" s="78"/>
      <c r="J269" s="78" t="s">
        <v>41</v>
      </c>
      <c r="K269" s="99"/>
      <c r="L269" s="107"/>
      <c r="M269" s="107"/>
      <c r="N269" s="107"/>
      <c r="O269" s="107"/>
      <c r="P269" s="106">
        <f>(P$267/P266)*100</f>
        <v>100</v>
      </c>
      <c r="Q269" s="106">
        <f>(Q$267/Q266)*100</f>
        <v>100</v>
      </c>
      <c r="R269" s="144"/>
      <c r="S269" s="127"/>
      <c r="T269" s="106">
        <f>(T$267/T266)*100</f>
        <v>100</v>
      </c>
      <c r="U269" s="106"/>
      <c r="V269" s="106">
        <f>(V$267/V266)*100</f>
        <v>100</v>
      </c>
      <c r="W269" s="106">
        <f>(W$267/W266)*100</f>
        <v>100</v>
      </c>
      <c r="X269" s="23"/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59"/>
      <c r="L270" s="125"/>
      <c r="M270" s="73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189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113</v>
      </c>
      <c r="Z272" s="4"/>
    </row>
    <row r="273" spans="1:26" ht="23.25">
      <c r="A273" s="4"/>
      <c r="B273" s="64" t="s">
        <v>107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0</v>
      </c>
      <c r="M273" s="13"/>
      <c r="N273" s="13"/>
      <c r="O273" s="13"/>
      <c r="P273" s="13"/>
      <c r="Q273" s="13"/>
      <c r="R273" s="14" t="s">
        <v>1</v>
      </c>
      <c r="S273" s="13"/>
      <c r="T273" s="13"/>
      <c r="U273" s="13"/>
      <c r="V273" s="15"/>
      <c r="W273" s="13" t="s">
        <v>39</v>
      </c>
      <c r="X273" s="13"/>
      <c r="Y273" s="16"/>
      <c r="Z273" s="4"/>
    </row>
    <row r="274" spans="1:26" ht="23.25">
      <c r="A274" s="4"/>
      <c r="B274" s="17" t="s">
        <v>108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2</v>
      </c>
      <c r="P274" s="26"/>
      <c r="Q274" s="27"/>
      <c r="R274" s="28" t="s">
        <v>2</v>
      </c>
      <c r="S274" s="24"/>
      <c r="T274" s="22"/>
      <c r="U274" s="29"/>
      <c r="V274" s="27"/>
      <c r="W274" s="27"/>
      <c r="X274" s="30" t="s">
        <v>3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109</v>
      </c>
      <c r="K275" s="21"/>
      <c r="L275" s="34" t="s">
        <v>5</v>
      </c>
      <c r="M275" s="35" t="s">
        <v>6</v>
      </c>
      <c r="N275" s="36" t="s">
        <v>5</v>
      </c>
      <c r="O275" s="34" t="s">
        <v>7</v>
      </c>
      <c r="P275" s="26" t="s">
        <v>8</v>
      </c>
      <c r="Q275" s="23"/>
      <c r="R275" s="37" t="s">
        <v>7</v>
      </c>
      <c r="S275" s="35" t="s">
        <v>9</v>
      </c>
      <c r="T275" s="34" t="s">
        <v>10</v>
      </c>
      <c r="U275" s="29" t="s">
        <v>11</v>
      </c>
      <c r="V275" s="27"/>
      <c r="W275" s="27"/>
      <c r="X275" s="27"/>
      <c r="Y275" s="35"/>
      <c r="Z275" s="4"/>
    </row>
    <row r="276" spans="1:26" ht="23.25">
      <c r="A276" s="4"/>
      <c r="B276" s="38" t="s">
        <v>30</v>
      </c>
      <c r="C276" s="38" t="s">
        <v>31</v>
      </c>
      <c r="D276" s="38" t="s">
        <v>32</v>
      </c>
      <c r="E276" s="38" t="s">
        <v>33</v>
      </c>
      <c r="F276" s="38" t="s">
        <v>34</v>
      </c>
      <c r="G276" s="38" t="s">
        <v>35</v>
      </c>
      <c r="H276" s="38" t="s">
        <v>36</v>
      </c>
      <c r="I276" s="19"/>
      <c r="J276" s="39"/>
      <c r="K276" s="21"/>
      <c r="L276" s="34" t="s">
        <v>12</v>
      </c>
      <c r="M276" s="35" t="s">
        <v>13</v>
      </c>
      <c r="N276" s="36" t="s">
        <v>14</v>
      </c>
      <c r="O276" s="34" t="s">
        <v>15</v>
      </c>
      <c r="P276" s="26" t="s">
        <v>16</v>
      </c>
      <c r="Q276" s="35" t="s">
        <v>17</v>
      </c>
      <c r="R276" s="37" t="s">
        <v>15</v>
      </c>
      <c r="S276" s="35" t="s">
        <v>18</v>
      </c>
      <c r="T276" s="34" t="s">
        <v>19</v>
      </c>
      <c r="U276" s="29" t="s">
        <v>20</v>
      </c>
      <c r="V276" s="26" t="s">
        <v>17</v>
      </c>
      <c r="W276" s="26" t="s">
        <v>21</v>
      </c>
      <c r="X276" s="26" t="s">
        <v>22</v>
      </c>
      <c r="Y276" s="35" t="s">
        <v>23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24</v>
      </c>
      <c r="P277" s="47"/>
      <c r="Q277" s="48"/>
      <c r="R277" s="49" t="s">
        <v>24</v>
      </c>
      <c r="S277" s="44" t="s">
        <v>25</v>
      </c>
      <c r="T277" s="43"/>
      <c r="U277" s="50" t="s">
        <v>26</v>
      </c>
      <c r="V277" s="48"/>
      <c r="W277" s="48"/>
      <c r="X277" s="48"/>
      <c r="Y277" s="49"/>
      <c r="Z277" s="4"/>
    </row>
    <row r="278" spans="1:25" ht="23.25">
      <c r="A278" s="4"/>
      <c r="B278" s="51"/>
      <c r="C278" s="51"/>
      <c r="D278" s="51"/>
      <c r="E278" s="51"/>
      <c r="F278" s="51"/>
      <c r="G278" s="51"/>
      <c r="H278" s="51"/>
      <c r="I278" s="61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</row>
    <row r="279" spans="1:26" ht="23.25">
      <c r="A279" s="4"/>
      <c r="B279" s="94" t="s">
        <v>66</v>
      </c>
      <c r="C279" s="104" t="s">
        <v>72</v>
      </c>
      <c r="D279" s="94"/>
      <c r="E279" s="104" t="s">
        <v>70</v>
      </c>
      <c r="F279" s="104" t="s">
        <v>62</v>
      </c>
      <c r="G279" s="104" t="s">
        <v>60</v>
      </c>
      <c r="H279" s="103"/>
      <c r="I279" s="99"/>
      <c r="J279" s="78" t="s">
        <v>59</v>
      </c>
      <c r="K279" s="99"/>
      <c r="L279" s="144"/>
      <c r="M279" s="141"/>
      <c r="N279" s="141"/>
      <c r="O279" s="141"/>
      <c r="P279" s="127"/>
      <c r="Q279" s="144"/>
      <c r="R279" s="141"/>
      <c r="S279" s="127"/>
      <c r="T279" s="144"/>
      <c r="U279" s="127"/>
      <c r="V279" s="106"/>
      <c r="W279" s="106"/>
      <c r="X279" s="23"/>
      <c r="Y279" s="23"/>
      <c r="Z279" s="4"/>
    </row>
    <row r="280" spans="1:26" ht="23.25">
      <c r="A280" s="4"/>
      <c r="B280" s="56"/>
      <c r="C280" s="57"/>
      <c r="D280" s="57"/>
      <c r="E280" s="57"/>
      <c r="F280" s="80"/>
      <c r="G280" s="103"/>
      <c r="H280" s="103"/>
      <c r="I280" s="99"/>
      <c r="J280" s="82" t="s">
        <v>45</v>
      </c>
      <c r="K280" s="99"/>
      <c r="L280" s="144"/>
      <c r="M280" s="127"/>
      <c r="N280" s="106"/>
      <c r="O280" s="144"/>
      <c r="P280" s="127">
        <f>P287</f>
        <v>386250</v>
      </c>
      <c r="Q280" s="114">
        <f>SUM(L280:P280)</f>
        <v>386250</v>
      </c>
      <c r="R280" s="141"/>
      <c r="S280" s="127"/>
      <c r="T280" s="144">
        <f>T287</f>
        <v>914923.9</v>
      </c>
      <c r="U280" s="127"/>
      <c r="V280" s="114">
        <f>SUM(R280:U280)</f>
        <v>914923.9</v>
      </c>
      <c r="W280" s="76">
        <f>SUM(Q280+V280)</f>
        <v>1301173.9</v>
      </c>
      <c r="X280" s="23">
        <f>(Q280/W280)*100</f>
        <v>29.684733147506265</v>
      </c>
      <c r="Y280" s="23">
        <f>(V280/W280)*100</f>
        <v>70.31526685249374</v>
      </c>
      <c r="Z280" s="4"/>
    </row>
    <row r="281" spans="1:26" ht="23.25">
      <c r="A281" s="4"/>
      <c r="B281" s="51"/>
      <c r="C281" s="51"/>
      <c r="D281" s="51"/>
      <c r="E281" s="51"/>
      <c r="F281" s="80"/>
      <c r="G281" s="103"/>
      <c r="H281" s="103"/>
      <c r="I281" s="99"/>
      <c r="J281" s="82" t="s">
        <v>44</v>
      </c>
      <c r="K281" s="99"/>
      <c r="L281" s="144"/>
      <c r="M281" s="127"/>
      <c r="N281" s="106"/>
      <c r="O281" s="144"/>
      <c r="P281" s="127">
        <f>P288</f>
        <v>304095.5</v>
      </c>
      <c r="Q281" s="114">
        <f>SUM(L281:P281)</f>
        <v>304095.5</v>
      </c>
      <c r="R281" s="144"/>
      <c r="S281" s="127"/>
      <c r="T281" s="144">
        <f>T288</f>
        <v>5000</v>
      </c>
      <c r="U281" s="127"/>
      <c r="V281" s="114">
        <f>SUM(R281:U281)</f>
        <v>5000</v>
      </c>
      <c r="W281" s="76">
        <f>SUM(Q281+V281)</f>
        <v>309095.5</v>
      </c>
      <c r="X281" s="23">
        <f>(Q281/W281)*100</f>
        <v>98.38237696763622</v>
      </c>
      <c r="Y281" s="23">
        <f>(V281/W281)*100</f>
        <v>1.617623032363784</v>
      </c>
      <c r="Z281" s="4"/>
    </row>
    <row r="282" spans="1:25" ht="23.25">
      <c r="A282" s="4"/>
      <c r="B282" s="51"/>
      <c r="C282" s="51"/>
      <c r="D282" s="51"/>
      <c r="E282" s="51"/>
      <c r="F282" s="80"/>
      <c r="H282" s="100"/>
      <c r="J282" s="78" t="s">
        <v>43</v>
      </c>
      <c r="K282" s="99"/>
      <c r="L282" s="144"/>
      <c r="M282" s="127"/>
      <c r="N282" s="144"/>
      <c r="O282" s="141"/>
      <c r="P282" s="127">
        <f>P289</f>
        <v>304095.5</v>
      </c>
      <c r="Q282" s="114">
        <f>SUM(L282:P282)</f>
        <v>304095.5</v>
      </c>
      <c r="R282" s="141"/>
      <c r="S282" s="127"/>
      <c r="T282" s="144">
        <f>T289</f>
        <v>5000</v>
      </c>
      <c r="U282" s="127"/>
      <c r="V282" s="114">
        <f>SUM(R282:U282)</f>
        <v>5000</v>
      </c>
      <c r="W282" s="76">
        <f>SUM(Q282+V282)</f>
        <v>309095.5</v>
      </c>
      <c r="X282" s="23">
        <f>(Q282/W282)*100</f>
        <v>98.38237696763622</v>
      </c>
      <c r="Y282" s="23">
        <f>(V282/W282)*100</f>
        <v>1.617623032363784</v>
      </c>
    </row>
    <row r="283" spans="1:25" ht="23.25">
      <c r="A283" s="4"/>
      <c r="B283" s="56"/>
      <c r="C283" s="135"/>
      <c r="D283" s="135"/>
      <c r="E283" s="135"/>
      <c r="F283" s="100"/>
      <c r="H283" s="100"/>
      <c r="J283" s="78" t="s">
        <v>42</v>
      </c>
      <c r="K283" s="99"/>
      <c r="L283" s="147"/>
      <c r="M283" s="148"/>
      <c r="N283" s="147"/>
      <c r="O283" s="140"/>
      <c r="P283" s="148">
        <f>(P$282/P280)*100</f>
        <v>78.73022653721684</v>
      </c>
      <c r="Q283" s="147">
        <f>(Q282/Q280)*100</f>
        <v>78.73022653721684</v>
      </c>
      <c r="R283" s="140"/>
      <c r="S283" s="148"/>
      <c r="T283" s="147">
        <f>(T282/T280)*100</f>
        <v>0.5464935389708367</v>
      </c>
      <c r="U283" s="148"/>
      <c r="V283" s="107">
        <f>(V282/V280)*100</f>
        <v>0.5464935389708367</v>
      </c>
      <c r="W283" s="107">
        <f>(W282/W280)*100</f>
        <v>23.755126044258958</v>
      </c>
      <c r="X283" s="23"/>
      <c r="Y283" s="126"/>
    </row>
    <row r="284" spans="1:25" ht="23.25">
      <c r="A284" s="4"/>
      <c r="B284" s="56"/>
      <c r="C284" s="103"/>
      <c r="D284" s="103"/>
      <c r="E284" s="100"/>
      <c r="F284" s="108"/>
      <c r="G284" s="117"/>
      <c r="H284" s="117"/>
      <c r="I284" s="109"/>
      <c r="J284" s="78" t="s">
        <v>41</v>
      </c>
      <c r="K284" s="99"/>
      <c r="L284" s="144"/>
      <c r="M284" s="127"/>
      <c r="N284" s="144"/>
      <c r="O284" s="141"/>
      <c r="P284" s="148">
        <f>(P282/P281)*100</f>
        <v>100</v>
      </c>
      <c r="Q284" s="147">
        <f>(Q282/Q281)*100</f>
        <v>100</v>
      </c>
      <c r="R284" s="140"/>
      <c r="S284" s="148"/>
      <c r="T284" s="107">
        <f>(T282/T281)*100</f>
        <v>100</v>
      </c>
      <c r="U284" s="107"/>
      <c r="V284" s="107">
        <f>(V282/V281)*100</f>
        <v>100</v>
      </c>
      <c r="W284" s="107">
        <f>(W282/W281)*100</f>
        <v>100</v>
      </c>
      <c r="X284" s="23"/>
      <c r="Y284" s="126"/>
    </row>
    <row r="285" spans="1:25" ht="23.25">
      <c r="A285" s="4"/>
      <c r="B285" s="56"/>
      <c r="C285" s="103"/>
      <c r="D285" s="103"/>
      <c r="E285" s="100"/>
      <c r="G285" s="100"/>
      <c r="H285" s="100"/>
      <c r="J285" s="102"/>
      <c r="K285" s="108"/>
      <c r="M285" s="100"/>
      <c r="O285" s="100"/>
      <c r="Q285" s="100"/>
      <c r="R285" s="100"/>
      <c r="S285" s="100"/>
      <c r="T285" s="100"/>
      <c r="U285" s="100"/>
      <c r="W285" s="100"/>
      <c r="X285" s="100"/>
      <c r="Y285" s="100"/>
    </row>
    <row r="286" spans="1:26" ht="23.25">
      <c r="A286" s="4"/>
      <c r="B286" s="56"/>
      <c r="C286" s="103"/>
      <c r="D286" s="103"/>
      <c r="E286" s="109"/>
      <c r="F286" s="100"/>
      <c r="H286" s="104" t="s">
        <v>58</v>
      </c>
      <c r="I286" s="99"/>
      <c r="J286" s="78" t="s">
        <v>90</v>
      </c>
      <c r="K286" s="99"/>
      <c r="L286" s="144"/>
      <c r="M286" s="127"/>
      <c r="N286" s="144"/>
      <c r="O286" s="141"/>
      <c r="P286" s="127"/>
      <c r="Q286" s="106"/>
      <c r="R286" s="144"/>
      <c r="S286" s="141"/>
      <c r="T286" s="127"/>
      <c r="U286" s="106"/>
      <c r="V286" s="106"/>
      <c r="W286" s="106"/>
      <c r="X286" s="23"/>
      <c r="Y286" s="23"/>
      <c r="Z286" s="4"/>
    </row>
    <row r="287" spans="1:26" ht="23.25">
      <c r="A287" s="4"/>
      <c r="B287" s="56"/>
      <c r="C287" s="103"/>
      <c r="D287" s="103"/>
      <c r="E287" s="109"/>
      <c r="F287" s="100"/>
      <c r="H287" s="120"/>
      <c r="I287" s="93"/>
      <c r="J287" s="82" t="s">
        <v>45</v>
      </c>
      <c r="K287" s="90"/>
      <c r="L287" s="145"/>
      <c r="M287" s="146"/>
      <c r="N287" s="145"/>
      <c r="O287" s="149"/>
      <c r="P287" s="127">
        <v>386250</v>
      </c>
      <c r="Q287" s="114">
        <f>SUM(L287:P287)</f>
        <v>386250</v>
      </c>
      <c r="R287" s="141"/>
      <c r="S287" s="141"/>
      <c r="T287" s="106">
        <v>914923.9</v>
      </c>
      <c r="V287" s="76">
        <f>SUM(R287:T287)</f>
        <v>914923.9</v>
      </c>
      <c r="W287" s="76">
        <f>SUM(Q287+V287)</f>
        <v>1301173.9</v>
      </c>
      <c r="X287" s="23">
        <f>(Q287/W287)*100</f>
        <v>29.684733147506265</v>
      </c>
      <c r="Y287" s="23">
        <f>(V287/W287)*100</f>
        <v>70.31526685249374</v>
      </c>
      <c r="Z287" s="4"/>
    </row>
    <row r="288" spans="1:26" ht="23.25">
      <c r="A288" s="4"/>
      <c r="B288" s="56"/>
      <c r="C288" s="103"/>
      <c r="D288" s="103"/>
      <c r="E288" s="109"/>
      <c r="F288" s="100"/>
      <c r="H288" s="103"/>
      <c r="I288" s="99"/>
      <c r="J288" s="82" t="s">
        <v>44</v>
      </c>
      <c r="K288" s="90"/>
      <c r="L288" s="145"/>
      <c r="M288" s="146"/>
      <c r="N288" s="145"/>
      <c r="O288" s="149"/>
      <c r="P288" s="127">
        <v>304095.5</v>
      </c>
      <c r="Q288" s="114">
        <f>SUM(L288:P288)</f>
        <v>304095.5</v>
      </c>
      <c r="R288" s="141"/>
      <c r="S288" s="141"/>
      <c r="T288" s="106">
        <v>5000</v>
      </c>
      <c r="V288" s="76">
        <f>SUM(R288:T288)</f>
        <v>5000</v>
      </c>
      <c r="W288" s="76">
        <f>SUM(Q288+V288)</f>
        <v>309095.5</v>
      </c>
      <c r="X288" s="23">
        <f>(Q288/W288)*100</f>
        <v>98.38237696763622</v>
      </c>
      <c r="Y288" s="23">
        <f>(V288/W288)*100</f>
        <v>1.617623032363784</v>
      </c>
      <c r="Z288" s="4"/>
    </row>
    <row r="289" spans="1:26" ht="23.25">
      <c r="A289" s="4"/>
      <c r="B289" s="117"/>
      <c r="C289" s="117"/>
      <c r="D289" s="117"/>
      <c r="E289" s="109"/>
      <c r="F289" s="100"/>
      <c r="H289" s="103"/>
      <c r="I289" s="99"/>
      <c r="J289" s="78" t="s">
        <v>43</v>
      </c>
      <c r="K289" s="90"/>
      <c r="L289" s="145"/>
      <c r="M289" s="146"/>
      <c r="N289" s="145"/>
      <c r="O289" s="149"/>
      <c r="P289" s="127">
        <v>304095.5</v>
      </c>
      <c r="Q289" s="114">
        <f>SUM(L289:P289)</f>
        <v>304095.5</v>
      </c>
      <c r="R289" s="141"/>
      <c r="S289" s="141"/>
      <c r="T289" s="106">
        <v>5000</v>
      </c>
      <c r="V289" s="76">
        <f>SUM(R289:T289)</f>
        <v>5000</v>
      </c>
      <c r="W289" s="76">
        <f>SUM(Q289+V289)</f>
        <v>309095.5</v>
      </c>
      <c r="X289" s="23">
        <f>(Q289/W289)*100</f>
        <v>98.38237696763622</v>
      </c>
      <c r="Y289" s="23">
        <f>(V289/W289)*100</f>
        <v>1.617623032363784</v>
      </c>
      <c r="Z289" s="4"/>
    </row>
    <row r="290" spans="1:26" ht="23.25">
      <c r="A290" s="4"/>
      <c r="B290" s="117"/>
      <c r="C290" s="117"/>
      <c r="D290" s="104"/>
      <c r="E290" s="109"/>
      <c r="F290" s="100"/>
      <c r="G290" s="57"/>
      <c r="H290" s="103"/>
      <c r="I290" s="99"/>
      <c r="J290" s="78" t="s">
        <v>42</v>
      </c>
      <c r="K290" s="90"/>
      <c r="L290" s="145"/>
      <c r="M290" s="146"/>
      <c r="N290" s="145"/>
      <c r="O290" s="149"/>
      <c r="P290" s="146">
        <f>(P$289/P287)*100</f>
        <v>78.73022653721684</v>
      </c>
      <c r="Q290" s="145">
        <f>(Q289/Q287)*100</f>
        <v>78.73022653721684</v>
      </c>
      <c r="R290" s="145"/>
      <c r="S290" s="145"/>
      <c r="T290" s="111">
        <f>(T289/T287)*100</f>
        <v>0.5464935389708367</v>
      </c>
      <c r="V290" s="111">
        <f>(V289/V287)*100</f>
        <v>0.5464935389708367</v>
      </c>
      <c r="W290" s="111">
        <f>(W289/W287)*100</f>
        <v>23.755126044258958</v>
      </c>
      <c r="X290" s="23"/>
      <c r="Y290" s="23"/>
      <c r="Z290" s="4"/>
    </row>
    <row r="291" spans="1:26" ht="23.25">
      <c r="A291" s="4"/>
      <c r="B291" s="96"/>
      <c r="C291" s="96"/>
      <c r="D291" s="96"/>
      <c r="E291" s="185"/>
      <c r="F291" s="100"/>
      <c r="G291" s="108"/>
      <c r="H291" s="103"/>
      <c r="I291" s="99"/>
      <c r="J291" s="78" t="s">
        <v>41</v>
      </c>
      <c r="K291" s="99"/>
      <c r="L291" s="144"/>
      <c r="M291" s="127"/>
      <c r="N291" s="144"/>
      <c r="O291" s="141"/>
      <c r="P291" s="146">
        <f>(P289/P288)*100</f>
        <v>100</v>
      </c>
      <c r="Q291" s="145">
        <f>(Q289/Q288)*100</f>
        <v>100</v>
      </c>
      <c r="R291" s="145"/>
      <c r="S291" s="145"/>
      <c r="T291" s="111">
        <f>(T289/T288)*100</f>
        <v>100</v>
      </c>
      <c r="V291" s="146">
        <f>(V289/V288)*100</f>
        <v>100</v>
      </c>
      <c r="W291" s="111">
        <f>(W289/W288)*100</f>
        <v>100</v>
      </c>
      <c r="X291" s="23"/>
      <c r="Y291" s="126"/>
      <c r="Z291" s="4"/>
    </row>
    <row r="292" spans="1:25" ht="23.25">
      <c r="A292" s="4"/>
      <c r="B292" s="56"/>
      <c r="C292" s="56"/>
      <c r="D292" s="56"/>
      <c r="E292" s="51"/>
      <c r="F292" s="100"/>
      <c r="G292" s="100"/>
      <c r="H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</row>
    <row r="293" spans="1:26" ht="23.25">
      <c r="A293" s="4"/>
      <c r="B293" s="117"/>
      <c r="C293" s="117"/>
      <c r="D293" s="117"/>
      <c r="E293" s="104" t="s">
        <v>75</v>
      </c>
      <c r="F293" s="117"/>
      <c r="G293" s="117"/>
      <c r="H293" s="117"/>
      <c r="J293" s="99" t="s">
        <v>88</v>
      </c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23"/>
      <c r="Y293" s="23"/>
      <c r="Z293" s="4"/>
    </row>
    <row r="294" spans="1:26" ht="23.25">
      <c r="A294" s="4"/>
      <c r="B294" s="96"/>
      <c r="C294" s="96"/>
      <c r="D294" s="96"/>
      <c r="E294" s="121"/>
      <c r="F294" s="117"/>
      <c r="G294" s="117"/>
      <c r="H294" s="117"/>
      <c r="J294" s="99" t="s">
        <v>74</v>
      </c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23"/>
      <c r="Y294" s="23"/>
      <c r="Z294" s="4"/>
    </row>
    <row r="295" spans="1:26" ht="23.25">
      <c r="A295" s="4"/>
      <c r="B295" s="96"/>
      <c r="C295" s="96"/>
      <c r="D295" s="96"/>
      <c r="E295" s="96"/>
      <c r="F295" s="100"/>
      <c r="G295" s="100"/>
      <c r="H295" s="100"/>
      <c r="J295" s="82" t="s">
        <v>45</v>
      </c>
      <c r="K295" s="99"/>
      <c r="L295" s="106"/>
      <c r="M295" s="106"/>
      <c r="N295" s="106"/>
      <c r="O295" s="106"/>
      <c r="P295" s="106"/>
      <c r="Q295" s="106"/>
      <c r="R295" s="106">
        <f>R303</f>
        <v>0</v>
      </c>
      <c r="S295" s="106"/>
      <c r="T295" s="106"/>
      <c r="U295" s="106">
        <f>U303</f>
        <v>13157700</v>
      </c>
      <c r="V295" s="106">
        <f>V303</f>
        <v>13157700</v>
      </c>
      <c r="W295" s="106">
        <f>Q295+V295</f>
        <v>13157700</v>
      </c>
      <c r="X295" s="23"/>
      <c r="Y295" s="23">
        <f>(V295/W295)*100</f>
        <v>100</v>
      </c>
      <c r="Z295" s="4"/>
    </row>
    <row r="296" spans="1:26" ht="23.25">
      <c r="A296" s="4"/>
      <c r="B296" s="96"/>
      <c r="C296" s="96"/>
      <c r="D296" s="96"/>
      <c r="E296" s="96"/>
      <c r="F296" s="100"/>
      <c r="G296" s="100"/>
      <c r="H296" s="100"/>
      <c r="J296" s="82" t="s">
        <v>44</v>
      </c>
      <c r="K296" s="99"/>
      <c r="L296" s="106"/>
      <c r="M296" s="106"/>
      <c r="N296" s="106"/>
      <c r="O296" s="106"/>
      <c r="P296" s="106"/>
      <c r="Q296" s="106"/>
      <c r="R296" s="106">
        <f>R304</f>
        <v>12807700</v>
      </c>
      <c r="S296" s="106"/>
      <c r="T296" s="106"/>
      <c r="U296" s="106"/>
      <c r="V296" s="106">
        <f>SUM(R296:U296)</f>
        <v>12807700</v>
      </c>
      <c r="W296" s="106">
        <f>Q296+V296</f>
        <v>12807700</v>
      </c>
      <c r="X296" s="106"/>
      <c r="Y296" s="23">
        <f>(V296/W296)*100</f>
        <v>100</v>
      </c>
      <c r="Z296" s="4"/>
    </row>
    <row r="297" spans="1:26" ht="23.25">
      <c r="A297" s="4"/>
      <c r="B297" s="96"/>
      <c r="C297" s="96"/>
      <c r="D297" s="96"/>
      <c r="E297" s="100"/>
      <c r="F297" s="100"/>
      <c r="G297" s="100"/>
      <c r="H297" s="100"/>
      <c r="J297" s="78" t="s">
        <v>43</v>
      </c>
      <c r="K297" s="99"/>
      <c r="L297" s="106"/>
      <c r="M297" s="106"/>
      <c r="N297" s="106"/>
      <c r="O297" s="106"/>
      <c r="P297" s="106"/>
      <c r="Q297" s="106"/>
      <c r="R297" s="93">
        <f>R305</f>
        <v>12807700</v>
      </c>
      <c r="S297" s="106"/>
      <c r="T297" s="106"/>
      <c r="U297" s="106"/>
      <c r="V297" s="106">
        <f>SUM(R297:U297)</f>
        <v>12807700</v>
      </c>
      <c r="W297" s="106">
        <f>Q297+V297</f>
        <v>12807700</v>
      </c>
      <c r="X297" s="23"/>
      <c r="Y297" s="23">
        <f>(V297/W297)*100</f>
        <v>100</v>
      </c>
      <c r="Z297" s="4"/>
    </row>
    <row r="298" spans="1:26" ht="23.25">
      <c r="A298" s="4"/>
      <c r="B298" s="96"/>
      <c r="C298" s="96"/>
      <c r="D298" s="96"/>
      <c r="E298" s="100"/>
      <c r="G298" s="100"/>
      <c r="H298" s="100"/>
      <c r="J298" s="78" t="s">
        <v>42</v>
      </c>
      <c r="K298" s="99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>
        <f>(V297/V295)*100</f>
        <v>97.33996063141734</v>
      </c>
      <c r="W298" s="106">
        <f>(W297/W295)*100</f>
        <v>97.33996063141734</v>
      </c>
      <c r="X298" s="23"/>
      <c r="Y298" s="23"/>
      <c r="Z298" s="4"/>
    </row>
    <row r="299" spans="1:26" ht="23.25">
      <c r="A299" s="4"/>
      <c r="B299" s="117"/>
      <c r="C299" s="117"/>
      <c r="D299" s="117"/>
      <c r="E299" s="100"/>
      <c r="F299" s="100"/>
      <c r="G299" s="100"/>
      <c r="H299" s="100"/>
      <c r="J299" s="78" t="s">
        <v>41</v>
      </c>
      <c r="K299" s="108"/>
      <c r="L299" s="116"/>
      <c r="M299" s="116"/>
      <c r="N299" s="116"/>
      <c r="O299" s="116"/>
      <c r="P299" s="116"/>
      <c r="Q299" s="116"/>
      <c r="R299" s="106">
        <f>(R296/R297)*100</f>
        <v>100</v>
      </c>
      <c r="S299" s="106"/>
      <c r="T299" s="106"/>
      <c r="U299" s="106"/>
      <c r="V299" s="106">
        <f>(V297/V296)*100</f>
        <v>100</v>
      </c>
      <c r="W299" s="106">
        <f>(W297/W296)*100</f>
        <v>100</v>
      </c>
      <c r="X299" s="23"/>
      <c r="Y299" s="23"/>
      <c r="Z299" s="4"/>
    </row>
    <row r="300" spans="1:25" ht="23.25">
      <c r="A300" s="4"/>
      <c r="B300" s="117"/>
      <c r="C300" s="117"/>
      <c r="D300" s="117"/>
      <c r="E300" s="100"/>
      <c r="F300" s="100"/>
      <c r="G300" s="100"/>
      <c r="H300" s="100"/>
      <c r="L300" s="100"/>
      <c r="M300" s="100"/>
      <c r="N300" s="100"/>
      <c r="O300" s="100"/>
      <c r="P300" s="100"/>
      <c r="R300" s="100"/>
      <c r="S300" s="100"/>
      <c r="T300" s="100"/>
      <c r="U300" s="100"/>
      <c r="V300" s="100"/>
      <c r="W300" s="100"/>
      <c r="Y300" s="100"/>
    </row>
    <row r="301" spans="1:26" ht="23.25">
      <c r="A301" s="4"/>
      <c r="B301" s="117"/>
      <c r="C301" s="117"/>
      <c r="D301" s="117"/>
      <c r="E301" s="100"/>
      <c r="F301" s="104" t="s">
        <v>73</v>
      </c>
      <c r="G301" s="103"/>
      <c r="H301" s="103"/>
      <c r="I301" s="99"/>
      <c r="J301" s="78" t="s">
        <v>102</v>
      </c>
      <c r="K301" s="99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23"/>
      <c r="Y301" s="23"/>
      <c r="Z301" s="100"/>
    </row>
    <row r="302" spans="1:26" ht="23.25">
      <c r="A302" s="4"/>
      <c r="B302" s="117"/>
      <c r="C302" s="117"/>
      <c r="D302" s="117"/>
      <c r="E302" s="100"/>
      <c r="F302" s="103"/>
      <c r="G302" s="103"/>
      <c r="H302" s="103"/>
      <c r="I302" s="99"/>
      <c r="J302" s="78" t="s">
        <v>101</v>
      </c>
      <c r="L302" s="100"/>
      <c r="M302" s="100"/>
      <c r="N302" s="100"/>
      <c r="O302" s="100"/>
      <c r="P302" s="100"/>
      <c r="Q302" s="100"/>
      <c r="S302" s="100"/>
      <c r="T302" s="100"/>
      <c r="U302" s="100"/>
      <c r="V302" s="100"/>
      <c r="W302" s="100"/>
      <c r="X302" s="100"/>
      <c r="Y302" s="100"/>
      <c r="Z302" s="100"/>
    </row>
    <row r="303" spans="1:26" ht="23.25">
      <c r="A303" s="4"/>
      <c r="B303" s="117"/>
      <c r="C303" s="117"/>
      <c r="D303" s="117"/>
      <c r="E303" s="117"/>
      <c r="F303" s="103"/>
      <c r="G303" s="103"/>
      <c r="H303" s="103"/>
      <c r="I303" s="78"/>
      <c r="J303" s="82" t="s">
        <v>45</v>
      </c>
      <c r="K303" s="99"/>
      <c r="L303" s="106"/>
      <c r="M303" s="106"/>
      <c r="N303" s="106"/>
      <c r="O303" s="106"/>
      <c r="P303" s="106"/>
      <c r="Q303" s="106"/>
      <c r="R303" s="106">
        <f>R310</f>
        <v>0</v>
      </c>
      <c r="S303" s="106"/>
      <c r="T303" s="106"/>
      <c r="U303" s="106">
        <f>U310</f>
        <v>13157700</v>
      </c>
      <c r="V303" s="106">
        <f>SUM(R303:U303)</f>
        <v>13157700</v>
      </c>
      <c r="W303" s="106">
        <f>Q303+V303</f>
        <v>13157700</v>
      </c>
      <c r="X303" s="23"/>
      <c r="Y303" s="23">
        <f>(V303/W303)*100</f>
        <v>100</v>
      </c>
      <c r="Z303" s="100"/>
    </row>
    <row r="304" spans="1:26" ht="23.25">
      <c r="A304" s="4"/>
      <c r="B304" s="117"/>
      <c r="C304" s="117"/>
      <c r="D304" s="117"/>
      <c r="E304" s="143"/>
      <c r="F304" s="103"/>
      <c r="G304" s="103"/>
      <c r="H304" s="103"/>
      <c r="I304" s="99"/>
      <c r="J304" s="82" t="s">
        <v>44</v>
      </c>
      <c r="K304" s="99"/>
      <c r="L304" s="107"/>
      <c r="M304" s="107"/>
      <c r="N304" s="107"/>
      <c r="O304" s="107"/>
      <c r="P304" s="107"/>
      <c r="Q304" s="107"/>
      <c r="R304" s="106">
        <f>R311</f>
        <v>12807700</v>
      </c>
      <c r="S304" s="107"/>
      <c r="T304" s="107"/>
      <c r="U304" s="107"/>
      <c r="V304" s="106">
        <f>SUM(R304:U304)</f>
        <v>12807700</v>
      </c>
      <c r="W304" s="106">
        <f>Q304+V304</f>
        <v>12807700</v>
      </c>
      <c r="X304" s="23"/>
      <c r="Y304" s="23">
        <f>(V304/W304)*100</f>
        <v>100</v>
      </c>
      <c r="Z304" s="112"/>
    </row>
    <row r="305" spans="1:26" ht="23.25">
      <c r="A305" s="4"/>
      <c r="B305" s="117"/>
      <c r="C305" s="117"/>
      <c r="D305" s="117"/>
      <c r="E305" s="143"/>
      <c r="F305" s="103"/>
      <c r="G305" s="103"/>
      <c r="H305" s="103"/>
      <c r="I305" s="99"/>
      <c r="J305" s="78" t="s">
        <v>43</v>
      </c>
      <c r="K305" s="99"/>
      <c r="L305" s="106"/>
      <c r="M305" s="106"/>
      <c r="N305" s="106"/>
      <c r="O305" s="106"/>
      <c r="P305" s="106"/>
      <c r="Q305" s="106"/>
      <c r="R305" s="106">
        <f>R312</f>
        <v>12807700</v>
      </c>
      <c r="S305" s="106"/>
      <c r="T305" s="106"/>
      <c r="U305" s="106"/>
      <c r="V305" s="106">
        <f>SUM(R305:U305)</f>
        <v>12807700</v>
      </c>
      <c r="W305" s="106">
        <f>Q305+V305</f>
        <v>12807700</v>
      </c>
      <c r="X305" s="23"/>
      <c r="Y305" s="23">
        <f>(V305/W305)*100</f>
        <v>100</v>
      </c>
      <c r="Z305" s="112"/>
    </row>
    <row r="306" spans="1:26" ht="23.25">
      <c r="A306" s="4"/>
      <c r="B306" s="117"/>
      <c r="C306" s="117"/>
      <c r="D306" s="117"/>
      <c r="E306" s="143"/>
      <c r="F306" s="103"/>
      <c r="G306" s="103"/>
      <c r="H306" s="103"/>
      <c r="I306" s="99"/>
      <c r="J306" s="78" t="s">
        <v>42</v>
      </c>
      <c r="K306" s="99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>
        <f>(V305/V303)*100</f>
        <v>97.33996063141734</v>
      </c>
      <c r="W306" s="106">
        <f>(W305/W303)*100</f>
        <v>97.33996063141734</v>
      </c>
      <c r="X306" s="23"/>
      <c r="Y306" s="23"/>
      <c r="Z306" s="112"/>
    </row>
    <row r="307" spans="1:26" ht="23.25">
      <c r="A307" s="4"/>
      <c r="B307" s="117"/>
      <c r="C307" s="117"/>
      <c r="D307" s="117"/>
      <c r="E307" s="117"/>
      <c r="F307" s="100"/>
      <c r="G307" s="100"/>
      <c r="H307" s="100"/>
      <c r="J307" s="78" t="s">
        <v>41</v>
      </c>
      <c r="K307" s="99"/>
      <c r="L307" s="106"/>
      <c r="M307" s="106"/>
      <c r="N307" s="106"/>
      <c r="O307" s="106"/>
      <c r="P307" s="106"/>
      <c r="Q307" s="106"/>
      <c r="R307" s="106">
        <f>(R304/R305)*100</f>
        <v>100</v>
      </c>
      <c r="S307" s="106"/>
      <c r="T307" s="106"/>
      <c r="U307" s="106"/>
      <c r="V307" s="106">
        <f>(V305/V304)*100</f>
        <v>100</v>
      </c>
      <c r="W307" s="106">
        <f>(W305/W304)*100</f>
        <v>100</v>
      </c>
      <c r="X307" s="23"/>
      <c r="Y307" s="23"/>
      <c r="Z307" s="112"/>
    </row>
    <row r="308" spans="1:25" ht="23.25">
      <c r="A308" s="4"/>
      <c r="B308" s="117"/>
      <c r="C308" s="117"/>
      <c r="D308" s="117"/>
      <c r="E308" s="143"/>
      <c r="F308" s="100"/>
      <c r="G308" s="100"/>
      <c r="H308" s="100"/>
      <c r="I308" s="109"/>
      <c r="J308" s="102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X308" s="100"/>
      <c r="Y308" s="100"/>
    </row>
    <row r="309" spans="1:26" ht="23.25">
      <c r="A309" s="4"/>
      <c r="B309" s="117"/>
      <c r="C309" s="117"/>
      <c r="D309" s="117"/>
      <c r="E309" s="143"/>
      <c r="F309" s="100"/>
      <c r="G309" s="167" t="s">
        <v>60</v>
      </c>
      <c r="H309" s="103"/>
      <c r="I309" s="99"/>
      <c r="J309" s="78" t="s">
        <v>59</v>
      </c>
      <c r="K309" s="99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23"/>
      <c r="Y309" s="23"/>
      <c r="Z309" s="4"/>
    </row>
    <row r="310" spans="1:26" ht="23.25">
      <c r="A310" s="4"/>
      <c r="B310" s="56"/>
      <c r="C310" s="56"/>
      <c r="D310" s="56"/>
      <c r="E310" s="51"/>
      <c r="F310" s="96"/>
      <c r="G310" s="166"/>
      <c r="H310" s="103"/>
      <c r="I310" s="99"/>
      <c r="J310" s="82" t="s">
        <v>45</v>
      </c>
      <c r="K310" s="99"/>
      <c r="L310" s="106"/>
      <c r="M310" s="106"/>
      <c r="N310" s="106"/>
      <c r="O310" s="106"/>
      <c r="P310" s="106"/>
      <c r="Q310" s="106"/>
      <c r="R310" s="106">
        <f>R325</f>
        <v>0</v>
      </c>
      <c r="S310" s="106"/>
      <c r="T310" s="106"/>
      <c r="U310" s="106">
        <f>U325</f>
        <v>13157700</v>
      </c>
      <c r="V310" s="106">
        <f>SUM(R310:U310)</f>
        <v>13157700</v>
      </c>
      <c r="W310" s="106">
        <f>Q310+V310</f>
        <v>13157700</v>
      </c>
      <c r="X310" s="23"/>
      <c r="Y310" s="23">
        <f>(V310/W310)*100</f>
        <v>100</v>
      </c>
      <c r="Z310" s="4"/>
    </row>
    <row r="311" spans="1:26" ht="23.25">
      <c r="A311" s="4"/>
      <c r="B311" s="56"/>
      <c r="C311" s="56"/>
      <c r="D311" s="56"/>
      <c r="E311" s="56"/>
      <c r="F311" s="56"/>
      <c r="G311" s="166"/>
      <c r="H311" s="103"/>
      <c r="I311" s="99"/>
      <c r="J311" s="82" t="s">
        <v>44</v>
      </c>
      <c r="K311" s="99"/>
      <c r="L311" s="106"/>
      <c r="M311" s="106"/>
      <c r="N311" s="106"/>
      <c r="O311" s="106"/>
      <c r="P311" s="106"/>
      <c r="Q311" s="106"/>
      <c r="R311" s="106">
        <f>R326</f>
        <v>12807700</v>
      </c>
      <c r="S311" s="106"/>
      <c r="T311" s="106"/>
      <c r="V311" s="106">
        <f>SUM(R311:U311)</f>
        <v>12807700</v>
      </c>
      <c r="W311" s="106">
        <f>Q311+V311</f>
        <v>12807700</v>
      </c>
      <c r="X311" s="23"/>
      <c r="Y311" s="23">
        <f>(V311/W311)*100</f>
        <v>100</v>
      </c>
      <c r="Z311" s="4"/>
    </row>
    <row r="312" spans="1:26" ht="23.25">
      <c r="A312" s="4"/>
      <c r="B312" s="56"/>
      <c r="C312" s="56"/>
      <c r="D312" s="51"/>
      <c r="E312" s="100"/>
      <c r="F312" s="100"/>
      <c r="G312" s="103"/>
      <c r="H312" s="103"/>
      <c r="I312" s="99"/>
      <c r="J312" s="78" t="s">
        <v>43</v>
      </c>
      <c r="K312" s="99"/>
      <c r="L312" s="106"/>
      <c r="M312" s="106"/>
      <c r="N312" s="106"/>
      <c r="O312" s="106"/>
      <c r="P312" s="106"/>
      <c r="Q312" s="106"/>
      <c r="R312" s="106">
        <f>R327</f>
        <v>12807700</v>
      </c>
      <c r="S312" s="106"/>
      <c r="T312" s="106"/>
      <c r="U312" s="106"/>
      <c r="V312" s="106">
        <f>SUM(R312:U312)</f>
        <v>12807700</v>
      </c>
      <c r="W312" s="106">
        <f>Q312+V312</f>
        <v>12807700</v>
      </c>
      <c r="X312" s="23"/>
      <c r="Y312" s="23">
        <f>(V312/W312)*100</f>
        <v>100</v>
      </c>
      <c r="Z312" s="4"/>
    </row>
    <row r="313" spans="1:26" ht="23.25">
      <c r="A313" s="4"/>
      <c r="B313" s="56"/>
      <c r="C313" s="56"/>
      <c r="D313" s="51"/>
      <c r="E313" s="100"/>
      <c r="F313" s="100"/>
      <c r="G313" s="100"/>
      <c r="H313" s="100"/>
      <c r="J313" s="78" t="s">
        <v>42</v>
      </c>
      <c r="K313" s="99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>
        <f>(V312/V310)*100</f>
        <v>97.33996063141734</v>
      </c>
      <c r="W313" s="106">
        <f>(W312/W310)*100</f>
        <v>97.33996063141734</v>
      </c>
      <c r="X313" s="23"/>
      <c r="Y313" s="23"/>
      <c r="Z313" s="4"/>
    </row>
    <row r="314" spans="1:26" ht="23.25">
      <c r="A314" s="4"/>
      <c r="B314" s="56"/>
      <c r="C314" s="56"/>
      <c r="D314" s="51"/>
      <c r="E314" s="100"/>
      <c r="F314" s="100"/>
      <c r="G314" s="100"/>
      <c r="H314" s="100"/>
      <c r="J314" s="78" t="s">
        <v>41</v>
      </c>
      <c r="K314" s="99"/>
      <c r="L314" s="106"/>
      <c r="M314" s="106"/>
      <c r="N314" s="106"/>
      <c r="O314" s="106"/>
      <c r="P314" s="106"/>
      <c r="Q314" s="106"/>
      <c r="R314" s="106">
        <f>(R311/R312)*100</f>
        <v>100</v>
      </c>
      <c r="S314" s="106"/>
      <c r="T314" s="106"/>
      <c r="U314" s="106"/>
      <c r="V314" s="106">
        <f>(V311/V312)*100</f>
        <v>100</v>
      </c>
      <c r="W314" s="106">
        <f>(W311/W312)*100</f>
        <v>100</v>
      </c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150"/>
      <c r="K315" s="171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189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112</v>
      </c>
      <c r="Z317" s="4"/>
    </row>
    <row r="318" spans="1:26" ht="23.25">
      <c r="A318" s="4"/>
      <c r="B318" s="64" t="s">
        <v>107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0</v>
      </c>
      <c r="M318" s="13"/>
      <c r="N318" s="13"/>
      <c r="O318" s="13"/>
      <c r="P318" s="13"/>
      <c r="Q318" s="13"/>
      <c r="R318" s="14" t="s">
        <v>1</v>
      </c>
      <c r="S318" s="13"/>
      <c r="T318" s="13"/>
      <c r="U318" s="13"/>
      <c r="V318" s="15"/>
      <c r="W318" s="13" t="s">
        <v>39</v>
      </c>
      <c r="X318" s="13"/>
      <c r="Y318" s="16"/>
      <c r="Z318" s="4"/>
    </row>
    <row r="319" spans="1:26" ht="23.25">
      <c r="A319" s="4"/>
      <c r="B319" s="17" t="s">
        <v>108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2</v>
      </c>
      <c r="P319" s="26"/>
      <c r="Q319" s="27"/>
      <c r="R319" s="28" t="s">
        <v>2</v>
      </c>
      <c r="S319" s="24"/>
      <c r="T319" s="22"/>
      <c r="U319" s="29"/>
      <c r="V319" s="27"/>
      <c r="W319" s="27"/>
      <c r="X319" s="30" t="s">
        <v>3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109</v>
      </c>
      <c r="K320" s="21"/>
      <c r="L320" s="34" t="s">
        <v>5</v>
      </c>
      <c r="M320" s="35" t="s">
        <v>6</v>
      </c>
      <c r="N320" s="36" t="s">
        <v>5</v>
      </c>
      <c r="O320" s="34" t="s">
        <v>7</v>
      </c>
      <c r="P320" s="26" t="s">
        <v>8</v>
      </c>
      <c r="Q320" s="23"/>
      <c r="R320" s="37" t="s">
        <v>7</v>
      </c>
      <c r="S320" s="35" t="s">
        <v>9</v>
      </c>
      <c r="T320" s="34" t="s">
        <v>10</v>
      </c>
      <c r="U320" s="29" t="s">
        <v>11</v>
      </c>
      <c r="V320" s="27"/>
      <c r="W320" s="27"/>
      <c r="X320" s="27"/>
      <c r="Y320" s="35"/>
      <c r="Z320" s="4"/>
    </row>
    <row r="321" spans="1:26" ht="23.25">
      <c r="A321" s="4"/>
      <c r="B321" s="38" t="s">
        <v>30</v>
      </c>
      <c r="C321" s="38" t="s">
        <v>31</v>
      </c>
      <c r="D321" s="38" t="s">
        <v>32</v>
      </c>
      <c r="E321" s="38" t="s">
        <v>33</v>
      </c>
      <c r="F321" s="38" t="s">
        <v>34</v>
      </c>
      <c r="G321" s="38" t="s">
        <v>35</v>
      </c>
      <c r="H321" s="38" t="s">
        <v>36</v>
      </c>
      <c r="I321" s="19"/>
      <c r="J321" s="39"/>
      <c r="K321" s="21"/>
      <c r="L321" s="34" t="s">
        <v>12</v>
      </c>
      <c r="M321" s="35" t="s">
        <v>13</v>
      </c>
      <c r="N321" s="36" t="s">
        <v>14</v>
      </c>
      <c r="O321" s="34" t="s">
        <v>15</v>
      </c>
      <c r="P321" s="26" t="s">
        <v>16</v>
      </c>
      <c r="Q321" s="35" t="s">
        <v>17</v>
      </c>
      <c r="R321" s="37" t="s">
        <v>15</v>
      </c>
      <c r="S321" s="35" t="s">
        <v>18</v>
      </c>
      <c r="T321" s="34" t="s">
        <v>19</v>
      </c>
      <c r="U321" s="29" t="s">
        <v>20</v>
      </c>
      <c r="V321" s="26" t="s">
        <v>17</v>
      </c>
      <c r="W321" s="26" t="s">
        <v>21</v>
      </c>
      <c r="X321" s="26" t="s">
        <v>22</v>
      </c>
      <c r="Y321" s="35" t="s">
        <v>23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24</v>
      </c>
      <c r="P322" s="47"/>
      <c r="Q322" s="48"/>
      <c r="R322" s="49" t="s">
        <v>24</v>
      </c>
      <c r="S322" s="44" t="s">
        <v>25</v>
      </c>
      <c r="T322" s="43"/>
      <c r="U322" s="50" t="s">
        <v>26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94" t="s">
        <v>66</v>
      </c>
      <c r="C324" s="94" t="s">
        <v>72</v>
      </c>
      <c r="D324" s="104"/>
      <c r="E324" s="104" t="s">
        <v>75</v>
      </c>
      <c r="F324" s="104" t="s">
        <v>73</v>
      </c>
      <c r="G324" s="167" t="s">
        <v>60</v>
      </c>
      <c r="H324" s="104" t="s">
        <v>58</v>
      </c>
      <c r="I324" s="99"/>
      <c r="J324" s="78" t="s">
        <v>90</v>
      </c>
      <c r="K324" s="99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23"/>
      <c r="Y324" s="23"/>
      <c r="Z324" s="4"/>
    </row>
    <row r="325" spans="1:26" ht="23.25">
      <c r="A325" s="4"/>
      <c r="B325" s="51"/>
      <c r="C325" s="51"/>
      <c r="D325" s="103"/>
      <c r="E325" s="103"/>
      <c r="F325" s="103"/>
      <c r="G325" s="103"/>
      <c r="H325" s="117"/>
      <c r="J325" s="82" t="s">
        <v>45</v>
      </c>
      <c r="K325" s="99"/>
      <c r="L325" s="106"/>
      <c r="M325" s="106"/>
      <c r="N325" s="106"/>
      <c r="O325" s="106"/>
      <c r="P325" s="106"/>
      <c r="Q325" s="106"/>
      <c r="R325">
        <v>0</v>
      </c>
      <c r="S325" s="106"/>
      <c r="T325" s="106"/>
      <c r="U325" s="106">
        <v>13157700</v>
      </c>
      <c r="V325" s="106">
        <f>SUM(R325:U325)</f>
        <v>13157700</v>
      </c>
      <c r="W325" s="106">
        <f>Q325+V325</f>
        <v>13157700</v>
      </c>
      <c r="X325" s="23"/>
      <c r="Y325" s="23">
        <f>(V325/W325)*100</f>
        <v>100</v>
      </c>
      <c r="Z325" s="4"/>
    </row>
    <row r="326" spans="1:26" ht="23.25">
      <c r="A326" s="4"/>
      <c r="B326" s="51"/>
      <c r="C326" s="51"/>
      <c r="D326" s="103"/>
      <c r="E326" s="103"/>
      <c r="F326" s="103"/>
      <c r="G326" s="103"/>
      <c r="H326" s="117"/>
      <c r="J326" s="82" t="s">
        <v>44</v>
      </c>
      <c r="K326" s="99"/>
      <c r="L326" s="106"/>
      <c r="M326" s="106"/>
      <c r="N326" s="106"/>
      <c r="O326" s="106"/>
      <c r="P326" s="106"/>
      <c r="Q326" s="106"/>
      <c r="R326" s="106">
        <v>12807700</v>
      </c>
      <c r="S326" s="106"/>
      <c r="T326" s="106"/>
      <c r="U326" s="106">
        <v>0</v>
      </c>
      <c r="V326" s="106">
        <f>SUM(R326:U326)</f>
        <v>12807700</v>
      </c>
      <c r="W326" s="106">
        <f>Q326+V326</f>
        <v>12807700</v>
      </c>
      <c r="X326" s="23"/>
      <c r="Y326" s="23">
        <f>(V326/W326)*100</f>
        <v>100</v>
      </c>
      <c r="Z326" s="4"/>
    </row>
    <row r="327" spans="1:26" ht="23.25">
      <c r="A327" s="4"/>
      <c r="B327" s="51"/>
      <c r="C327" s="51"/>
      <c r="D327" s="103"/>
      <c r="E327" s="103"/>
      <c r="F327" s="103"/>
      <c r="G327" s="103"/>
      <c r="H327" s="100"/>
      <c r="J327" s="78" t="s">
        <v>43</v>
      </c>
      <c r="K327" s="99"/>
      <c r="L327" s="107"/>
      <c r="M327" s="107"/>
      <c r="N327" s="107"/>
      <c r="O327" s="107"/>
      <c r="P327" s="107"/>
      <c r="Q327" s="107"/>
      <c r="R327" s="106">
        <v>12807700</v>
      </c>
      <c r="S327" s="107"/>
      <c r="T327" s="107"/>
      <c r="U327" s="107">
        <v>0</v>
      </c>
      <c r="V327" s="106">
        <f>SUM(R327:U327)</f>
        <v>12807700</v>
      </c>
      <c r="W327" s="106">
        <f>Q327+V327</f>
        <v>12807700</v>
      </c>
      <c r="X327" s="23"/>
      <c r="Y327" s="23">
        <f>(V327/W327)*100</f>
        <v>100</v>
      </c>
      <c r="Z327" s="4"/>
    </row>
    <row r="328" spans="1:26" ht="23.25">
      <c r="A328" s="4"/>
      <c r="B328" s="51"/>
      <c r="C328" s="51"/>
      <c r="D328" s="51"/>
      <c r="E328" s="166"/>
      <c r="F328" s="103"/>
      <c r="G328" s="103"/>
      <c r="H328" s="100"/>
      <c r="J328" s="78" t="s">
        <v>42</v>
      </c>
      <c r="K328" s="99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>
        <f>(V327/V325)*100</f>
        <v>97.33996063141734</v>
      </c>
      <c r="W328" s="106">
        <f>(W327/W325)*100</f>
        <v>97.33996063141734</v>
      </c>
      <c r="X328" s="23"/>
      <c r="Y328" s="23"/>
      <c r="Z328" s="4"/>
    </row>
    <row r="329" spans="1:26" ht="23.25">
      <c r="A329" s="4"/>
      <c r="B329" s="51"/>
      <c r="C329" s="51"/>
      <c r="D329" s="51"/>
      <c r="E329" s="184"/>
      <c r="F329" s="120"/>
      <c r="G329" s="120"/>
      <c r="H329" s="96"/>
      <c r="I329" s="97"/>
      <c r="J329" s="78" t="s">
        <v>41</v>
      </c>
      <c r="K329" s="99"/>
      <c r="L329" s="106"/>
      <c r="M329" s="106"/>
      <c r="N329" s="106"/>
      <c r="O329" s="106"/>
      <c r="P329" s="106"/>
      <c r="Q329" s="106"/>
      <c r="R329" s="106">
        <f>(R326/R327)*100</f>
        <v>100</v>
      </c>
      <c r="S329" s="106"/>
      <c r="T329" s="106"/>
      <c r="U329" s="106"/>
      <c r="V329" s="106">
        <f>(V326/V327)*100</f>
        <v>100</v>
      </c>
      <c r="W329" s="106">
        <f>(W326/W327)*100</f>
        <v>100</v>
      </c>
      <c r="X329" s="23"/>
      <c r="Y329" s="23"/>
      <c r="Z329" s="4"/>
    </row>
    <row r="330" spans="1:25" ht="23.25">
      <c r="A330" s="4"/>
      <c r="B330" s="51"/>
      <c r="C330" s="51"/>
      <c r="D330" s="51"/>
      <c r="E330" s="166"/>
      <c r="F330" s="100"/>
      <c r="G330" s="100"/>
      <c r="H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Y330" s="100"/>
    </row>
    <row r="331" spans="1:26" ht="23.25">
      <c r="A331" s="4"/>
      <c r="B331" s="104" t="s">
        <v>78</v>
      </c>
      <c r="C331" s="103"/>
      <c r="D331" s="103"/>
      <c r="E331" s="166"/>
      <c r="F331" s="103"/>
      <c r="G331" s="155"/>
      <c r="H331" s="103"/>
      <c r="I331" s="99"/>
      <c r="J331" s="82" t="s">
        <v>119</v>
      </c>
      <c r="K331" s="93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23"/>
      <c r="Y331" s="23"/>
      <c r="Z331" s="4"/>
    </row>
    <row r="332" spans="1:26" ht="23.25">
      <c r="A332" s="4"/>
      <c r="B332" s="103"/>
      <c r="C332" s="103"/>
      <c r="D332" s="103"/>
      <c r="E332" s="166"/>
      <c r="F332" s="103"/>
      <c r="G332" s="155"/>
      <c r="H332" s="103"/>
      <c r="I332" s="93"/>
      <c r="J332" s="82" t="s">
        <v>45</v>
      </c>
      <c r="K332" s="99"/>
      <c r="L332" s="106"/>
      <c r="M332" s="106"/>
      <c r="N332" s="106"/>
      <c r="O332" s="106"/>
      <c r="P332" s="106">
        <f>P339</f>
        <v>1830987.7</v>
      </c>
      <c r="Q332" s="106">
        <f>SUM(L332:P332)</f>
        <v>1830987.7</v>
      </c>
      <c r="R332" s="106"/>
      <c r="S332" s="106"/>
      <c r="T332" s="106"/>
      <c r="U332" s="106"/>
      <c r="V332" s="106"/>
      <c r="W332" s="106">
        <f>SUM(Q332+V332)</f>
        <v>1830987.7</v>
      </c>
      <c r="X332" s="23">
        <f>(Q332/W332)*100</f>
        <v>100</v>
      </c>
      <c r="Y332" s="23">
        <f>(V332/W332)*100</f>
        <v>0</v>
      </c>
      <c r="Z332" s="4"/>
    </row>
    <row r="333" spans="1:26" ht="23.25">
      <c r="A333" s="4"/>
      <c r="B333" s="120"/>
      <c r="C333" s="120"/>
      <c r="D333" s="120"/>
      <c r="E333" s="184"/>
      <c r="F333" s="120"/>
      <c r="G333" s="186"/>
      <c r="H333" s="120"/>
      <c r="I333" s="93"/>
      <c r="J333" s="82" t="s">
        <v>44</v>
      </c>
      <c r="K333" s="93"/>
      <c r="L333" s="111"/>
      <c r="M333" s="111"/>
      <c r="N333" s="111"/>
      <c r="O333" s="111"/>
      <c r="P333" s="111">
        <f>P340</f>
        <v>0</v>
      </c>
      <c r="Q333" s="106">
        <f>SUM(L333:P333)</f>
        <v>0</v>
      </c>
      <c r="R333" s="111"/>
      <c r="S333" s="111"/>
      <c r="T333" s="111"/>
      <c r="U333" s="106"/>
      <c r="V333" s="106"/>
      <c r="W333" s="106">
        <f>SUM(Q333+V333)</f>
        <v>0</v>
      </c>
      <c r="X333" s="23"/>
      <c r="Y333" s="23"/>
      <c r="Z333" s="4"/>
    </row>
    <row r="334" spans="1:26" ht="23.25">
      <c r="A334" s="4"/>
      <c r="B334" s="120"/>
      <c r="C334" s="103"/>
      <c r="D334" s="120"/>
      <c r="E334" s="184"/>
      <c r="F334" s="120"/>
      <c r="G334" s="186"/>
      <c r="H334" s="120"/>
      <c r="I334" s="93"/>
      <c r="J334" s="78" t="s">
        <v>43</v>
      </c>
      <c r="K334" s="93"/>
      <c r="L334" s="111"/>
      <c r="M334" s="111"/>
      <c r="N334" s="111"/>
      <c r="O334" s="111"/>
      <c r="P334" s="111">
        <f>P341</f>
        <v>0</v>
      </c>
      <c r="Q334" s="106">
        <f>SUM(L334:P334)</f>
        <v>0</v>
      </c>
      <c r="R334" s="111"/>
      <c r="S334" s="111"/>
      <c r="T334" s="111"/>
      <c r="U334" s="111"/>
      <c r="V334" s="111"/>
      <c r="W334" s="106">
        <f>SUM(Q334+V334)</f>
        <v>0</v>
      </c>
      <c r="X334" s="23"/>
      <c r="Y334" s="23"/>
      <c r="Z334" s="4"/>
    </row>
    <row r="335" spans="1:26" ht="23.25">
      <c r="A335" s="4"/>
      <c r="B335" s="56"/>
      <c r="C335" s="56"/>
      <c r="D335" s="56"/>
      <c r="E335" s="51"/>
      <c r="F335" s="96"/>
      <c r="G335" s="108"/>
      <c r="H335" s="100"/>
      <c r="J335" s="78" t="s">
        <v>42</v>
      </c>
      <c r="K335" s="98"/>
      <c r="L335" s="106"/>
      <c r="M335" s="106"/>
      <c r="N335" s="106"/>
      <c r="O335" s="106"/>
      <c r="P335" s="106">
        <f>(P$334/P332)*100</f>
        <v>0</v>
      </c>
      <c r="Q335" s="106">
        <f>(Q334/Q332)*100</f>
        <v>0</v>
      </c>
      <c r="R335" s="106"/>
      <c r="S335" s="106"/>
      <c r="T335" s="106"/>
      <c r="U335" s="106"/>
      <c r="V335" s="106"/>
      <c r="W335" s="106">
        <f>(W334/W332)*100</f>
        <v>0</v>
      </c>
      <c r="X335" s="106"/>
      <c r="Y335" s="23"/>
      <c r="Z335" s="4"/>
    </row>
    <row r="336" spans="1:26" ht="23.25">
      <c r="A336" s="4"/>
      <c r="B336" s="56"/>
      <c r="C336" s="56"/>
      <c r="D336" s="56"/>
      <c r="E336" s="56"/>
      <c r="F336" s="56"/>
      <c r="G336" s="117"/>
      <c r="H336" s="117"/>
      <c r="J336" s="78" t="s">
        <v>41</v>
      </c>
      <c r="L336" s="116"/>
      <c r="M336" s="116"/>
      <c r="N336" s="116"/>
      <c r="O336" s="116"/>
      <c r="P336" s="106"/>
      <c r="Q336" s="106"/>
      <c r="R336" s="106"/>
      <c r="S336" s="106"/>
      <c r="T336" s="106"/>
      <c r="U336" s="106"/>
      <c r="V336" s="106"/>
      <c r="W336" s="106"/>
      <c r="X336" s="106"/>
      <c r="Y336" s="23"/>
      <c r="Z336" s="4"/>
    </row>
    <row r="337" spans="1:26" ht="23.25">
      <c r="A337" s="4"/>
      <c r="B337" s="56"/>
      <c r="C337" s="104"/>
      <c r="D337" s="117"/>
      <c r="E337" s="117"/>
      <c r="F337" s="117"/>
      <c r="G337" s="117"/>
      <c r="H337" s="117"/>
      <c r="J337" s="78"/>
      <c r="K337" s="99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23"/>
      <c r="Y337" s="23"/>
      <c r="Z337" s="4"/>
    </row>
    <row r="338" spans="1:25" ht="23.25">
      <c r="A338" s="4"/>
      <c r="B338" s="56"/>
      <c r="C338" s="104" t="s">
        <v>68</v>
      </c>
      <c r="D338" s="117"/>
      <c r="E338" s="117"/>
      <c r="F338" s="117"/>
      <c r="G338" s="117"/>
      <c r="H338" s="117"/>
      <c r="J338" s="78" t="s">
        <v>77</v>
      </c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1:26" ht="23.25">
      <c r="A339" s="4"/>
      <c r="B339" s="51"/>
      <c r="C339" s="51"/>
      <c r="D339" s="166"/>
      <c r="E339" s="103"/>
      <c r="F339" s="117"/>
      <c r="G339" s="100"/>
      <c r="H339" s="100"/>
      <c r="J339" s="82" t="s">
        <v>45</v>
      </c>
      <c r="K339" s="99"/>
      <c r="L339" s="106"/>
      <c r="M339" s="106"/>
      <c r="N339" s="106"/>
      <c r="O339" s="106"/>
      <c r="P339" s="106">
        <f>P346</f>
        <v>1830987.7</v>
      </c>
      <c r="Q339" s="106">
        <f>SUM(L339:P339)</f>
        <v>1830987.7</v>
      </c>
      <c r="R339" s="106"/>
      <c r="S339" s="106"/>
      <c r="T339" s="106"/>
      <c r="U339" s="106"/>
      <c r="V339" s="106"/>
      <c r="W339" s="106">
        <f>SUM(Q339+V339)</f>
        <v>1830987.7</v>
      </c>
      <c r="X339" s="23">
        <f>(Q339/W339)*100</f>
        <v>100</v>
      </c>
      <c r="Y339" s="23">
        <f>(V339/W339)*100</f>
        <v>0</v>
      </c>
      <c r="Z339" s="4"/>
    </row>
    <row r="340" spans="1:26" ht="23.25">
      <c r="A340" s="4"/>
      <c r="B340" s="51"/>
      <c r="C340" s="51"/>
      <c r="D340" s="166"/>
      <c r="E340" s="103"/>
      <c r="F340" s="117"/>
      <c r="G340" s="100"/>
      <c r="H340" s="100"/>
      <c r="J340" s="82" t="s">
        <v>44</v>
      </c>
      <c r="K340" s="98"/>
      <c r="L340" s="106"/>
      <c r="M340" s="106"/>
      <c r="N340" s="106"/>
      <c r="O340" s="106"/>
      <c r="P340" s="106">
        <f>P347</f>
        <v>0</v>
      </c>
      <c r="Q340" s="106">
        <f>SUM(L340:P340)</f>
        <v>0</v>
      </c>
      <c r="R340" s="106"/>
      <c r="S340" s="106"/>
      <c r="T340" s="106"/>
      <c r="U340" s="106"/>
      <c r="V340" s="106"/>
      <c r="W340" s="106">
        <f>SUM(Q340+V340)</f>
        <v>0</v>
      </c>
      <c r="X340" s="23"/>
      <c r="Y340" s="23"/>
      <c r="Z340" s="4"/>
    </row>
    <row r="341" spans="1:26" ht="23.25">
      <c r="A341" s="4"/>
      <c r="B341" s="51"/>
      <c r="C341" s="51"/>
      <c r="D341" s="166"/>
      <c r="E341" s="96"/>
      <c r="F341" s="96"/>
      <c r="G341" s="100"/>
      <c r="H341" s="100"/>
      <c r="J341" s="78" t="s">
        <v>43</v>
      </c>
      <c r="K341" s="53"/>
      <c r="L341" s="70"/>
      <c r="M341" s="23"/>
      <c r="N341" s="70"/>
      <c r="O341" s="70"/>
      <c r="P341" s="23">
        <f>P348</f>
        <v>0</v>
      </c>
      <c r="Q341" s="106">
        <f>SUM(L341:P341)</f>
        <v>0</v>
      </c>
      <c r="R341" s="23"/>
      <c r="S341" s="70"/>
      <c r="T341" s="70"/>
      <c r="U341" s="70"/>
      <c r="V341" s="23"/>
      <c r="W341" s="106">
        <f>SUM(Q341+V341)</f>
        <v>0</v>
      </c>
      <c r="X341" s="23"/>
      <c r="Y341" s="23"/>
      <c r="Z341" s="4"/>
    </row>
    <row r="342" spans="1:26" ht="23.25">
      <c r="A342" s="4"/>
      <c r="B342" s="51"/>
      <c r="C342" s="51"/>
      <c r="D342" s="166"/>
      <c r="E342" s="96"/>
      <c r="F342" s="96"/>
      <c r="G342" s="166"/>
      <c r="H342" s="103"/>
      <c r="I342" s="99"/>
      <c r="J342" s="78" t="s">
        <v>42</v>
      </c>
      <c r="L342" s="116"/>
      <c r="M342" s="116"/>
      <c r="N342" s="116"/>
      <c r="O342" s="116"/>
      <c r="P342" s="106">
        <f>(P341/P339)*100</f>
        <v>0</v>
      </c>
      <c r="Q342" s="106">
        <f>(Q341/Q339)*100</f>
        <v>0</v>
      </c>
      <c r="R342" s="106"/>
      <c r="S342" s="106"/>
      <c r="T342" s="106"/>
      <c r="U342" s="106"/>
      <c r="V342" s="106"/>
      <c r="W342" s="106">
        <f>(W341/W339)*100</f>
        <v>0</v>
      </c>
      <c r="X342" s="23"/>
      <c r="Y342" s="116"/>
      <c r="Z342" s="4"/>
    </row>
    <row r="343" spans="1:26" ht="23.25">
      <c r="A343" s="4"/>
      <c r="B343" s="51"/>
      <c r="C343" s="51"/>
      <c r="D343" s="166"/>
      <c r="E343" s="96"/>
      <c r="F343" s="100"/>
      <c r="G343" s="166"/>
      <c r="H343" s="103"/>
      <c r="I343" s="99"/>
      <c r="J343" s="78" t="s">
        <v>41</v>
      </c>
      <c r="L343" s="116"/>
      <c r="M343" s="116"/>
      <c r="N343" s="116"/>
      <c r="O343" s="116"/>
      <c r="P343" s="106"/>
      <c r="Q343" s="106"/>
      <c r="R343" s="106"/>
      <c r="S343" s="106"/>
      <c r="T343" s="106"/>
      <c r="U343" s="106"/>
      <c r="V343" s="106"/>
      <c r="W343" s="106"/>
      <c r="X343" s="23"/>
      <c r="Y343" s="116"/>
      <c r="Z343" s="4"/>
    </row>
    <row r="344" spans="1:25" ht="23.25">
      <c r="A344" s="4"/>
      <c r="B344" s="51"/>
      <c r="C344" s="51"/>
      <c r="D344" s="51"/>
      <c r="E344" s="96"/>
      <c r="F344" s="100"/>
      <c r="G344" s="109"/>
      <c r="H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X344" s="100"/>
      <c r="Y344" s="100"/>
    </row>
    <row r="345" spans="1:26" ht="23.25">
      <c r="A345" s="4"/>
      <c r="B345" s="51"/>
      <c r="C345" s="51"/>
      <c r="D345" s="51"/>
      <c r="E345" s="104" t="s">
        <v>70</v>
      </c>
      <c r="F345" s="103"/>
      <c r="G345" s="103"/>
      <c r="H345" s="103"/>
      <c r="I345" s="99"/>
      <c r="J345" s="99" t="s">
        <v>76</v>
      </c>
      <c r="K345" s="99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23"/>
      <c r="Y345" s="106"/>
      <c r="Z345" s="4"/>
    </row>
    <row r="346" spans="1:26" ht="23.25">
      <c r="A346" s="4"/>
      <c r="B346" s="51"/>
      <c r="C346" s="51"/>
      <c r="D346" s="51"/>
      <c r="E346" s="103"/>
      <c r="F346" s="103"/>
      <c r="G346" s="103"/>
      <c r="H346" s="103"/>
      <c r="I346" s="99"/>
      <c r="J346" s="82" t="s">
        <v>45</v>
      </c>
      <c r="K346" s="99"/>
      <c r="L346" s="106"/>
      <c r="M346" s="106"/>
      <c r="N346" s="106"/>
      <c r="O346" s="106"/>
      <c r="P346" s="106">
        <f>P353</f>
        <v>1830987.7</v>
      </c>
      <c r="Q346" s="106">
        <f>SUM(L346:P346)</f>
        <v>1830987.7</v>
      </c>
      <c r="R346" s="106"/>
      <c r="S346" s="106"/>
      <c r="T346" s="106"/>
      <c r="U346" s="106"/>
      <c r="V346" s="106"/>
      <c r="W346" s="106">
        <f>SUM(Q346+V346)</f>
        <v>1830987.7</v>
      </c>
      <c r="X346" s="23">
        <f>(Q346/W346)*100</f>
        <v>100</v>
      </c>
      <c r="Y346" s="106"/>
      <c r="Z346" s="4"/>
    </row>
    <row r="347" spans="1:26" ht="23.25">
      <c r="A347" s="4"/>
      <c r="B347" s="56"/>
      <c r="C347" s="57"/>
      <c r="D347" s="132"/>
      <c r="E347" s="103"/>
      <c r="F347" s="103"/>
      <c r="G347" s="103"/>
      <c r="H347" s="103"/>
      <c r="I347" s="99"/>
      <c r="J347" s="82" t="s">
        <v>44</v>
      </c>
      <c r="K347" s="99"/>
      <c r="L347" s="106"/>
      <c r="M347" s="106"/>
      <c r="N347" s="106"/>
      <c r="O347" s="106"/>
      <c r="P347" s="106">
        <f>P354</f>
        <v>0</v>
      </c>
      <c r="Q347" s="106">
        <f>SUM(L347:P347)</f>
        <v>0</v>
      </c>
      <c r="R347" s="106"/>
      <c r="S347" s="106"/>
      <c r="T347" s="106"/>
      <c r="U347" s="106"/>
      <c r="V347" s="106"/>
      <c r="W347" s="106">
        <f>SUM(Q347+V347)</f>
        <v>0</v>
      </c>
      <c r="X347" s="23"/>
      <c r="Y347" s="106"/>
      <c r="Z347" s="4"/>
    </row>
    <row r="348" spans="1:26" ht="23.25">
      <c r="A348" s="4"/>
      <c r="B348" s="51"/>
      <c r="C348" s="51"/>
      <c r="D348" s="51"/>
      <c r="E348" s="103"/>
      <c r="F348" s="103"/>
      <c r="G348" s="103"/>
      <c r="H348" s="103"/>
      <c r="I348" s="99"/>
      <c r="J348" s="78" t="s">
        <v>43</v>
      </c>
      <c r="K348" s="99"/>
      <c r="L348" s="106"/>
      <c r="M348" s="106"/>
      <c r="N348" s="106"/>
      <c r="O348" s="106"/>
      <c r="P348" s="106">
        <f>P355</f>
        <v>0</v>
      </c>
      <c r="Q348" s="106">
        <f>SUM(L348:P348)</f>
        <v>0</v>
      </c>
      <c r="R348" s="106"/>
      <c r="S348" s="106"/>
      <c r="T348" s="106"/>
      <c r="U348" s="106"/>
      <c r="V348" s="106"/>
      <c r="W348" s="106">
        <f>SUM(Q348+V348)</f>
        <v>0</v>
      </c>
      <c r="X348" s="23"/>
      <c r="Y348" s="106"/>
      <c r="Z348" s="4"/>
    </row>
    <row r="349" spans="1:26" ht="23.25">
      <c r="A349" s="4"/>
      <c r="B349" s="51"/>
      <c r="C349" s="51"/>
      <c r="D349" s="51"/>
      <c r="E349" s="120"/>
      <c r="F349" s="103"/>
      <c r="G349" s="103"/>
      <c r="H349" s="103"/>
      <c r="I349" s="99"/>
      <c r="J349" s="78" t="s">
        <v>42</v>
      </c>
      <c r="K349" s="99"/>
      <c r="L349" s="106"/>
      <c r="M349" s="106"/>
      <c r="N349" s="106"/>
      <c r="O349" s="106"/>
      <c r="P349" s="107">
        <f>(P348/P346)*100</f>
        <v>0</v>
      </c>
      <c r="Q349" s="107">
        <f>(Q348/Q346)*100</f>
        <v>0</v>
      </c>
      <c r="R349" s="107"/>
      <c r="S349" s="107"/>
      <c r="T349" s="107"/>
      <c r="U349" s="107"/>
      <c r="V349" s="107"/>
      <c r="W349" s="107">
        <f>(W348/W346)*100</f>
        <v>0</v>
      </c>
      <c r="X349" s="23"/>
      <c r="Y349" s="106"/>
      <c r="Z349" s="4"/>
    </row>
    <row r="350" spans="1:26" ht="23.25">
      <c r="A350" s="4"/>
      <c r="B350" s="96"/>
      <c r="C350" s="132"/>
      <c r="D350" s="96"/>
      <c r="E350" s="103"/>
      <c r="F350" s="161"/>
      <c r="G350" s="103"/>
      <c r="H350" s="155"/>
      <c r="I350" s="99"/>
      <c r="J350" s="78" t="s">
        <v>41</v>
      </c>
      <c r="K350" s="99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23"/>
      <c r="Y350" s="106"/>
      <c r="Z350" s="4"/>
    </row>
    <row r="351" spans="1:25" ht="23.25">
      <c r="A351" s="4"/>
      <c r="B351" s="100"/>
      <c r="D351" s="100"/>
      <c r="E351" s="100"/>
      <c r="F351" s="102"/>
      <c r="G351" s="100"/>
      <c r="H351" s="100"/>
      <c r="L351" s="100"/>
      <c r="M351" s="100"/>
      <c r="O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spans="1:26" ht="23.25">
      <c r="A352" s="4"/>
      <c r="B352" s="100"/>
      <c r="D352" s="100"/>
      <c r="E352" s="100"/>
      <c r="F352" s="183" t="s">
        <v>62</v>
      </c>
      <c r="G352" s="103"/>
      <c r="H352" s="103"/>
      <c r="I352" s="99"/>
      <c r="J352" s="78" t="s">
        <v>61</v>
      </c>
      <c r="K352" s="99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23"/>
      <c r="Y352" s="106"/>
      <c r="Z352" s="4"/>
    </row>
    <row r="353" spans="1:26" ht="23.25">
      <c r="A353" s="4"/>
      <c r="B353" s="100"/>
      <c r="D353" s="100"/>
      <c r="E353" s="100"/>
      <c r="F353" s="161"/>
      <c r="G353" s="103"/>
      <c r="H353" s="103"/>
      <c r="I353" s="99"/>
      <c r="J353" s="82" t="s">
        <v>45</v>
      </c>
      <c r="K353" s="99"/>
      <c r="L353" s="106"/>
      <c r="M353" s="106"/>
      <c r="N353" s="106"/>
      <c r="O353" s="106"/>
      <c r="P353" s="106">
        <f>P369</f>
        <v>1830987.7</v>
      </c>
      <c r="Q353" s="106">
        <f>SUM(L353:P353)</f>
        <v>1830987.7</v>
      </c>
      <c r="R353" s="106"/>
      <c r="S353" s="106"/>
      <c r="T353" s="106"/>
      <c r="U353" s="106"/>
      <c r="V353" s="106"/>
      <c r="W353" s="106">
        <f>SUM(Q353+V353)</f>
        <v>1830987.7</v>
      </c>
      <c r="X353" s="23">
        <f>(Q353/W353)*100</f>
        <v>100</v>
      </c>
      <c r="Y353" s="106"/>
      <c r="Z353" s="4"/>
    </row>
    <row r="354" spans="1:26" ht="23.25">
      <c r="A354" s="4"/>
      <c r="B354" s="100"/>
      <c r="D354" s="100"/>
      <c r="E354" s="100"/>
      <c r="F354" s="160"/>
      <c r="G354" s="117"/>
      <c r="H354" s="117"/>
      <c r="J354" s="82" t="s">
        <v>44</v>
      </c>
      <c r="K354" s="99"/>
      <c r="L354" s="106"/>
      <c r="M354" s="106"/>
      <c r="N354" s="106"/>
      <c r="O354" s="106"/>
      <c r="P354" s="106">
        <f>P370</f>
        <v>0</v>
      </c>
      <c r="Q354" s="106">
        <f>SUM(L354:P354)</f>
        <v>0</v>
      </c>
      <c r="R354" s="106"/>
      <c r="S354" s="106"/>
      <c r="T354" s="106"/>
      <c r="U354" s="106"/>
      <c r="V354" s="106"/>
      <c r="W354" s="106">
        <f>SUM(Q354+V354)</f>
        <v>0</v>
      </c>
      <c r="X354" s="23"/>
      <c r="Y354" s="106"/>
      <c r="Z354" s="4"/>
    </row>
    <row r="355" spans="1:26" ht="23.25">
      <c r="A355" s="4"/>
      <c r="B355" s="100"/>
      <c r="D355" s="100"/>
      <c r="E355" s="100"/>
      <c r="F355" s="160"/>
      <c r="G355" s="117"/>
      <c r="H355" s="117"/>
      <c r="J355" s="78" t="s">
        <v>43</v>
      </c>
      <c r="K355" s="90"/>
      <c r="L355" s="111"/>
      <c r="M355" s="111"/>
      <c r="N355" s="111"/>
      <c r="O355" s="111"/>
      <c r="P355" s="106">
        <f>P371</f>
        <v>0</v>
      </c>
      <c r="Q355" s="106">
        <f>SUM(L355:P355)</f>
        <v>0</v>
      </c>
      <c r="R355" s="111"/>
      <c r="S355" s="111"/>
      <c r="T355" s="111"/>
      <c r="U355" s="111"/>
      <c r="V355" s="111"/>
      <c r="W355" s="106">
        <f>SUM(Q355+V355)</f>
        <v>0</v>
      </c>
      <c r="X355" s="23"/>
      <c r="Y355" s="111"/>
      <c r="Z355" s="4"/>
    </row>
    <row r="356" spans="1:26" ht="23.25">
      <c r="A356" s="4"/>
      <c r="B356" s="100"/>
      <c r="D356" s="100"/>
      <c r="E356" s="100"/>
      <c r="F356" s="161"/>
      <c r="G356" s="103"/>
      <c r="H356" s="103"/>
      <c r="I356" s="99"/>
      <c r="J356" s="78" t="s">
        <v>42</v>
      </c>
      <c r="K356" s="99"/>
      <c r="L356" s="106"/>
      <c r="M356" s="106"/>
      <c r="N356" s="106"/>
      <c r="O356" s="106"/>
      <c r="P356" s="107">
        <f>(P355/P353)*100</f>
        <v>0</v>
      </c>
      <c r="Q356" s="107">
        <f>(Q355/Q353)*100</f>
        <v>0</v>
      </c>
      <c r="R356" s="107"/>
      <c r="S356" s="107"/>
      <c r="T356" s="107"/>
      <c r="U356" s="107"/>
      <c r="V356" s="107"/>
      <c r="W356" s="107">
        <f>(W355/W353)*100</f>
        <v>0</v>
      </c>
      <c r="X356" s="23"/>
      <c r="Y356" s="111"/>
      <c r="Z356" s="4"/>
    </row>
    <row r="357" spans="1:26" ht="23.25">
      <c r="A357" s="4"/>
      <c r="B357" s="100"/>
      <c r="D357" s="100"/>
      <c r="E357" s="100"/>
      <c r="F357" s="161"/>
      <c r="G357" s="103"/>
      <c r="H357" s="103"/>
      <c r="I357" s="99"/>
      <c r="J357" s="78" t="s">
        <v>41</v>
      </c>
      <c r="K357" s="99"/>
      <c r="L357" s="107"/>
      <c r="M357" s="107"/>
      <c r="N357" s="107"/>
      <c r="O357" s="107"/>
      <c r="P357" s="106"/>
      <c r="Q357" s="106"/>
      <c r="R357" s="106"/>
      <c r="S357" s="106"/>
      <c r="T357" s="106"/>
      <c r="U357" s="106"/>
      <c r="V357" s="106"/>
      <c r="W357" s="106"/>
      <c r="X357" s="23"/>
      <c r="Y357" s="111"/>
      <c r="Z357" s="4"/>
    </row>
    <row r="358" spans="1:26" ht="23.25">
      <c r="A358" s="4"/>
      <c r="B358" s="100"/>
      <c r="D358" s="100"/>
      <c r="E358" s="100"/>
      <c r="G358" s="100"/>
      <c r="H358" s="100"/>
      <c r="L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ht="23.25">
      <c r="A359" s="4"/>
      <c r="B359" s="100"/>
      <c r="D359" s="100"/>
      <c r="E359" s="100"/>
      <c r="G359" s="104" t="s">
        <v>60</v>
      </c>
      <c r="H359" s="103"/>
      <c r="I359" s="99"/>
      <c r="J359" s="99" t="s">
        <v>59</v>
      </c>
      <c r="K359" s="99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23"/>
      <c r="Y359" s="106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189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111</v>
      </c>
      <c r="Z362" s="4"/>
    </row>
    <row r="363" spans="1:26" ht="23.25">
      <c r="A363" s="4"/>
      <c r="B363" s="64" t="s">
        <v>107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0</v>
      </c>
      <c r="M363" s="13"/>
      <c r="N363" s="13"/>
      <c r="O363" s="13"/>
      <c r="P363" s="13"/>
      <c r="Q363" s="13"/>
      <c r="R363" s="14" t="s">
        <v>1</v>
      </c>
      <c r="S363" s="13"/>
      <c r="T363" s="13"/>
      <c r="U363" s="13"/>
      <c r="V363" s="15"/>
      <c r="W363" s="13" t="s">
        <v>39</v>
      </c>
      <c r="X363" s="13"/>
      <c r="Y363" s="16"/>
      <c r="Z363" s="4"/>
    </row>
    <row r="364" spans="1:26" ht="23.25">
      <c r="A364" s="4"/>
      <c r="B364" s="17" t="s">
        <v>108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2</v>
      </c>
      <c r="P364" s="26"/>
      <c r="Q364" s="27"/>
      <c r="R364" s="28" t="s">
        <v>2</v>
      </c>
      <c r="S364" s="24"/>
      <c r="T364" s="22"/>
      <c r="U364" s="29"/>
      <c r="V364" s="27"/>
      <c r="W364" s="27"/>
      <c r="X364" s="30" t="s">
        <v>3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109</v>
      </c>
      <c r="K365" s="21"/>
      <c r="L365" s="34" t="s">
        <v>5</v>
      </c>
      <c r="M365" s="35" t="s">
        <v>6</v>
      </c>
      <c r="N365" s="36" t="s">
        <v>5</v>
      </c>
      <c r="O365" s="34" t="s">
        <v>7</v>
      </c>
      <c r="P365" s="26" t="s">
        <v>8</v>
      </c>
      <c r="Q365" s="23"/>
      <c r="R365" s="37" t="s">
        <v>7</v>
      </c>
      <c r="S365" s="35" t="s">
        <v>9</v>
      </c>
      <c r="T365" s="34" t="s">
        <v>10</v>
      </c>
      <c r="U365" s="29" t="s">
        <v>11</v>
      </c>
      <c r="V365" s="27"/>
      <c r="W365" s="27"/>
      <c r="X365" s="27"/>
      <c r="Y365" s="35"/>
      <c r="Z365" s="4"/>
    </row>
    <row r="366" spans="1:26" ht="23.25">
      <c r="A366" s="4"/>
      <c r="B366" s="38" t="s">
        <v>30</v>
      </c>
      <c r="C366" s="38" t="s">
        <v>31</v>
      </c>
      <c r="D366" s="38" t="s">
        <v>32</v>
      </c>
      <c r="E366" s="38" t="s">
        <v>33</v>
      </c>
      <c r="F366" s="38" t="s">
        <v>34</v>
      </c>
      <c r="G366" s="38" t="s">
        <v>35</v>
      </c>
      <c r="H366" s="38" t="s">
        <v>36</v>
      </c>
      <c r="I366" s="19"/>
      <c r="J366" s="39"/>
      <c r="K366" s="21"/>
      <c r="L366" s="34" t="s">
        <v>12</v>
      </c>
      <c r="M366" s="35" t="s">
        <v>13</v>
      </c>
      <c r="N366" s="36" t="s">
        <v>14</v>
      </c>
      <c r="O366" s="34" t="s">
        <v>15</v>
      </c>
      <c r="P366" s="26" t="s">
        <v>16</v>
      </c>
      <c r="Q366" s="35" t="s">
        <v>17</v>
      </c>
      <c r="R366" s="37" t="s">
        <v>15</v>
      </c>
      <c r="S366" s="35" t="s">
        <v>18</v>
      </c>
      <c r="T366" s="34" t="s">
        <v>19</v>
      </c>
      <c r="U366" s="29" t="s">
        <v>20</v>
      </c>
      <c r="V366" s="26" t="s">
        <v>17</v>
      </c>
      <c r="W366" s="26" t="s">
        <v>21</v>
      </c>
      <c r="X366" s="26" t="s">
        <v>22</v>
      </c>
      <c r="Y366" s="35" t="s">
        <v>23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24</v>
      </c>
      <c r="P367" s="47"/>
      <c r="Q367" s="48"/>
      <c r="R367" s="49" t="s">
        <v>24</v>
      </c>
      <c r="S367" s="44" t="s">
        <v>25</v>
      </c>
      <c r="T367" s="43"/>
      <c r="U367" s="50" t="s">
        <v>26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X368" s="169"/>
      <c r="Y368" s="169"/>
      <c r="Z368" s="169"/>
    </row>
    <row r="369" spans="1:26" ht="23.25">
      <c r="A369" s="4"/>
      <c r="B369" s="104" t="s">
        <v>78</v>
      </c>
      <c r="C369" s="104" t="s">
        <v>68</v>
      </c>
      <c r="D369" s="104"/>
      <c r="E369" s="104" t="s">
        <v>70</v>
      </c>
      <c r="F369" s="104" t="s">
        <v>62</v>
      </c>
      <c r="G369" s="104" t="s">
        <v>60</v>
      </c>
      <c r="H369" s="104"/>
      <c r="I369" s="110"/>
      <c r="J369" s="82" t="s">
        <v>45</v>
      </c>
      <c r="K369" s="99"/>
      <c r="L369" s="106"/>
      <c r="M369" s="106"/>
      <c r="N369" s="106"/>
      <c r="O369" s="106"/>
      <c r="P369" s="106">
        <f>P376</f>
        <v>1830987.7</v>
      </c>
      <c r="Q369" s="106">
        <f>SUM(L369:P369)</f>
        <v>1830987.7</v>
      </c>
      <c r="R369" s="106"/>
      <c r="S369" s="106"/>
      <c r="T369" s="106"/>
      <c r="U369" s="106"/>
      <c r="V369" s="106"/>
      <c r="W369" s="106">
        <f>SUM(Q369+V369)</f>
        <v>1830987.7</v>
      </c>
      <c r="X369" s="23">
        <f>(Q369/W369)*100</f>
        <v>100</v>
      </c>
      <c r="Y369" s="106"/>
      <c r="Z369" s="4"/>
    </row>
    <row r="370" spans="1:26" ht="23.25">
      <c r="A370" s="4"/>
      <c r="B370" s="51"/>
      <c r="C370" s="51"/>
      <c r="D370" s="51"/>
      <c r="E370" s="103"/>
      <c r="F370" s="103"/>
      <c r="G370" s="103"/>
      <c r="H370" s="119"/>
      <c r="I370" s="110"/>
      <c r="J370" s="82" t="s">
        <v>44</v>
      </c>
      <c r="K370" s="98"/>
      <c r="L370" s="106"/>
      <c r="M370" s="106"/>
      <c r="N370" s="106"/>
      <c r="O370" s="106"/>
      <c r="P370" s="106"/>
      <c r="Q370" s="106">
        <f>SUM(L370:P370)</f>
        <v>0</v>
      </c>
      <c r="R370" s="106"/>
      <c r="S370" s="106"/>
      <c r="T370" s="106"/>
      <c r="U370" s="106"/>
      <c r="V370" s="106"/>
      <c r="W370" s="106">
        <f>SUM(Q370+V370)</f>
        <v>0</v>
      </c>
      <c r="X370" s="23"/>
      <c r="Y370" s="106"/>
      <c r="Z370" s="4"/>
    </row>
    <row r="371" spans="1:26" ht="23.25">
      <c r="A371" s="4"/>
      <c r="B371" s="117"/>
      <c r="C371" s="117"/>
      <c r="D371" s="117"/>
      <c r="E371" s="117"/>
      <c r="F371" s="117"/>
      <c r="G371" s="117"/>
      <c r="H371" s="117"/>
      <c r="I371" s="109"/>
      <c r="J371" s="78" t="s">
        <v>43</v>
      </c>
      <c r="K371" s="99"/>
      <c r="L371" s="106"/>
      <c r="M371" s="106"/>
      <c r="N371" s="106"/>
      <c r="O371" s="106"/>
      <c r="P371" s="106"/>
      <c r="Q371" s="106">
        <f>SUM(L371:P371)</f>
        <v>0</v>
      </c>
      <c r="R371" s="106"/>
      <c r="S371" s="106"/>
      <c r="T371" s="106"/>
      <c r="U371" s="106"/>
      <c r="V371" s="106"/>
      <c r="W371" s="106">
        <f>SUM(Q371+V371)</f>
        <v>0</v>
      </c>
      <c r="X371" s="23"/>
      <c r="Y371" s="106"/>
      <c r="Z371" s="4"/>
    </row>
    <row r="372" spans="1:26" ht="23.25">
      <c r="A372" s="4"/>
      <c r="B372" s="117"/>
      <c r="C372" s="117"/>
      <c r="D372" s="117"/>
      <c r="E372" s="117"/>
      <c r="F372" s="117"/>
      <c r="G372" s="117"/>
      <c r="H372" s="117"/>
      <c r="I372" s="109"/>
      <c r="J372" s="78" t="s">
        <v>42</v>
      </c>
      <c r="K372" s="98"/>
      <c r="L372" s="106"/>
      <c r="M372" s="106"/>
      <c r="N372" s="106"/>
      <c r="O372" s="106"/>
      <c r="P372" s="107">
        <f>(P371/P369)*100</f>
        <v>0</v>
      </c>
      <c r="Q372" s="107">
        <f>(Q371/Q369)*100</f>
        <v>0</v>
      </c>
      <c r="R372" s="107"/>
      <c r="S372" s="107"/>
      <c r="T372" s="107"/>
      <c r="U372" s="107"/>
      <c r="V372" s="107"/>
      <c r="W372" s="107">
        <f>(W371/W369)*100</f>
        <v>0</v>
      </c>
      <c r="X372" s="23"/>
      <c r="Y372" s="106"/>
      <c r="Z372" s="4"/>
    </row>
    <row r="373" spans="1:26" ht="23.25">
      <c r="A373" s="4"/>
      <c r="B373" s="109"/>
      <c r="C373" s="100"/>
      <c r="D373" s="100"/>
      <c r="E373" s="100"/>
      <c r="F373" s="100"/>
      <c r="G373" s="100"/>
      <c r="H373" s="100"/>
      <c r="I373" s="109"/>
      <c r="J373" s="78" t="s">
        <v>41</v>
      </c>
      <c r="K373" s="98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23"/>
      <c r="Y373" s="106"/>
      <c r="Z373" s="4"/>
    </row>
    <row r="374" spans="1:26" ht="23.25">
      <c r="A374" s="4"/>
      <c r="B374" s="109"/>
      <c r="C374" s="100"/>
      <c r="E374" s="100"/>
      <c r="F374" s="100"/>
      <c r="G374" s="100"/>
      <c r="H374" s="100"/>
      <c r="I374" s="109"/>
      <c r="J374" s="102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X374" s="100"/>
      <c r="Y374" s="100"/>
      <c r="Z374" s="100"/>
    </row>
    <row r="375" spans="1:26" ht="23.25">
      <c r="A375" s="4"/>
      <c r="B375" s="109"/>
      <c r="C375" s="100"/>
      <c r="E375" s="100"/>
      <c r="F375" s="100"/>
      <c r="H375" s="104" t="s">
        <v>58</v>
      </c>
      <c r="I375" s="97"/>
      <c r="J375" s="78" t="s">
        <v>103</v>
      </c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109"/>
      <c r="C376" s="100"/>
      <c r="E376" s="100"/>
      <c r="F376" s="100"/>
      <c r="H376" s="96"/>
      <c r="I376" s="97"/>
      <c r="J376" s="82" t="s">
        <v>45</v>
      </c>
      <c r="K376" s="99"/>
      <c r="L376" s="106"/>
      <c r="M376" s="106"/>
      <c r="N376" s="106"/>
      <c r="O376" s="106"/>
      <c r="P376" s="106">
        <v>1830987.7</v>
      </c>
      <c r="Q376" s="106">
        <f>SUM(L376:P376)</f>
        <v>1830987.7</v>
      </c>
      <c r="R376" s="106"/>
      <c r="S376" s="106"/>
      <c r="T376" s="106"/>
      <c r="U376" s="106"/>
      <c r="V376" s="106"/>
      <c r="W376" s="106">
        <f>SUM(Q376+V376)</f>
        <v>1830987.7</v>
      </c>
      <c r="X376" s="23">
        <f>(Q376/W376)*100</f>
        <v>100</v>
      </c>
      <c r="Y376" s="106"/>
      <c r="Z376" s="4"/>
    </row>
    <row r="377" spans="1:26" ht="23.25">
      <c r="A377" s="4"/>
      <c r="B377" s="120"/>
      <c r="C377" s="103"/>
      <c r="D377" s="166"/>
      <c r="E377" s="100"/>
      <c r="F377" s="100"/>
      <c r="H377" s="96"/>
      <c r="I377" s="97"/>
      <c r="J377" s="82" t="s">
        <v>44</v>
      </c>
      <c r="K377" s="99"/>
      <c r="L377" s="106"/>
      <c r="M377" s="106"/>
      <c r="N377" s="106"/>
      <c r="O377" s="106"/>
      <c r="P377" s="106"/>
      <c r="Q377" s="106">
        <f>SUM(L377:P377)</f>
        <v>0</v>
      </c>
      <c r="R377" s="106"/>
      <c r="S377" s="106"/>
      <c r="T377" s="106"/>
      <c r="U377" s="106"/>
      <c r="V377" s="106"/>
      <c r="W377" s="106">
        <f>SUM(Q377+V377)</f>
        <v>0</v>
      </c>
      <c r="X377" s="23"/>
      <c r="Y377" s="106"/>
      <c r="Z377" s="4"/>
    </row>
    <row r="378" spans="1:26" ht="23.25">
      <c r="A378" s="4"/>
      <c r="B378" s="117"/>
      <c r="C378" s="117"/>
      <c r="D378" s="143"/>
      <c r="E378" s="100"/>
      <c r="F378" s="100"/>
      <c r="H378" s="96"/>
      <c r="I378" s="97"/>
      <c r="J378" s="78" t="s">
        <v>43</v>
      </c>
      <c r="K378" s="99"/>
      <c r="L378" s="106"/>
      <c r="M378" s="106"/>
      <c r="N378" s="106"/>
      <c r="O378" s="106"/>
      <c r="P378" s="106"/>
      <c r="Q378" s="106">
        <f>SUM(L378:P378)</f>
        <v>0</v>
      </c>
      <c r="R378" s="106"/>
      <c r="S378" s="106"/>
      <c r="T378" s="106"/>
      <c r="U378" s="106"/>
      <c r="V378" s="106"/>
      <c r="W378" s="106">
        <f>SUM(Q378+V378)</f>
        <v>0</v>
      </c>
      <c r="X378" s="23"/>
      <c r="Y378" s="106"/>
      <c r="Z378" s="4"/>
    </row>
    <row r="379" spans="1:26" ht="23.25">
      <c r="A379" s="4"/>
      <c r="B379" s="117"/>
      <c r="C379" s="117"/>
      <c r="D379" s="143"/>
      <c r="E379" s="100"/>
      <c r="F379" s="100"/>
      <c r="H379" s="96"/>
      <c r="I379" s="97"/>
      <c r="J379" s="78" t="s">
        <v>42</v>
      </c>
      <c r="K379" s="99"/>
      <c r="L379" s="106"/>
      <c r="M379" s="106"/>
      <c r="N379" s="106"/>
      <c r="O379" s="106"/>
      <c r="P379" s="107">
        <f>(P378/P376)*100</f>
        <v>0</v>
      </c>
      <c r="Q379" s="107">
        <f>(Q378/Q376)*100</f>
        <v>0</v>
      </c>
      <c r="R379" s="106"/>
      <c r="S379" s="106"/>
      <c r="T379" s="106"/>
      <c r="U379" s="106"/>
      <c r="V379" s="106"/>
      <c r="W379" s="107">
        <f>(W378/W376)*100</f>
        <v>0</v>
      </c>
      <c r="X379" s="106"/>
      <c r="Y379" s="106"/>
      <c r="Z379" s="4"/>
    </row>
    <row r="380" spans="1:26" ht="23.25">
      <c r="A380" s="4"/>
      <c r="B380" s="117"/>
      <c r="D380" s="109"/>
      <c r="E380" s="100"/>
      <c r="F380" s="100"/>
      <c r="H380" s="117"/>
      <c r="J380" s="78" t="s">
        <v>41</v>
      </c>
      <c r="K380" s="99"/>
      <c r="L380" s="106"/>
      <c r="M380" s="106"/>
      <c r="N380" s="106"/>
      <c r="O380" s="106"/>
      <c r="P380" s="107"/>
      <c r="Q380" s="107"/>
      <c r="R380" s="107"/>
      <c r="S380" s="107"/>
      <c r="T380" s="107"/>
      <c r="U380" s="107"/>
      <c r="V380" s="107"/>
      <c r="W380" s="107"/>
      <c r="X380" s="23"/>
      <c r="Y380" s="106"/>
      <c r="Z380" s="4"/>
    </row>
    <row r="381" spans="1:26" ht="23.25">
      <c r="A381" s="4"/>
      <c r="B381" s="117"/>
      <c r="D381" s="109"/>
      <c r="E381" s="117"/>
      <c r="F381" s="100"/>
      <c r="G381" s="102"/>
      <c r="H381" s="100"/>
      <c r="I381" s="102"/>
      <c r="J381" s="102"/>
      <c r="L381" s="100"/>
      <c r="M381" s="100"/>
      <c r="N381" s="100"/>
      <c r="O381" s="100"/>
      <c r="P381" s="100"/>
      <c r="Q381" s="100"/>
      <c r="R381" s="100"/>
      <c r="S381" s="100"/>
      <c r="T381" s="100"/>
      <c r="V381" s="100"/>
      <c r="W381" s="100"/>
      <c r="X381" s="100"/>
      <c r="Y381" s="100"/>
      <c r="Z381" s="100"/>
    </row>
    <row r="382" spans="1:26" ht="23.25">
      <c r="A382" s="4"/>
      <c r="B382" s="104" t="s">
        <v>81</v>
      </c>
      <c r="C382" s="120"/>
      <c r="D382" s="184"/>
      <c r="E382" s="120"/>
      <c r="F382" s="120"/>
      <c r="G382" s="161"/>
      <c r="H382" s="103"/>
      <c r="I382" s="99"/>
      <c r="J382" s="78" t="s">
        <v>80</v>
      </c>
      <c r="K382" s="99"/>
      <c r="L382" s="106"/>
      <c r="M382" s="106"/>
      <c r="N382" s="106"/>
      <c r="O382" s="106"/>
      <c r="P382" s="106"/>
      <c r="Q382" s="106"/>
      <c r="R382" s="106"/>
      <c r="S382" s="106"/>
      <c r="T382" s="116"/>
      <c r="U382" s="116"/>
      <c r="V382" s="116"/>
      <c r="W382" s="116"/>
      <c r="X382" s="116"/>
      <c r="Y382" s="116"/>
      <c r="Z382" s="4"/>
    </row>
    <row r="383" spans="1:26" ht="23.25">
      <c r="A383" s="4"/>
      <c r="B383" s="120"/>
      <c r="C383" s="120"/>
      <c r="D383" s="184"/>
      <c r="E383" s="120"/>
      <c r="F383" s="120"/>
      <c r="G383" s="161"/>
      <c r="H383" s="103"/>
      <c r="I383" s="99"/>
      <c r="J383" s="98" t="s">
        <v>45</v>
      </c>
      <c r="K383" s="99"/>
      <c r="L383" s="106"/>
      <c r="M383" s="173"/>
      <c r="N383" s="106"/>
      <c r="O383" s="173"/>
      <c r="P383" s="106"/>
      <c r="Q383" s="106"/>
      <c r="R383" s="106"/>
      <c r="S383" s="106"/>
      <c r="T383" s="106">
        <f>T390</f>
        <v>1255280</v>
      </c>
      <c r="U383" s="106"/>
      <c r="V383" s="106">
        <f>SUM(R383:U383)</f>
        <v>1255280</v>
      </c>
      <c r="W383" s="106">
        <f>SUM(Q382+V383)</f>
        <v>1255280</v>
      </c>
      <c r="X383" s="101"/>
      <c r="Y383" s="106">
        <f>(V383/W383)*100</f>
        <v>100</v>
      </c>
      <c r="Z383" s="1"/>
    </row>
    <row r="384" spans="1:26" ht="23.25">
      <c r="A384" s="4"/>
      <c r="B384" s="51"/>
      <c r="C384" s="51"/>
      <c r="D384" s="51"/>
      <c r="E384" s="117"/>
      <c r="F384" s="100"/>
      <c r="H384" s="100"/>
      <c r="J384" s="82" t="s">
        <v>44</v>
      </c>
      <c r="K384" s="90"/>
      <c r="L384" s="111"/>
      <c r="M384" s="111"/>
      <c r="N384" s="111"/>
      <c r="O384" s="111"/>
      <c r="P384" s="111"/>
      <c r="Q384" s="111"/>
      <c r="R384" s="111"/>
      <c r="S384" s="111"/>
      <c r="T384" s="106">
        <f>T391</f>
        <v>0</v>
      </c>
      <c r="U384" s="106"/>
      <c r="V384" s="106">
        <f>SUM(R384:U384)</f>
        <v>0</v>
      </c>
      <c r="W384" s="106">
        <f>SUM(Q383+V384)</f>
        <v>0</v>
      </c>
      <c r="X384" s="23"/>
      <c r="Y384" s="106"/>
      <c r="Z384" s="4"/>
    </row>
    <row r="385" spans="1:26" ht="23.25">
      <c r="A385" s="4"/>
      <c r="B385" s="51"/>
      <c r="C385" s="51"/>
      <c r="D385" s="51"/>
      <c r="E385" s="103"/>
      <c r="F385" s="100"/>
      <c r="H385" s="100"/>
      <c r="J385" s="78" t="s">
        <v>43</v>
      </c>
      <c r="K385" s="99"/>
      <c r="L385" s="106"/>
      <c r="M385" s="106"/>
      <c r="N385" s="106"/>
      <c r="O385" s="106"/>
      <c r="P385" s="106"/>
      <c r="Q385" s="106"/>
      <c r="R385" s="106"/>
      <c r="S385" s="106"/>
      <c r="T385" s="111">
        <f>T392</f>
        <v>0</v>
      </c>
      <c r="U385" s="111"/>
      <c r="V385" s="106">
        <f>SUM(R385:U385)</f>
        <v>0</v>
      </c>
      <c r="W385" s="106">
        <f>SUM(Q384+V385)</f>
        <v>0</v>
      </c>
      <c r="X385" s="115"/>
      <c r="Y385" s="106"/>
      <c r="Z385" s="4"/>
    </row>
    <row r="386" spans="1:26" ht="23.25">
      <c r="A386" s="4"/>
      <c r="B386" s="51"/>
      <c r="C386" s="51"/>
      <c r="D386" s="51"/>
      <c r="E386" s="103"/>
      <c r="F386" s="100"/>
      <c r="H386" s="100"/>
      <c r="J386" s="78" t="s">
        <v>42</v>
      </c>
      <c r="K386" s="99"/>
      <c r="L386" s="107"/>
      <c r="M386" s="107"/>
      <c r="N386" s="107"/>
      <c r="O386" s="107"/>
      <c r="P386" s="107"/>
      <c r="Q386" s="107"/>
      <c r="R386" s="107"/>
      <c r="S386" s="107"/>
      <c r="T386" s="106">
        <f>(T385/T383)*100</f>
        <v>0</v>
      </c>
      <c r="U386" s="106"/>
      <c r="V386" s="106">
        <f>(V385/V383)*100</f>
        <v>0</v>
      </c>
      <c r="W386" s="106">
        <f>(W385/W383)*100</f>
        <v>0</v>
      </c>
      <c r="X386" s="23"/>
      <c r="Y386" s="106"/>
      <c r="Z386" s="4"/>
    </row>
    <row r="387" spans="1:26" ht="23.25">
      <c r="A387" s="4"/>
      <c r="B387" s="51"/>
      <c r="C387" s="51"/>
      <c r="D387" s="104"/>
      <c r="E387" s="103"/>
      <c r="F387" s="100"/>
      <c r="H387" s="100"/>
      <c r="J387" s="78" t="s">
        <v>41</v>
      </c>
      <c r="K387" s="99"/>
      <c r="L387" s="106"/>
      <c r="M387" s="106"/>
      <c r="N387" s="106"/>
      <c r="O387" s="106"/>
      <c r="P387" s="106"/>
      <c r="Q387" s="106"/>
      <c r="R387" s="106"/>
      <c r="S387" s="106"/>
      <c r="T387" s="107"/>
      <c r="U387" s="107"/>
      <c r="V387" s="107"/>
      <c r="W387" s="107"/>
      <c r="X387" s="23"/>
      <c r="Y387" s="106"/>
      <c r="Z387" s="4"/>
    </row>
    <row r="388" spans="1:25" ht="23.25">
      <c r="A388" s="4"/>
      <c r="B388" s="56"/>
      <c r="C388" s="57"/>
      <c r="D388" s="119"/>
      <c r="E388" s="103"/>
      <c r="F388" s="103"/>
      <c r="G388" s="102"/>
      <c r="H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</row>
    <row r="389" spans="1:26" ht="23.25">
      <c r="A389" s="4"/>
      <c r="B389" s="51"/>
      <c r="C389" s="104" t="s">
        <v>54</v>
      </c>
      <c r="D389" s="103"/>
      <c r="E389" s="103"/>
      <c r="F389" s="103"/>
      <c r="G389" s="161"/>
      <c r="H389" s="103"/>
      <c r="I389" s="99"/>
      <c r="J389" s="78" t="s">
        <v>79</v>
      </c>
      <c r="K389" s="99"/>
      <c r="L389" s="106"/>
      <c r="M389" s="106"/>
      <c r="N389" s="106"/>
      <c r="O389" s="106"/>
      <c r="P389" s="106"/>
      <c r="Q389" s="106"/>
      <c r="R389" s="106"/>
      <c r="S389" s="106"/>
      <c r="T389" s="115"/>
      <c r="U389" s="116"/>
      <c r="V389" s="116"/>
      <c r="W389" s="116"/>
      <c r="X389" s="116"/>
      <c r="Y389" s="116"/>
      <c r="Z389" s="4"/>
    </row>
    <row r="390" spans="1:26" ht="23.25">
      <c r="A390" s="4"/>
      <c r="B390" s="51"/>
      <c r="C390" s="120"/>
      <c r="D390" s="103"/>
      <c r="E390" s="103"/>
      <c r="F390" s="103"/>
      <c r="G390" s="155"/>
      <c r="H390" s="103"/>
      <c r="I390" s="99"/>
      <c r="J390" s="82" t="s">
        <v>45</v>
      </c>
      <c r="K390" s="99"/>
      <c r="L390" s="106"/>
      <c r="M390" s="106"/>
      <c r="N390" s="106"/>
      <c r="O390" s="106"/>
      <c r="P390" s="106"/>
      <c r="Q390" s="106"/>
      <c r="R390" s="106"/>
      <c r="S390" s="106"/>
      <c r="T390" s="106">
        <f>T397</f>
        <v>1255280</v>
      </c>
      <c r="U390" s="106"/>
      <c r="V390" s="106">
        <f>SUM(R390:U390)</f>
        <v>1255280</v>
      </c>
      <c r="W390" s="106">
        <f>SUM(Q389+V390)</f>
        <v>1255280</v>
      </c>
      <c r="X390" s="23"/>
      <c r="Y390" s="106">
        <f>(T390/W390)*100</f>
        <v>100</v>
      </c>
      <c r="Z390" s="4"/>
    </row>
    <row r="391" spans="1:26" ht="23.25">
      <c r="A391" s="4"/>
      <c r="B391" s="51"/>
      <c r="C391" s="103"/>
      <c r="D391" s="103"/>
      <c r="E391" s="103"/>
      <c r="F391" s="103"/>
      <c r="G391" s="155"/>
      <c r="H391" s="103"/>
      <c r="I391" s="99"/>
      <c r="J391" s="82" t="s">
        <v>44</v>
      </c>
      <c r="K391" s="99"/>
      <c r="L391" s="106"/>
      <c r="M391" s="106"/>
      <c r="N391" s="106"/>
      <c r="O391" s="106"/>
      <c r="P391" s="106"/>
      <c r="Q391" s="106"/>
      <c r="R391" s="106"/>
      <c r="S391" s="106"/>
      <c r="T391" s="106">
        <f>T398</f>
        <v>0</v>
      </c>
      <c r="U391" s="106"/>
      <c r="V391" s="106">
        <f>SUM(R391:U391)</f>
        <v>0</v>
      </c>
      <c r="W391" s="106">
        <f>SUM(Q390+V391)</f>
        <v>0</v>
      </c>
      <c r="X391" s="23"/>
      <c r="Y391" s="106"/>
      <c r="Z391" s="4"/>
    </row>
    <row r="392" spans="1:26" ht="23.25">
      <c r="A392" s="4"/>
      <c r="B392" s="51"/>
      <c r="C392" s="120"/>
      <c r="D392" s="103"/>
      <c r="E392" s="103"/>
      <c r="F392" s="103"/>
      <c r="G392" s="103"/>
      <c r="H392" s="103"/>
      <c r="I392" s="99"/>
      <c r="J392" s="78" t="s">
        <v>43</v>
      </c>
      <c r="K392" s="99"/>
      <c r="L392" s="106"/>
      <c r="M392" s="106"/>
      <c r="N392" s="106"/>
      <c r="O392" s="106"/>
      <c r="P392" s="106"/>
      <c r="Q392" s="106"/>
      <c r="R392" s="106"/>
      <c r="S392" s="106"/>
      <c r="T392" s="106">
        <f>T399</f>
        <v>0</v>
      </c>
      <c r="U392" s="106"/>
      <c r="V392" s="106">
        <f>SUM(R392:U392)</f>
        <v>0</v>
      </c>
      <c r="W392" s="106">
        <f>SUM(Q391+V392)</f>
        <v>0</v>
      </c>
      <c r="X392" s="23"/>
      <c r="Y392" s="106"/>
      <c r="Z392" s="4"/>
    </row>
    <row r="393" spans="1:26" ht="23.25">
      <c r="A393" s="4"/>
      <c r="B393" s="56"/>
      <c r="C393" s="103"/>
      <c r="D393" s="103"/>
      <c r="E393" s="103"/>
      <c r="F393" s="103"/>
      <c r="G393" s="103"/>
      <c r="H393" s="103"/>
      <c r="I393" s="99"/>
      <c r="J393" s="78" t="s">
        <v>42</v>
      </c>
      <c r="K393" s="99"/>
      <c r="L393" s="106"/>
      <c r="M393" s="106"/>
      <c r="N393" s="106"/>
      <c r="O393" s="106"/>
      <c r="P393" s="106"/>
      <c r="Q393" s="106"/>
      <c r="R393" s="106"/>
      <c r="S393" s="106"/>
      <c r="T393" s="106">
        <f>(T392/T390)*100</f>
        <v>0</v>
      </c>
      <c r="U393" s="106"/>
      <c r="V393" s="106">
        <f>(V392/V390)*100</f>
        <v>0</v>
      </c>
      <c r="W393" s="107">
        <f>(W391/W390)*100</f>
        <v>0</v>
      </c>
      <c r="X393" s="23"/>
      <c r="Y393" s="106"/>
      <c r="Z393" s="4"/>
    </row>
    <row r="394" spans="1:26" ht="23.25">
      <c r="A394" s="4"/>
      <c r="B394" s="117"/>
      <c r="C394" s="103"/>
      <c r="D394" s="103"/>
      <c r="E394" s="103"/>
      <c r="F394" s="103"/>
      <c r="G394" s="103"/>
      <c r="H394" s="103"/>
      <c r="I394" s="99"/>
      <c r="J394" s="78" t="s">
        <v>41</v>
      </c>
      <c r="K394" s="99"/>
      <c r="L394" s="106"/>
      <c r="M394" s="106"/>
      <c r="N394" s="106"/>
      <c r="O394" s="106"/>
      <c r="P394" s="106"/>
      <c r="Q394" s="106"/>
      <c r="R394" s="106"/>
      <c r="S394" s="106"/>
      <c r="T394" s="107"/>
      <c r="U394" s="107"/>
      <c r="V394" s="107"/>
      <c r="W394" s="107"/>
      <c r="X394" s="106"/>
      <c r="Y394" s="106"/>
      <c r="Z394" s="4"/>
    </row>
    <row r="395" spans="1:26" ht="23.25">
      <c r="A395" s="4"/>
      <c r="B395" s="117"/>
      <c r="C395" s="117"/>
      <c r="D395" s="103"/>
      <c r="E395" s="108"/>
      <c r="F395" s="100"/>
      <c r="G395" s="108"/>
      <c r="H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Z395" s="100"/>
    </row>
    <row r="396" spans="1:26" ht="23.25">
      <c r="A396" s="4"/>
      <c r="B396" s="117"/>
      <c r="C396" s="117"/>
      <c r="D396" s="103"/>
      <c r="E396" s="104" t="s">
        <v>70</v>
      </c>
      <c r="F396" s="120"/>
      <c r="G396" s="120"/>
      <c r="H396" s="120"/>
      <c r="I396" s="90"/>
      <c r="J396" s="78" t="s">
        <v>69</v>
      </c>
      <c r="K396" s="97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6"/>
      <c r="Z396" s="4"/>
    </row>
    <row r="397" spans="1:26" ht="23.25">
      <c r="A397" s="4"/>
      <c r="B397" s="117"/>
      <c r="C397" s="117"/>
      <c r="D397" s="103"/>
      <c r="E397" s="120"/>
      <c r="F397" s="120"/>
      <c r="G397" s="120"/>
      <c r="H397" s="120"/>
      <c r="I397" s="90"/>
      <c r="J397" s="82" t="s">
        <v>45</v>
      </c>
      <c r="K397" s="97"/>
      <c r="L397" s="112"/>
      <c r="M397" s="112"/>
      <c r="N397" s="112"/>
      <c r="O397" s="112"/>
      <c r="P397" s="112"/>
      <c r="Q397" s="112"/>
      <c r="R397" s="112"/>
      <c r="S397" s="112"/>
      <c r="T397" s="112">
        <f>T404</f>
        <v>1255280</v>
      </c>
      <c r="U397" s="112"/>
      <c r="V397" s="106">
        <f>SUM(R397:U397)</f>
        <v>1255280</v>
      </c>
      <c r="W397" s="106">
        <f>SUM(Q396+V397)</f>
        <v>1255280</v>
      </c>
      <c r="X397" s="112"/>
      <c r="Y397" s="106">
        <f>(V397/W397)*100</f>
        <v>100</v>
      </c>
      <c r="Z397" s="4"/>
    </row>
    <row r="398" spans="1:26" ht="23.25">
      <c r="A398" s="4"/>
      <c r="B398" s="117"/>
      <c r="C398" s="117"/>
      <c r="D398" s="103"/>
      <c r="E398" s="120"/>
      <c r="F398" s="103"/>
      <c r="G398" s="103"/>
      <c r="H398" s="103"/>
      <c r="I398" s="99"/>
      <c r="J398" s="82" t="s">
        <v>44</v>
      </c>
      <c r="K398" s="90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06">
        <f>SUM(R398:U398)</f>
        <v>0</v>
      </c>
      <c r="W398" s="106">
        <f>SUM(Q397+V398)</f>
        <v>0</v>
      </c>
      <c r="X398" s="111"/>
      <c r="Y398" s="106"/>
      <c r="Z398" s="4"/>
    </row>
    <row r="399" spans="1:26" ht="23.25">
      <c r="A399" s="4"/>
      <c r="B399" s="117"/>
      <c r="C399" s="117"/>
      <c r="D399" s="103"/>
      <c r="E399" s="103"/>
      <c r="F399" s="103"/>
      <c r="G399" s="103"/>
      <c r="H399" s="103"/>
      <c r="I399" s="99"/>
      <c r="J399" s="78" t="s">
        <v>43</v>
      </c>
      <c r="K399" s="90"/>
      <c r="L399" s="111"/>
      <c r="M399" s="111"/>
      <c r="N399" s="111"/>
      <c r="O399" s="111"/>
      <c r="P399" s="111"/>
      <c r="Q399" s="111"/>
      <c r="R399" s="111"/>
      <c r="S399" s="111"/>
      <c r="T399" s="106"/>
      <c r="U399" s="106"/>
      <c r="V399" s="106">
        <f>SUM(R399:U399)</f>
        <v>0</v>
      </c>
      <c r="W399" s="106">
        <f>SUM(Q398+V399)</f>
        <v>0</v>
      </c>
      <c r="X399" s="111"/>
      <c r="Y399" s="106"/>
      <c r="Z399" s="4"/>
    </row>
    <row r="400" spans="1:26" ht="23.25">
      <c r="A400" s="4"/>
      <c r="B400" s="117"/>
      <c r="C400" s="117"/>
      <c r="D400" s="117"/>
      <c r="E400" s="103"/>
      <c r="F400" s="155"/>
      <c r="G400" s="103"/>
      <c r="H400" s="103"/>
      <c r="I400" s="99"/>
      <c r="J400" s="78" t="s">
        <v>42</v>
      </c>
      <c r="K400" s="99"/>
      <c r="L400" s="106"/>
      <c r="M400" s="106"/>
      <c r="N400" s="106"/>
      <c r="O400" s="106"/>
      <c r="P400" s="106"/>
      <c r="Q400" s="106"/>
      <c r="R400" s="106"/>
      <c r="S400" s="106"/>
      <c r="T400" s="106">
        <f>(T399/T397)*100</f>
        <v>0</v>
      </c>
      <c r="U400" s="106"/>
      <c r="V400" s="106">
        <f>SUM(R400:U400)</f>
        <v>0</v>
      </c>
      <c r="W400" s="106">
        <f>SUM(Q399+V400)</f>
        <v>0</v>
      </c>
      <c r="X400" s="106"/>
      <c r="Y400" s="106"/>
      <c r="Z400" s="4"/>
    </row>
    <row r="401" spans="1:26" ht="23.25">
      <c r="A401" s="4"/>
      <c r="B401" s="117"/>
      <c r="C401" s="117"/>
      <c r="D401" s="117"/>
      <c r="E401" s="117"/>
      <c r="F401" s="131"/>
      <c r="G401" s="117"/>
      <c r="H401" s="117"/>
      <c r="J401" s="78" t="s">
        <v>41</v>
      </c>
      <c r="L401" s="116"/>
      <c r="M401" s="116"/>
      <c r="N401" s="116"/>
      <c r="O401" s="116"/>
      <c r="P401" s="116"/>
      <c r="Q401" s="116"/>
      <c r="R401" s="116"/>
      <c r="S401" s="116"/>
      <c r="T401" s="107"/>
      <c r="U401" s="107"/>
      <c r="V401" s="107"/>
      <c r="W401" s="107"/>
      <c r="X401" s="116"/>
      <c r="Y401" s="106"/>
      <c r="Z401" s="4"/>
    </row>
    <row r="402" spans="1:25" ht="23.25">
      <c r="A402" s="4"/>
      <c r="B402" s="100"/>
      <c r="C402" s="102"/>
      <c r="D402" s="100"/>
      <c r="E402" s="100"/>
      <c r="F402" s="100"/>
      <c r="G402" s="100"/>
      <c r="H402" s="100"/>
      <c r="I402" s="109"/>
      <c r="J402" s="102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</row>
    <row r="403" spans="1:26" ht="23.25">
      <c r="A403" s="4"/>
      <c r="B403" s="100"/>
      <c r="C403" s="100"/>
      <c r="D403" s="100"/>
      <c r="E403" s="100"/>
      <c r="F403" s="156" t="s">
        <v>62</v>
      </c>
      <c r="G403" s="117"/>
      <c r="H403" s="117"/>
      <c r="J403" s="78" t="s">
        <v>61</v>
      </c>
      <c r="K403" s="98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4"/>
    </row>
    <row r="404" spans="1:26" ht="23.25">
      <c r="A404" s="4"/>
      <c r="B404" s="100"/>
      <c r="C404" s="100"/>
      <c r="D404" s="100"/>
      <c r="E404" s="100"/>
      <c r="F404" s="131"/>
      <c r="G404" s="117"/>
      <c r="H404" s="117"/>
      <c r="J404" s="82" t="s">
        <v>45</v>
      </c>
      <c r="L404" s="116"/>
      <c r="M404" s="116"/>
      <c r="N404" s="116"/>
      <c r="O404" s="116"/>
      <c r="P404" s="116"/>
      <c r="Q404" s="116"/>
      <c r="R404" s="116"/>
      <c r="S404" s="116"/>
      <c r="T404" s="106">
        <f>T420</f>
        <v>1255280</v>
      </c>
      <c r="U404" s="116"/>
      <c r="V404" s="106">
        <f>SUM(R404:U404)</f>
        <v>1255280</v>
      </c>
      <c r="W404" s="106">
        <f>SUM(Q403+V404)</f>
        <v>1255280</v>
      </c>
      <c r="X404" s="116"/>
      <c r="Y404" s="106">
        <f>(V404/W404)*100</f>
        <v>100</v>
      </c>
      <c r="Z404" s="4"/>
    </row>
    <row r="405" spans="1:26" ht="23.25">
      <c r="A405" s="4"/>
      <c r="B405" s="174"/>
      <c r="C405" s="174"/>
      <c r="D405" s="174"/>
      <c r="E405" s="174"/>
      <c r="F405" s="174"/>
      <c r="G405" s="174"/>
      <c r="H405" s="174"/>
      <c r="I405" s="175"/>
      <c r="J405" s="150"/>
      <c r="K405" s="159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189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110</v>
      </c>
      <c r="Z407" s="4"/>
    </row>
    <row r="408" spans="1:26" ht="23.25">
      <c r="A408" s="4"/>
      <c r="B408" s="64" t="s">
        <v>107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0</v>
      </c>
      <c r="M408" s="13"/>
      <c r="N408" s="13"/>
      <c r="O408" s="13"/>
      <c r="P408" s="13"/>
      <c r="Q408" s="13"/>
      <c r="R408" s="14" t="s">
        <v>1</v>
      </c>
      <c r="S408" s="13"/>
      <c r="T408" s="13"/>
      <c r="U408" s="13"/>
      <c r="V408" s="15"/>
      <c r="W408" s="13" t="s">
        <v>39</v>
      </c>
      <c r="X408" s="13"/>
      <c r="Y408" s="16"/>
      <c r="Z408" s="4"/>
    </row>
    <row r="409" spans="1:26" ht="23.25">
      <c r="A409" s="4"/>
      <c r="B409" s="17" t="s">
        <v>108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2</v>
      </c>
      <c r="P409" s="26"/>
      <c r="Q409" s="27"/>
      <c r="R409" s="28" t="s">
        <v>2</v>
      </c>
      <c r="S409" s="24"/>
      <c r="T409" s="22"/>
      <c r="U409" s="29"/>
      <c r="V409" s="27"/>
      <c r="W409" s="27"/>
      <c r="X409" s="30" t="s">
        <v>3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109</v>
      </c>
      <c r="K410" s="21"/>
      <c r="L410" s="34" t="s">
        <v>5</v>
      </c>
      <c r="M410" s="35" t="s">
        <v>6</v>
      </c>
      <c r="N410" s="36" t="s">
        <v>5</v>
      </c>
      <c r="O410" s="34" t="s">
        <v>7</v>
      </c>
      <c r="P410" s="26" t="s">
        <v>8</v>
      </c>
      <c r="Q410" s="23"/>
      <c r="R410" s="37" t="s">
        <v>7</v>
      </c>
      <c r="S410" s="35" t="s">
        <v>9</v>
      </c>
      <c r="T410" s="34" t="s">
        <v>10</v>
      </c>
      <c r="U410" s="29" t="s">
        <v>11</v>
      </c>
      <c r="V410" s="27"/>
      <c r="W410" s="27"/>
      <c r="X410" s="27"/>
      <c r="Y410" s="35"/>
      <c r="Z410" s="4"/>
    </row>
    <row r="411" spans="1:26" ht="23.25">
      <c r="A411" s="4"/>
      <c r="B411" s="38" t="s">
        <v>30</v>
      </c>
      <c r="C411" s="38" t="s">
        <v>31</v>
      </c>
      <c r="D411" s="38" t="s">
        <v>32</v>
      </c>
      <c r="E411" s="38" t="s">
        <v>33</v>
      </c>
      <c r="F411" s="38" t="s">
        <v>34</v>
      </c>
      <c r="G411" s="38" t="s">
        <v>35</v>
      </c>
      <c r="H411" s="38" t="s">
        <v>36</v>
      </c>
      <c r="I411" s="19"/>
      <c r="J411" s="39"/>
      <c r="K411" s="21"/>
      <c r="L411" s="34" t="s">
        <v>12</v>
      </c>
      <c r="M411" s="35" t="s">
        <v>13</v>
      </c>
      <c r="N411" s="36" t="s">
        <v>14</v>
      </c>
      <c r="O411" s="34" t="s">
        <v>15</v>
      </c>
      <c r="P411" s="26" t="s">
        <v>16</v>
      </c>
      <c r="Q411" s="35" t="s">
        <v>17</v>
      </c>
      <c r="R411" s="37" t="s">
        <v>15</v>
      </c>
      <c r="S411" s="35" t="s">
        <v>18</v>
      </c>
      <c r="T411" s="34" t="s">
        <v>19</v>
      </c>
      <c r="U411" s="29" t="s">
        <v>20</v>
      </c>
      <c r="V411" s="26" t="s">
        <v>17</v>
      </c>
      <c r="W411" s="26" t="s">
        <v>21</v>
      </c>
      <c r="X411" s="26" t="s">
        <v>22</v>
      </c>
      <c r="Y411" s="35" t="s">
        <v>23</v>
      </c>
      <c r="Z411" s="4"/>
    </row>
    <row r="412" spans="1:26" ht="23.25">
      <c r="A412" s="4"/>
      <c r="B412" s="40"/>
      <c r="C412" s="137"/>
      <c r="D412" s="137"/>
      <c r="E412" s="40"/>
      <c r="F412" s="40"/>
      <c r="G412" s="40"/>
      <c r="H412" s="40"/>
      <c r="I412" s="40"/>
      <c r="J412" s="41"/>
      <c r="K412" s="41"/>
      <c r="L412" s="125"/>
      <c r="M412" s="176"/>
      <c r="N412" s="125"/>
      <c r="O412" s="177" t="s">
        <v>24</v>
      </c>
      <c r="P412" s="176"/>
      <c r="Q412" s="125"/>
      <c r="R412" s="177" t="s">
        <v>24</v>
      </c>
      <c r="S412" s="176" t="s">
        <v>25</v>
      </c>
      <c r="T412" s="125"/>
      <c r="U412" s="176" t="s">
        <v>26</v>
      </c>
      <c r="V412" s="125"/>
      <c r="W412" s="125"/>
      <c r="X412" s="125"/>
      <c r="Y412" s="177"/>
      <c r="Z412" s="178"/>
    </row>
    <row r="413" spans="1:25" ht="23.25">
      <c r="A413" s="4"/>
      <c r="B413" s="51"/>
      <c r="C413" s="96"/>
      <c r="D413" s="96"/>
      <c r="E413" s="132"/>
      <c r="F413" s="51"/>
      <c r="G413" s="51"/>
      <c r="H413" s="51"/>
      <c r="I413" s="61"/>
      <c r="J413" s="102"/>
      <c r="K413" s="108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1:26" ht="23.25">
      <c r="A414" s="4"/>
      <c r="B414" s="167" t="s">
        <v>81</v>
      </c>
      <c r="C414" s="104" t="s">
        <v>54</v>
      </c>
      <c r="D414" s="103"/>
      <c r="E414" s="156" t="s">
        <v>70</v>
      </c>
      <c r="F414" s="156" t="s">
        <v>62</v>
      </c>
      <c r="G414" s="117"/>
      <c r="H414" s="117"/>
      <c r="I414" s="102"/>
      <c r="J414" s="82" t="s">
        <v>44</v>
      </c>
      <c r="L414" s="116"/>
      <c r="M414" s="116"/>
      <c r="N414" s="116"/>
      <c r="O414" s="116"/>
      <c r="P414" s="116"/>
      <c r="Q414" s="116"/>
      <c r="R414" s="116"/>
      <c r="S414" s="116"/>
      <c r="U414" s="116"/>
      <c r="V414" s="106">
        <f>SUM(R414:U414)</f>
        <v>0</v>
      </c>
      <c r="W414" s="106">
        <f>SUM(Q457+V414)</f>
        <v>0</v>
      </c>
      <c r="X414" s="116"/>
      <c r="Y414" s="106"/>
      <c r="Z414" s="4"/>
    </row>
    <row r="415" spans="1:26" ht="23.25">
      <c r="A415" s="4"/>
      <c r="B415" s="166"/>
      <c r="C415" s="103"/>
      <c r="D415" s="103"/>
      <c r="E415" s="155"/>
      <c r="F415" s="103"/>
      <c r="G415" s="117"/>
      <c r="H415" s="117"/>
      <c r="I415" s="102"/>
      <c r="J415" s="78" t="s">
        <v>43</v>
      </c>
      <c r="L415" s="116"/>
      <c r="M415" s="116"/>
      <c r="N415" s="116"/>
      <c r="O415" s="116"/>
      <c r="P415" s="116"/>
      <c r="Q415" s="116"/>
      <c r="R415" s="116"/>
      <c r="S415" s="116"/>
      <c r="T415" s="106"/>
      <c r="U415" s="106"/>
      <c r="V415" s="106">
        <f>SUM(R415:U415)</f>
        <v>0</v>
      </c>
      <c r="W415" s="106">
        <f>SUM(Q414+V415)</f>
        <v>0</v>
      </c>
      <c r="X415" s="116"/>
      <c r="Y415" s="106"/>
      <c r="Z415" s="4"/>
    </row>
    <row r="416" spans="1:26" ht="23.25">
      <c r="A416" s="4"/>
      <c r="B416" s="166"/>
      <c r="C416" s="103"/>
      <c r="D416" s="103"/>
      <c r="E416" s="155"/>
      <c r="F416" s="103"/>
      <c r="G416" s="117"/>
      <c r="H416" s="117"/>
      <c r="I416" s="102"/>
      <c r="J416" s="78" t="s">
        <v>42</v>
      </c>
      <c r="L416" s="116"/>
      <c r="M416" s="116"/>
      <c r="N416" s="116"/>
      <c r="O416" s="116"/>
      <c r="P416" s="116"/>
      <c r="Q416" s="116"/>
      <c r="R416" s="116"/>
      <c r="S416" s="116"/>
      <c r="T416" s="106"/>
      <c r="U416" s="106"/>
      <c r="V416" s="106"/>
      <c r="W416" s="106"/>
      <c r="X416" s="116"/>
      <c r="Y416" s="116"/>
      <c r="Z416" s="4"/>
    </row>
    <row r="417" spans="1:26" ht="23.25">
      <c r="A417" s="4"/>
      <c r="B417" s="166"/>
      <c r="C417" s="96"/>
      <c r="D417" s="96"/>
      <c r="E417" s="96"/>
      <c r="F417" s="96"/>
      <c r="G417" s="117"/>
      <c r="H417" s="117"/>
      <c r="I417" s="102"/>
      <c r="J417" s="78" t="s">
        <v>41</v>
      </c>
      <c r="K417" s="98"/>
      <c r="L417" s="106"/>
      <c r="M417" s="106"/>
      <c r="N417" s="106"/>
      <c r="O417" s="106"/>
      <c r="P417" s="106"/>
      <c r="Q417" s="106"/>
      <c r="R417" s="106"/>
      <c r="S417" s="106"/>
      <c r="T417" s="107">
        <f>(T415/T404)*100</f>
        <v>0</v>
      </c>
      <c r="U417" s="107"/>
      <c r="V417" s="107"/>
      <c r="W417" s="107"/>
      <c r="X417" s="106"/>
      <c r="Y417" s="106"/>
      <c r="Z417" s="4"/>
    </row>
    <row r="418" spans="1:25" ht="23.25">
      <c r="A418" s="4"/>
      <c r="B418" s="51"/>
      <c r="C418" s="100"/>
      <c r="D418" s="100"/>
      <c r="E418" s="100"/>
      <c r="F418" s="100"/>
      <c r="G418" s="100"/>
      <c r="H418" s="100"/>
      <c r="L418" s="100"/>
      <c r="M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1:26" ht="23.25">
      <c r="A419" s="4"/>
      <c r="B419" s="166"/>
      <c r="C419" s="100"/>
      <c r="D419" s="100"/>
      <c r="E419" s="100"/>
      <c r="F419" s="100"/>
      <c r="G419" s="95" t="s">
        <v>60</v>
      </c>
      <c r="H419" s="96"/>
      <c r="I419" s="97"/>
      <c r="J419" s="78" t="s">
        <v>59</v>
      </c>
      <c r="K419" s="53"/>
      <c r="L419" s="70"/>
      <c r="M419" s="23"/>
      <c r="N419" s="70"/>
      <c r="O419" s="70"/>
      <c r="P419" s="23"/>
      <c r="Q419" s="23"/>
      <c r="R419" s="23"/>
      <c r="S419" s="70"/>
      <c r="T419" s="70"/>
      <c r="U419" s="70"/>
      <c r="V419" s="23"/>
      <c r="W419" s="23"/>
      <c r="X419" s="23"/>
      <c r="Y419" s="23"/>
      <c r="Z419" s="4"/>
    </row>
    <row r="420" spans="1:26" ht="23.25">
      <c r="A420" s="4"/>
      <c r="B420" s="166"/>
      <c r="C420" s="100"/>
      <c r="D420" s="100"/>
      <c r="E420" s="100"/>
      <c r="F420" s="100"/>
      <c r="G420" s="96"/>
      <c r="H420" s="96"/>
      <c r="I420" s="97"/>
      <c r="J420" s="82" t="s">
        <v>45</v>
      </c>
      <c r="K420" s="53"/>
      <c r="L420" s="70"/>
      <c r="M420" s="23"/>
      <c r="N420" s="70"/>
      <c r="O420" s="70"/>
      <c r="P420" s="23"/>
      <c r="Q420" s="23"/>
      <c r="R420" s="23"/>
      <c r="S420" s="70"/>
      <c r="T420" s="70">
        <f>T427</f>
        <v>1255280</v>
      </c>
      <c r="U420" s="70"/>
      <c r="V420" s="23">
        <f>SUM(R420:U420)</f>
        <v>1255280</v>
      </c>
      <c r="W420" s="23">
        <f>SUM(Q420+V420)</f>
        <v>1255280</v>
      </c>
      <c r="X420" s="23"/>
      <c r="Y420" s="106">
        <f>(V420/W420)*100</f>
        <v>100</v>
      </c>
      <c r="Z420" s="4"/>
    </row>
    <row r="421" spans="1:26" ht="23.25">
      <c r="A421" s="4"/>
      <c r="B421" s="166"/>
      <c r="C421" s="100"/>
      <c r="D421" s="100"/>
      <c r="E421" s="100"/>
      <c r="F421" s="100"/>
      <c r="G421" s="96"/>
      <c r="H421" s="96"/>
      <c r="I421" s="97"/>
      <c r="J421" s="82" t="s">
        <v>44</v>
      </c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>
        <f>SUM(R421:U421)</f>
        <v>0</v>
      </c>
      <c r="W421" s="23">
        <f>SUM(Q421+V421)</f>
        <v>0</v>
      </c>
      <c r="X421" s="23"/>
      <c r="Y421" s="106"/>
      <c r="Z421" s="4"/>
    </row>
    <row r="422" spans="1:26" ht="23.25">
      <c r="A422" s="4"/>
      <c r="B422" s="166"/>
      <c r="C422" s="100"/>
      <c r="D422" s="100"/>
      <c r="E422" s="100"/>
      <c r="F422" s="100"/>
      <c r="G422" s="96"/>
      <c r="H422" s="96"/>
      <c r="I422" s="97"/>
      <c r="J422" s="78" t="s">
        <v>43</v>
      </c>
      <c r="K422" s="53"/>
      <c r="L422" s="70"/>
      <c r="M422" s="23"/>
      <c r="N422" s="70"/>
      <c r="O422" s="70"/>
      <c r="P422" s="23"/>
      <c r="Q422" s="23"/>
      <c r="R422" s="23"/>
      <c r="S422" s="70"/>
      <c r="T422" s="70"/>
      <c r="U422" s="70"/>
      <c r="V422" s="23">
        <f>SUM(R422:U422)</f>
        <v>0</v>
      </c>
      <c r="W422" s="23">
        <f>SUM(Q422+V422)</f>
        <v>0</v>
      </c>
      <c r="X422" s="23"/>
      <c r="Y422" s="106"/>
      <c r="Z422" s="4"/>
    </row>
    <row r="423" spans="1:26" ht="23.25">
      <c r="A423" s="4"/>
      <c r="B423" s="184"/>
      <c r="C423" s="100"/>
      <c r="D423" s="100"/>
      <c r="E423" s="100"/>
      <c r="F423" s="100"/>
      <c r="G423" s="96"/>
      <c r="H423" s="96"/>
      <c r="I423" s="97"/>
      <c r="J423" s="99" t="s">
        <v>42</v>
      </c>
      <c r="K423" s="113"/>
      <c r="L423" s="101"/>
      <c r="M423" s="101"/>
      <c r="N423" s="101"/>
      <c r="O423" s="101"/>
      <c r="P423" s="101"/>
      <c r="Q423" s="101"/>
      <c r="R423" s="101"/>
      <c r="S423" s="101"/>
      <c r="T423" s="106">
        <f>(T422/T420)*100</f>
        <v>0</v>
      </c>
      <c r="U423" s="106"/>
      <c r="V423" s="106">
        <f>SUM(R423:U423)</f>
        <v>0</v>
      </c>
      <c r="W423" s="106">
        <f>SUM(Q422+V423)</f>
        <v>0</v>
      </c>
      <c r="X423" s="116"/>
      <c r="Y423" s="106"/>
      <c r="Z423" s="4"/>
    </row>
    <row r="424" spans="1:26" ht="23.25">
      <c r="A424" s="4"/>
      <c r="B424" s="184"/>
      <c r="C424" s="100"/>
      <c r="D424" s="100"/>
      <c r="E424" s="100"/>
      <c r="F424" s="100"/>
      <c r="G424" s="96"/>
      <c r="H424" s="96"/>
      <c r="I424" s="97"/>
      <c r="J424" s="99" t="s">
        <v>41</v>
      </c>
      <c r="K424" s="113"/>
      <c r="L424" s="101"/>
      <c r="M424" s="101"/>
      <c r="N424" s="101"/>
      <c r="O424" s="101"/>
      <c r="P424" s="101"/>
      <c r="Q424" s="101"/>
      <c r="R424" s="101"/>
      <c r="S424" s="101"/>
      <c r="T424" s="107"/>
      <c r="U424" s="107"/>
      <c r="V424" s="107"/>
      <c r="W424" s="107"/>
      <c r="X424" s="106"/>
      <c r="Y424" s="106"/>
      <c r="Z424" s="4"/>
    </row>
    <row r="425" spans="1:26" ht="23.25">
      <c r="A425" s="4"/>
      <c r="B425" s="51"/>
      <c r="C425" s="96"/>
      <c r="D425" s="104"/>
      <c r="E425" s="100"/>
      <c r="F425" s="100"/>
      <c r="G425" s="117"/>
      <c r="H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 ht="23.25">
      <c r="A426" s="4"/>
      <c r="B426" s="51"/>
      <c r="C426" s="96"/>
      <c r="D426" s="120"/>
      <c r="E426" s="100"/>
      <c r="F426" s="100"/>
      <c r="G426" s="117"/>
      <c r="H426" s="95" t="s">
        <v>58</v>
      </c>
      <c r="I426" s="97"/>
      <c r="J426" s="99" t="s">
        <v>90</v>
      </c>
      <c r="K426" s="113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6"/>
      <c r="Z426" s="4"/>
    </row>
    <row r="427" spans="1:26" ht="23.25">
      <c r="A427" s="4"/>
      <c r="B427" s="51"/>
      <c r="C427" s="96"/>
      <c r="D427" s="120"/>
      <c r="E427" s="100"/>
      <c r="F427" s="100"/>
      <c r="G427" s="117"/>
      <c r="H427" s="96"/>
      <c r="I427" s="97"/>
      <c r="J427" s="98" t="s">
        <v>45</v>
      </c>
      <c r="K427" s="113"/>
      <c r="L427" s="101"/>
      <c r="M427" s="101"/>
      <c r="N427" s="101"/>
      <c r="O427" s="101"/>
      <c r="P427" s="101"/>
      <c r="Q427" s="101"/>
      <c r="R427" s="101"/>
      <c r="S427" s="101"/>
      <c r="T427" s="112">
        <v>1255280</v>
      </c>
      <c r="U427" s="101"/>
      <c r="V427" s="101">
        <f>SUM(R427:U427)</f>
        <v>1255280</v>
      </c>
      <c r="W427" s="101">
        <f>SUM(Q427+V427)</f>
        <v>1255280</v>
      </c>
      <c r="X427" s="101"/>
      <c r="Y427" s="106">
        <f>(V427/W427)*100</f>
        <v>100</v>
      </c>
      <c r="Z427" s="4"/>
    </row>
    <row r="428" spans="1:26" ht="23.25">
      <c r="A428" s="4"/>
      <c r="B428" s="51"/>
      <c r="C428" s="96"/>
      <c r="D428" s="120"/>
      <c r="E428" s="100"/>
      <c r="F428" s="100"/>
      <c r="G428" s="117"/>
      <c r="H428" s="96"/>
      <c r="I428" s="97"/>
      <c r="J428" s="98" t="s">
        <v>44</v>
      </c>
      <c r="K428" s="97"/>
      <c r="L428" s="112"/>
      <c r="M428" s="112"/>
      <c r="N428" s="112"/>
      <c r="O428" s="112"/>
      <c r="P428" s="112"/>
      <c r="Q428" s="112"/>
      <c r="R428" s="112"/>
      <c r="S428" s="112"/>
      <c r="U428" s="112"/>
      <c r="V428" s="101">
        <f>SUM(R428:U428)</f>
        <v>0</v>
      </c>
      <c r="W428" s="101">
        <f>SUM(Q428+V428)</f>
        <v>0</v>
      </c>
      <c r="X428" s="112"/>
      <c r="Y428" s="106"/>
      <c r="Z428" s="4"/>
    </row>
    <row r="429" spans="1:26" ht="23.25">
      <c r="A429" s="4"/>
      <c r="B429" s="51"/>
      <c r="C429" s="96"/>
      <c r="D429" s="96"/>
      <c r="E429" s="100"/>
      <c r="F429" s="100"/>
      <c r="G429" s="100"/>
      <c r="H429" s="100"/>
      <c r="J429" s="99" t="s">
        <v>43</v>
      </c>
      <c r="K429" s="97"/>
      <c r="L429" s="101"/>
      <c r="M429" s="101"/>
      <c r="N429" s="101"/>
      <c r="O429" s="101"/>
      <c r="P429" s="101"/>
      <c r="Q429" s="101"/>
      <c r="R429" s="101"/>
      <c r="S429" s="101"/>
      <c r="T429" s="112"/>
      <c r="U429" s="101"/>
      <c r="V429" s="101">
        <f>SUM(R429:U429)</f>
        <v>0</v>
      </c>
      <c r="W429" s="101">
        <f>SUM(Q429+V429)</f>
        <v>0</v>
      </c>
      <c r="X429" s="101"/>
      <c r="Y429" s="106"/>
      <c r="Z429" s="4"/>
    </row>
    <row r="430" spans="1:25" ht="23.25">
      <c r="A430" s="4"/>
      <c r="B430" s="185"/>
      <c r="C430" s="100"/>
      <c r="D430" s="100"/>
      <c r="E430" s="100"/>
      <c r="F430" s="100"/>
      <c r="G430" s="100"/>
      <c r="H430" s="100"/>
      <c r="J430" s="99" t="s">
        <v>42</v>
      </c>
      <c r="K430" s="97"/>
      <c r="L430" s="101"/>
      <c r="M430" s="101"/>
      <c r="N430" s="101"/>
      <c r="O430" s="101"/>
      <c r="P430" s="101"/>
      <c r="Q430" s="101"/>
      <c r="R430" s="101"/>
      <c r="S430" s="101"/>
      <c r="T430" s="106">
        <f>(T429/T427)*100</f>
        <v>0</v>
      </c>
      <c r="U430" s="106"/>
      <c r="V430" s="106">
        <f>(V429/V427)*100</f>
        <v>0</v>
      </c>
      <c r="W430" s="106">
        <f>(W429/W427)*100</f>
        <v>0</v>
      </c>
      <c r="X430" s="106"/>
      <c r="Y430" s="101"/>
    </row>
    <row r="431" spans="1:26" ht="23.25">
      <c r="A431" s="4"/>
      <c r="B431" s="109"/>
      <c r="C431" s="100"/>
      <c r="D431" s="100"/>
      <c r="E431" s="100"/>
      <c r="F431" s="100"/>
      <c r="G431" s="100"/>
      <c r="H431" s="100"/>
      <c r="J431" s="99" t="s">
        <v>41</v>
      </c>
      <c r="K431" s="99"/>
      <c r="L431" s="107"/>
      <c r="M431" s="107"/>
      <c r="N431" s="107"/>
      <c r="O431" s="162"/>
      <c r="P431" s="147"/>
      <c r="Q431" s="147"/>
      <c r="R431" s="147"/>
      <c r="S431" s="147"/>
      <c r="T431" s="106"/>
      <c r="U431" s="147"/>
      <c r="V431" s="147"/>
      <c r="W431" s="147"/>
      <c r="X431" s="106"/>
      <c r="Y431" s="106"/>
      <c r="Z431" s="4"/>
    </row>
    <row r="432" spans="1:26" ht="23.25">
      <c r="A432" s="4"/>
      <c r="B432" s="109"/>
      <c r="C432" s="100"/>
      <c r="D432" s="100"/>
      <c r="E432" s="117"/>
      <c r="F432" s="100"/>
      <c r="G432" s="100"/>
      <c r="H432" s="100"/>
      <c r="L432" s="100"/>
      <c r="M432" s="100"/>
      <c r="N432" s="100"/>
      <c r="O432" s="100"/>
      <c r="P432" s="102"/>
      <c r="Q432" s="100"/>
      <c r="R432" s="102"/>
      <c r="S432" s="100"/>
      <c r="T432" s="102"/>
      <c r="U432" s="100"/>
      <c r="V432" s="102"/>
      <c r="W432" s="100"/>
      <c r="X432" s="108"/>
      <c r="Y432" s="100"/>
      <c r="Z432" s="100"/>
    </row>
    <row r="433" spans="1:25" ht="23.25">
      <c r="A433" s="4"/>
      <c r="B433" s="109"/>
      <c r="C433" s="100"/>
      <c r="D433" s="100"/>
      <c r="E433" s="117"/>
      <c r="F433" s="100"/>
      <c r="G433" s="100"/>
      <c r="H433" s="100"/>
      <c r="L433" s="100"/>
      <c r="M433" s="100"/>
      <c r="N433" s="100"/>
      <c r="O433" s="100"/>
      <c r="Q433" s="100"/>
      <c r="S433" s="100"/>
      <c r="U433" s="100"/>
      <c r="W433" s="100"/>
      <c r="Y433" s="100"/>
    </row>
    <row r="434" spans="1:25" ht="23.25">
      <c r="A434" s="4"/>
      <c r="B434" s="109"/>
      <c r="C434" s="100"/>
      <c r="D434" s="100"/>
      <c r="E434" s="117"/>
      <c r="F434" s="100"/>
      <c r="G434" s="100"/>
      <c r="H434" s="100"/>
      <c r="L434" s="100"/>
      <c r="M434" s="100"/>
      <c r="N434" s="100"/>
      <c r="O434" s="100"/>
      <c r="Q434" s="100"/>
      <c r="S434" s="100"/>
      <c r="U434" s="100"/>
      <c r="W434" s="100"/>
      <c r="Y434" s="100"/>
    </row>
    <row r="435" spans="1:25" ht="23.25">
      <c r="A435" s="4"/>
      <c r="B435" s="109"/>
      <c r="C435" s="100"/>
      <c r="D435" s="100"/>
      <c r="E435" s="117"/>
      <c r="F435" s="117"/>
      <c r="G435" s="100"/>
      <c r="H435" s="100"/>
      <c r="L435" s="100"/>
      <c r="M435" s="100"/>
      <c r="N435" s="100"/>
      <c r="O435" s="100"/>
      <c r="Q435" s="100"/>
      <c r="S435" s="100"/>
      <c r="U435" s="100"/>
      <c r="W435" s="100"/>
      <c r="Y435" s="100"/>
    </row>
    <row r="436" spans="1:25" ht="23.25">
      <c r="A436" s="4"/>
      <c r="B436" s="109"/>
      <c r="C436" s="100"/>
      <c r="D436" s="100"/>
      <c r="E436" s="117"/>
      <c r="F436" s="117"/>
      <c r="G436" s="100"/>
      <c r="H436" s="100"/>
      <c r="L436" s="100"/>
      <c r="M436" s="100"/>
      <c r="N436" s="100"/>
      <c r="O436" s="100"/>
      <c r="Q436" s="100"/>
      <c r="S436" s="100"/>
      <c r="U436" s="100"/>
      <c r="W436" s="100"/>
      <c r="Y436" s="100"/>
    </row>
    <row r="437" spans="1:25" ht="23.25">
      <c r="A437" s="4"/>
      <c r="B437" s="109"/>
      <c r="C437" s="100"/>
      <c r="D437" s="100"/>
      <c r="E437" s="117"/>
      <c r="F437" s="117"/>
      <c r="G437" s="100"/>
      <c r="H437" s="100"/>
      <c r="L437" s="100"/>
      <c r="M437" s="100"/>
      <c r="N437" s="100"/>
      <c r="O437" s="100"/>
      <c r="Q437" s="100"/>
      <c r="S437" s="100"/>
      <c r="U437" s="100"/>
      <c r="W437" s="100"/>
      <c r="Y437" s="100"/>
    </row>
    <row r="438" spans="1:25" ht="23.25">
      <c r="A438" s="4"/>
      <c r="B438" s="109"/>
      <c r="C438" s="100"/>
      <c r="D438" s="100"/>
      <c r="E438" s="100"/>
      <c r="F438" s="117"/>
      <c r="G438" s="100"/>
      <c r="H438" s="100"/>
      <c r="L438" s="100"/>
      <c r="M438" s="100"/>
      <c r="N438" s="100"/>
      <c r="O438" s="100"/>
      <c r="Q438" s="100"/>
      <c r="S438" s="100"/>
      <c r="U438" s="100"/>
      <c r="W438" s="100"/>
      <c r="Y438" s="100"/>
    </row>
    <row r="439" spans="1:25" ht="23.25">
      <c r="A439" s="4"/>
      <c r="B439" s="109"/>
      <c r="C439" s="100"/>
      <c r="D439" s="100"/>
      <c r="E439" s="100"/>
      <c r="F439" s="100"/>
      <c r="G439" s="100"/>
      <c r="H439" s="100"/>
      <c r="L439" s="100"/>
      <c r="M439" s="100"/>
      <c r="N439" s="100"/>
      <c r="O439" s="100"/>
      <c r="Q439" s="100"/>
      <c r="S439" s="100"/>
      <c r="U439" s="100"/>
      <c r="W439" s="100"/>
      <c r="Y439" s="100"/>
    </row>
    <row r="440" spans="1:25" ht="23.25">
      <c r="A440" s="4"/>
      <c r="B440" s="109"/>
      <c r="C440" s="100"/>
      <c r="D440" s="100"/>
      <c r="E440" s="100"/>
      <c r="F440" s="100"/>
      <c r="G440" s="100"/>
      <c r="H440" s="100"/>
      <c r="L440" s="100"/>
      <c r="M440" s="100"/>
      <c r="N440" s="100"/>
      <c r="O440" s="100"/>
      <c r="Q440" s="100"/>
      <c r="S440" s="100"/>
      <c r="U440" s="100"/>
      <c r="W440" s="100"/>
      <c r="Y440" s="100"/>
    </row>
    <row r="441" spans="1:25" ht="23.25">
      <c r="A441" s="4"/>
      <c r="B441" s="109"/>
      <c r="C441" s="100"/>
      <c r="D441" s="100"/>
      <c r="E441" s="100"/>
      <c r="F441" s="100"/>
      <c r="G441" s="100"/>
      <c r="H441" s="100"/>
      <c r="L441" s="100"/>
      <c r="M441" s="100"/>
      <c r="N441" s="100"/>
      <c r="O441" s="100"/>
      <c r="Q441" s="100"/>
      <c r="S441" s="100"/>
      <c r="U441" s="100"/>
      <c r="W441" s="100"/>
      <c r="Y441" s="100"/>
    </row>
    <row r="442" spans="1:25" ht="23.25">
      <c r="A442" s="4"/>
      <c r="B442" s="109"/>
      <c r="C442" s="100"/>
      <c r="D442" s="100"/>
      <c r="E442" s="100"/>
      <c r="F442" s="100"/>
      <c r="G442" s="100"/>
      <c r="H442" s="100"/>
      <c r="L442" s="100"/>
      <c r="M442" s="100"/>
      <c r="N442" s="100"/>
      <c r="O442" s="100"/>
      <c r="Q442" s="100"/>
      <c r="S442" s="100"/>
      <c r="U442" s="100"/>
      <c r="W442" s="100"/>
      <c r="Y442" s="100"/>
    </row>
    <row r="443" spans="1:25" ht="23.25">
      <c r="A443" s="4"/>
      <c r="B443" s="109"/>
      <c r="C443" s="100"/>
      <c r="D443" s="100"/>
      <c r="E443" s="100"/>
      <c r="F443" s="100"/>
      <c r="G443" s="100"/>
      <c r="H443" s="100"/>
      <c r="L443" s="100"/>
      <c r="M443" s="100"/>
      <c r="N443" s="100"/>
      <c r="O443" s="100"/>
      <c r="Q443" s="100"/>
      <c r="S443" s="100"/>
      <c r="U443" s="100"/>
      <c r="W443" s="100"/>
      <c r="Y443" s="100"/>
    </row>
    <row r="444" spans="1:25" ht="23.25">
      <c r="A444" s="4"/>
      <c r="B444" s="109"/>
      <c r="C444" s="100"/>
      <c r="D444" s="100"/>
      <c r="E444" s="100"/>
      <c r="F444" s="100"/>
      <c r="G444" s="100"/>
      <c r="H444" s="100"/>
      <c r="L444" s="100"/>
      <c r="M444" s="100"/>
      <c r="N444" s="100"/>
      <c r="O444" s="100"/>
      <c r="Q444" s="100"/>
      <c r="S444" s="100"/>
      <c r="U444" s="100"/>
      <c r="W444" s="100"/>
      <c r="Y444" s="100"/>
    </row>
    <row r="445" spans="1:25" ht="23.25">
      <c r="A445" s="4"/>
      <c r="B445" s="109"/>
      <c r="C445" s="100"/>
      <c r="D445" s="100"/>
      <c r="E445" s="100"/>
      <c r="F445" s="100"/>
      <c r="G445" s="100"/>
      <c r="H445" s="100"/>
      <c r="L445" s="100"/>
      <c r="M445" s="100"/>
      <c r="N445" s="100"/>
      <c r="O445" s="100"/>
      <c r="Q445" s="100"/>
      <c r="S445" s="100"/>
      <c r="U445" s="100"/>
      <c r="W445" s="100"/>
      <c r="Y445" s="100"/>
    </row>
    <row r="446" spans="1:25" ht="23.25">
      <c r="A446" s="4"/>
      <c r="B446" s="109"/>
      <c r="C446" s="100"/>
      <c r="D446" s="102"/>
      <c r="E446" s="100"/>
      <c r="F446" s="100"/>
      <c r="G446" s="100"/>
      <c r="H446" s="100"/>
      <c r="L446" s="100"/>
      <c r="M446" s="100"/>
      <c r="N446" s="100"/>
      <c r="O446" s="100"/>
      <c r="Q446" s="100"/>
      <c r="S446" s="100"/>
      <c r="U446" s="100"/>
      <c r="W446" s="100"/>
      <c r="Y446" s="100"/>
    </row>
    <row r="447" spans="1:25" ht="23.25">
      <c r="A447" s="4"/>
      <c r="B447" s="109"/>
      <c r="C447" s="100"/>
      <c r="D447" s="102"/>
      <c r="E447" s="100"/>
      <c r="F447" s="100"/>
      <c r="G447" s="108"/>
      <c r="H447" s="100"/>
      <c r="L447" s="100"/>
      <c r="M447" s="100"/>
      <c r="N447" s="100"/>
      <c r="O447" s="100"/>
      <c r="Q447" s="100"/>
      <c r="S447" s="100"/>
      <c r="U447" s="100"/>
      <c r="W447" s="100"/>
      <c r="Y447" s="100"/>
    </row>
    <row r="448" spans="1:25" ht="23.25">
      <c r="A448" s="4"/>
      <c r="B448" s="100"/>
      <c r="C448" s="100"/>
      <c r="D448" s="109"/>
      <c r="E448" s="100"/>
      <c r="F448" s="100"/>
      <c r="G448" s="108"/>
      <c r="H448" s="100"/>
      <c r="L448" s="100"/>
      <c r="M448" s="100"/>
      <c r="N448" s="100"/>
      <c r="O448" s="100"/>
      <c r="Q448" s="100"/>
      <c r="S448" s="100"/>
      <c r="U448" s="100"/>
      <c r="W448" s="100"/>
      <c r="Y448" s="100"/>
    </row>
    <row r="449" spans="1:25" ht="23.25">
      <c r="A449" s="4"/>
      <c r="B449" s="100"/>
      <c r="C449" s="100"/>
      <c r="D449" s="109"/>
      <c r="E449" s="100"/>
      <c r="F449" s="100"/>
      <c r="G449" s="100"/>
      <c r="H449" s="100"/>
      <c r="J449" s="97" t="s">
        <v>89</v>
      </c>
      <c r="L449" s="100"/>
      <c r="M449" s="100"/>
      <c r="N449" s="100"/>
      <c r="O449" s="100"/>
      <c r="Q449" s="100"/>
      <c r="S449" s="100"/>
      <c r="U449" s="100"/>
      <c r="W449" s="100"/>
      <c r="Y449" s="100"/>
    </row>
    <row r="450" spans="1:26" ht="23.25">
      <c r="A450" s="4"/>
      <c r="B450" s="154"/>
      <c r="C450" s="154"/>
      <c r="D450" s="158"/>
      <c r="E450" s="154"/>
      <c r="F450" s="153"/>
      <c r="G450" s="159"/>
      <c r="H450" s="157"/>
      <c r="I450" s="150"/>
      <c r="J450" s="150"/>
      <c r="K450" s="150"/>
      <c r="L450" s="157"/>
      <c r="M450" s="125"/>
      <c r="N450" s="125"/>
      <c r="O450" s="125"/>
      <c r="P450" s="125"/>
      <c r="Q450" s="125"/>
      <c r="R450" s="125"/>
      <c r="S450" s="125"/>
      <c r="T450" s="151">
        <f>(T429/T427)*100</f>
        <v>0</v>
      </c>
      <c r="U450" s="151"/>
      <c r="V450" s="151"/>
      <c r="W450" s="151"/>
      <c r="X450" s="152"/>
      <c r="Y450" s="125"/>
      <c r="Z450" s="41"/>
    </row>
    <row r="451" spans="1:26" ht="23.25">
      <c r="A451" s="1" t="s">
        <v>29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81"/>
      <c r="W451" s="181"/>
      <c r="X451" s="181"/>
      <c r="Y451" s="181"/>
      <c r="Z451" s="115" t="s">
        <v>29</v>
      </c>
    </row>
    <row r="452" spans="3:26" ht="23.25">
      <c r="C452" s="18"/>
      <c r="D452" s="18"/>
      <c r="E452" s="18"/>
      <c r="F452" s="18"/>
      <c r="G452" s="18"/>
      <c r="H452" s="1"/>
      <c r="I452" s="1"/>
      <c r="J452" s="1"/>
      <c r="K452" s="1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4"/>
    </row>
    <row r="453" spans="3:26" ht="23.25">
      <c r="C453" s="18"/>
      <c r="D453" s="18"/>
      <c r="E453" s="18"/>
      <c r="F453" s="18"/>
      <c r="G453" s="18"/>
      <c r="H453" s="1"/>
      <c r="I453" s="1"/>
      <c r="J453" s="182"/>
      <c r="K453" s="1"/>
      <c r="L453" s="3"/>
      <c r="M453" s="3"/>
      <c r="N453" s="3"/>
      <c r="O453" s="25"/>
      <c r="P453" s="180"/>
      <c r="Q453" s="3"/>
      <c r="R453" s="25"/>
      <c r="S453" s="3"/>
      <c r="T453" s="3"/>
      <c r="U453" s="180"/>
      <c r="V453" s="3"/>
      <c r="W453" s="3"/>
      <c r="X453" s="25"/>
      <c r="Y453" s="25"/>
      <c r="Z453" s="4"/>
    </row>
    <row r="454" spans="3:26" ht="23.25">
      <c r="C454" s="1"/>
      <c r="D454" s="1"/>
      <c r="E454" s="1"/>
      <c r="F454" s="1"/>
      <c r="G454" s="1"/>
      <c r="H454" s="1"/>
      <c r="I454" s="1"/>
      <c r="J454" s="18"/>
      <c r="K454" s="1"/>
      <c r="L454" s="180"/>
      <c r="M454" s="180"/>
      <c r="N454" s="180"/>
      <c r="O454" s="180"/>
      <c r="P454" s="180"/>
      <c r="Q454" s="3"/>
      <c r="R454" s="25"/>
      <c r="S454" s="180"/>
      <c r="T454" s="180"/>
      <c r="U454" s="180"/>
      <c r="V454" s="3"/>
      <c r="W454" s="3"/>
      <c r="X454" s="3"/>
      <c r="Y454" s="180"/>
      <c r="Z454" s="4"/>
    </row>
    <row r="455" spans="3:26" ht="23.25">
      <c r="C455" s="2"/>
      <c r="D455" s="2"/>
      <c r="E455" s="2"/>
      <c r="F455" s="2"/>
      <c r="G455" s="2"/>
      <c r="H455" s="2"/>
      <c r="I455" s="1"/>
      <c r="J455" s="2"/>
      <c r="K455" s="1"/>
      <c r="L455" s="180"/>
      <c r="M455" s="180"/>
      <c r="N455" s="180"/>
      <c r="O455" s="180"/>
      <c r="P455" s="180"/>
      <c r="Q455" s="180"/>
      <c r="R455" s="25"/>
      <c r="S455" s="180"/>
      <c r="T455" s="180"/>
      <c r="U455" s="180"/>
      <c r="V455" s="180"/>
      <c r="W455" s="180"/>
      <c r="X455" s="180"/>
      <c r="Y455" s="180"/>
      <c r="Z455" s="4"/>
    </row>
    <row r="456" spans="3:26" ht="23.25">
      <c r="C456" s="1"/>
      <c r="D456" s="1"/>
      <c r="E456" s="1"/>
      <c r="F456" s="1"/>
      <c r="G456" s="1"/>
      <c r="H456" s="1"/>
      <c r="I456" s="1"/>
      <c r="J456" s="1"/>
      <c r="K456" s="1"/>
      <c r="L456" s="3"/>
      <c r="M456" s="180"/>
      <c r="N456" s="3"/>
      <c r="O456" s="25"/>
      <c r="P456" s="180"/>
      <c r="Q456" s="3"/>
      <c r="R456" s="25"/>
      <c r="S456" s="180"/>
      <c r="T456" s="3"/>
      <c r="U456" s="180"/>
      <c r="V456" s="3"/>
      <c r="W456" s="3"/>
      <c r="X456" s="3"/>
      <c r="Y456" s="25"/>
      <c r="Z456" s="4"/>
    </row>
    <row r="457" spans="3:26" ht="23.25">
      <c r="C457" s="132"/>
      <c r="D457" s="132"/>
      <c r="E457" s="132"/>
      <c r="F457" s="132"/>
      <c r="G457" s="160"/>
      <c r="H457" s="132"/>
      <c r="I457" s="97"/>
      <c r="J457" s="102"/>
      <c r="K457" s="97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/>
    </row>
    <row r="458" spans="3:25" ht="23.25">
      <c r="C458" s="183"/>
      <c r="D458" s="183"/>
      <c r="E458" s="183"/>
      <c r="F458" s="183"/>
      <c r="G458" s="183"/>
      <c r="H458" s="183"/>
      <c r="I458" s="99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</row>
    <row r="459" spans="3:25" ht="23.25">
      <c r="C459" s="132"/>
      <c r="D459" s="132"/>
      <c r="E459" s="160"/>
      <c r="F459" s="160"/>
      <c r="G459" s="160"/>
      <c r="H459" s="160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spans="3:25" ht="23.25">
      <c r="C460" s="160"/>
      <c r="D460" s="160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spans="3:25" ht="23.25">
      <c r="C461" s="160"/>
      <c r="D461" s="160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spans="3:25" ht="23.25">
      <c r="C462" s="160"/>
      <c r="D462" s="160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spans="3:25" ht="23.25">
      <c r="C463" s="160"/>
      <c r="D463" s="160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spans="3:25" ht="23.25">
      <c r="C464" s="160"/>
      <c r="D464" s="160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</row>
    <row r="465" spans="3:25" ht="23.25">
      <c r="C465" s="160"/>
      <c r="D465" s="160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</row>
    <row r="466" spans="3:25" ht="23.25">
      <c r="C466" s="161"/>
      <c r="D466" s="161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</row>
    <row r="467" spans="3:25" ht="23.25">
      <c r="C467" s="160"/>
      <c r="D467" s="160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</row>
    <row r="468" spans="3:25" ht="23.25">
      <c r="C468" s="160"/>
      <c r="D468" s="160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</row>
    <row r="469" spans="3:25" ht="23.25">
      <c r="C469" s="160"/>
      <c r="D469" s="160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</row>
    <row r="470" spans="3:25" ht="23.25">
      <c r="C470" s="160"/>
      <c r="D470" s="160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</row>
    <row r="471" spans="3:25" ht="23.25">
      <c r="C471" s="160"/>
      <c r="D471" s="160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</row>
    <row r="472" spans="3:25" ht="23.25">
      <c r="C472" s="160"/>
      <c r="D472" s="160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</row>
    <row r="473" spans="3:26" ht="23.25">
      <c r="C473" s="161"/>
      <c r="D473" s="161"/>
      <c r="E473" s="160"/>
      <c r="F473" s="160"/>
      <c r="G473" s="160"/>
      <c r="H473" s="160"/>
      <c r="I473" s="102"/>
      <c r="J473" s="163"/>
      <c r="K473" s="102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4"/>
    </row>
    <row r="474" spans="3:25" ht="23.25">
      <c r="C474" s="161"/>
      <c r="D474" s="160"/>
      <c r="E474" s="161"/>
      <c r="F474" s="161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</row>
    <row r="475" spans="3:25" ht="23.25">
      <c r="C475" s="161"/>
      <c r="D475" s="160"/>
      <c r="E475" s="160"/>
      <c r="F475" s="160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</row>
    <row r="476" spans="3:25" ht="23.25">
      <c r="C476" s="165"/>
      <c r="D476" s="160"/>
      <c r="E476" s="160"/>
      <c r="F476" s="160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</row>
    <row r="477" spans="3:25" ht="23.25">
      <c r="C477" s="161"/>
      <c r="D477" s="160"/>
      <c r="E477" s="160"/>
      <c r="F477" s="160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</row>
    <row r="478" spans="3:25" ht="23.25">
      <c r="C478" s="161"/>
      <c r="D478" s="161"/>
      <c r="E478" s="160"/>
      <c r="F478" s="160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</row>
    <row r="479" spans="3:25" ht="23.25">
      <c r="C479" s="161"/>
      <c r="D479" s="161"/>
      <c r="E479" s="161"/>
      <c r="F479" s="161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spans="3:25" ht="23.25">
      <c r="C480" s="132"/>
      <c r="D480" s="132"/>
      <c r="E480" s="161"/>
      <c r="F480" s="161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</row>
    <row r="481" spans="3:25" ht="23.25">
      <c r="C481" s="161"/>
      <c r="D481" s="161"/>
      <c r="E481" s="132"/>
      <c r="F481" s="13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</row>
    <row r="482" spans="3:25" ht="23.25">
      <c r="C482" s="165"/>
      <c r="D482" s="165"/>
      <c r="E482" s="160"/>
      <c r="F482" s="160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</row>
    <row r="483" spans="3:25" ht="23.25">
      <c r="C483" s="161"/>
      <c r="D483" s="161"/>
      <c r="E483" s="160"/>
      <c r="F483" s="160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</row>
    <row r="484" spans="3:25" ht="23.25">
      <c r="C484" s="161"/>
      <c r="D484" s="161"/>
      <c r="E484" s="160"/>
      <c r="F484" s="160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</row>
    <row r="485" spans="3:25" ht="23.25">
      <c r="C485" s="161"/>
      <c r="D485" s="161"/>
      <c r="E485" s="160"/>
      <c r="F485" s="160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spans="3:25" ht="23.25">
      <c r="C486" s="132"/>
      <c r="D486" s="132"/>
      <c r="E486" s="160"/>
      <c r="F486" s="160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</row>
    <row r="487" spans="3:26" ht="23.25">
      <c r="C487" s="132"/>
      <c r="D487" s="132"/>
      <c r="E487" s="132"/>
      <c r="F487" s="132"/>
      <c r="G487" s="132"/>
      <c r="H487" s="132"/>
      <c r="I487" s="97"/>
      <c r="J487" s="97"/>
      <c r="K487" s="9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/>
    </row>
    <row r="488" spans="3:26" ht="23.25">
      <c r="C488" s="132"/>
      <c r="D488" s="132"/>
      <c r="E488" s="132"/>
      <c r="F488" s="132"/>
      <c r="G488" s="132"/>
      <c r="H488" s="132"/>
      <c r="I488" s="97"/>
      <c r="J488" s="97"/>
      <c r="K488" s="97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/>
    </row>
    <row r="489" spans="3:26" ht="23.25">
      <c r="C489" s="132"/>
      <c r="D489" s="132"/>
      <c r="E489" s="132"/>
      <c r="F489" s="132"/>
      <c r="G489" s="132"/>
      <c r="H489" s="132"/>
      <c r="I489" s="97"/>
      <c r="J489" s="97"/>
      <c r="K489" s="97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/>
    </row>
    <row r="490" spans="3:26" ht="23.25">
      <c r="C490" s="132"/>
      <c r="D490" s="132"/>
      <c r="E490" s="132"/>
      <c r="F490" s="132"/>
      <c r="G490" s="132"/>
      <c r="H490" s="132"/>
      <c r="I490" s="97"/>
      <c r="J490" s="97"/>
      <c r="K490" s="97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/>
    </row>
    <row r="491" spans="3:26" ht="23.25">
      <c r="C491" s="132"/>
      <c r="D491" s="132"/>
      <c r="E491" s="132"/>
      <c r="F491" s="132"/>
      <c r="G491" s="132"/>
      <c r="H491" s="132"/>
      <c r="I491" s="97"/>
      <c r="J491" s="97"/>
      <c r="K491" s="97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/>
    </row>
    <row r="492" spans="3:26" ht="23.25">
      <c r="C492" s="132"/>
      <c r="D492" s="132"/>
      <c r="E492" s="132"/>
      <c r="F492" s="132"/>
      <c r="G492" s="132"/>
      <c r="H492" s="132"/>
      <c r="I492" s="97"/>
      <c r="J492" s="97"/>
      <c r="K492" s="97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/>
    </row>
    <row r="493" spans="3:26" ht="23.25">
      <c r="C493" s="132"/>
      <c r="D493" s="132"/>
      <c r="E493" s="132"/>
      <c r="F493" s="132"/>
      <c r="G493" s="132"/>
      <c r="H493" s="132"/>
      <c r="I493" s="97"/>
      <c r="J493" s="97"/>
      <c r="K493" s="97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/>
    </row>
    <row r="494" spans="3:26" ht="23.25">
      <c r="C494" s="132"/>
      <c r="D494" s="132"/>
      <c r="E494" s="132"/>
      <c r="F494" s="132"/>
      <c r="G494" s="132"/>
      <c r="H494" s="132"/>
      <c r="I494" s="97"/>
      <c r="J494" s="97"/>
      <c r="K494" s="97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/>
    </row>
    <row r="495" spans="3:25" ht="23.25"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</row>
    <row r="65445" ht="23.25">
      <c r="B65445" s="4"/>
    </row>
    <row r="65446" spans="1:2" ht="23.25">
      <c r="A65446" s="4"/>
      <c r="B65446" s="4" t="s">
        <v>27</v>
      </c>
    </row>
    <row r="65447" spans="1:2" ht="23.25">
      <c r="A65447" s="4"/>
      <c r="B65447" s="64" t="s">
        <v>37</v>
      </c>
    </row>
    <row r="65448" spans="1:2" ht="23.25">
      <c r="A65448" s="4"/>
      <c r="B65448" s="17" t="s">
        <v>38</v>
      </c>
    </row>
    <row r="65449" spans="1:2" ht="23.25">
      <c r="A65449" s="4"/>
      <c r="B65449" s="19"/>
    </row>
    <row r="65450" spans="1:2" ht="23.25">
      <c r="A65450" s="4"/>
      <c r="B65450" s="38" t="s">
        <v>30</v>
      </c>
    </row>
    <row r="65451" spans="1:2" ht="23.25">
      <c r="A65451" s="4"/>
      <c r="B65451" s="40"/>
    </row>
    <row r="65452" spans="1:2" ht="23.25">
      <c r="A65452" s="4"/>
      <c r="B65452" s="51"/>
    </row>
    <row r="65453" spans="1:2" ht="23.25">
      <c r="A65453" s="4"/>
      <c r="B65453" s="51"/>
    </row>
    <row r="65454" spans="1:2" ht="23.25">
      <c r="A65454" s="4"/>
      <c r="B65454" s="51"/>
    </row>
    <row r="65455" spans="1:2" ht="23.25">
      <c r="A65455" s="4"/>
      <c r="B65455" s="51"/>
    </row>
    <row r="65456" spans="1:2" ht="23.25">
      <c r="A65456" s="4"/>
      <c r="B65456" s="51"/>
    </row>
    <row r="65457" spans="1:2" ht="23.25">
      <c r="A65457" s="4"/>
      <c r="B65457" s="51"/>
    </row>
    <row r="65458" spans="1:2" ht="23.25">
      <c r="A65458" s="4"/>
      <c r="B65458" s="51"/>
    </row>
    <row r="65459" spans="1:2" ht="23.25">
      <c r="A65459" s="4"/>
      <c r="B65459" s="51"/>
    </row>
    <row r="65460" spans="1:2" ht="23.25">
      <c r="A65460" s="4"/>
      <c r="B65460" s="51"/>
    </row>
    <row r="65461" spans="1:2" ht="23.25">
      <c r="A65461" s="4"/>
      <c r="B65461" s="51"/>
    </row>
    <row r="65462" spans="1:2" ht="23.25">
      <c r="A65462" s="4"/>
      <c r="B65462" s="51"/>
    </row>
    <row r="65463" spans="1:2" ht="23.25">
      <c r="A65463" s="4"/>
      <c r="B65463" s="51"/>
    </row>
    <row r="65464" spans="1:2" ht="23.25">
      <c r="A65464" s="4"/>
      <c r="B65464" s="51"/>
    </row>
    <row r="65465" spans="1:2" ht="23.25">
      <c r="A65465" s="4"/>
      <c r="B65465" s="51"/>
    </row>
    <row r="65466" spans="1:2" ht="23.25">
      <c r="A65466" s="4"/>
      <c r="B65466" s="51"/>
    </row>
    <row r="65467" spans="1:2" ht="23.25">
      <c r="A65467" s="4"/>
      <c r="B65467" s="56"/>
    </row>
    <row r="65468" spans="1:2" ht="23.25">
      <c r="A65468" s="4"/>
      <c r="B65468" s="51"/>
    </row>
    <row r="65469" spans="1:2" ht="23.25">
      <c r="A65469" s="4"/>
      <c r="B65469" s="51"/>
    </row>
    <row r="65470" spans="1:2" ht="23.25">
      <c r="A65470" s="4"/>
      <c r="B65470" s="51"/>
    </row>
    <row r="65471" spans="1:2" ht="23.25">
      <c r="A65471" s="4"/>
      <c r="B65471" s="51"/>
    </row>
    <row r="65472" spans="1:2" ht="23.25">
      <c r="A65472" s="4"/>
      <c r="B65472" s="51"/>
    </row>
    <row r="65473" spans="1:2" ht="23.25">
      <c r="A65473" s="4"/>
      <c r="B65473" s="51"/>
    </row>
    <row r="65474" spans="1:2" ht="23.25">
      <c r="A65474" s="4"/>
      <c r="B65474" s="51"/>
    </row>
    <row r="65475" spans="1:2" ht="23.25">
      <c r="A65475" s="4"/>
      <c r="B65475" s="51"/>
    </row>
    <row r="65476" spans="1:2" ht="23.25">
      <c r="A65476" s="4"/>
      <c r="B65476" s="56"/>
    </row>
    <row r="65477" spans="1:2" ht="23.25">
      <c r="A65477" s="4"/>
      <c r="B65477" s="51"/>
    </row>
    <row r="65478" spans="1:2" ht="23.25">
      <c r="A65478" s="4"/>
      <c r="B65478" s="51"/>
    </row>
    <row r="65479" spans="1:2" ht="23.25">
      <c r="A65479" s="4"/>
      <c r="B65479" s="51"/>
    </row>
    <row r="65480" spans="1:2" ht="23.25">
      <c r="A65480" s="4"/>
      <c r="B65480" s="51"/>
    </row>
    <row r="65481" spans="1:2" ht="23.25">
      <c r="A65481" s="4"/>
      <c r="B65481" s="56"/>
    </row>
    <row r="65482" spans="1:2" ht="23.25">
      <c r="A65482" s="4"/>
      <c r="B65482" s="56"/>
    </row>
    <row r="65483" spans="1:2" ht="23.25">
      <c r="A65483" s="4"/>
      <c r="B65483" s="56"/>
    </row>
    <row r="65484" spans="1:2" ht="23.25">
      <c r="A65484" s="4"/>
      <c r="B65484" s="56"/>
    </row>
    <row r="65485" spans="1:2" ht="23.25">
      <c r="A65485" s="4"/>
      <c r="B65485" s="56"/>
    </row>
    <row r="65486" spans="1:2" ht="23.25">
      <c r="A65486" s="4"/>
      <c r="B65486" s="56"/>
    </row>
    <row r="65487" spans="1:2" ht="23.25">
      <c r="A65487" s="4"/>
      <c r="B65487" s="56"/>
    </row>
    <row r="65488" spans="1:2" ht="23.25">
      <c r="A65488" s="4"/>
      <c r="B65488" s="56"/>
    </row>
    <row r="65489" spans="1:2" ht="23.25">
      <c r="A65489" s="4"/>
      <c r="B65489" s="62"/>
    </row>
    <row r="65490" spans="1:26" ht="23.25">
      <c r="A65490" s="4"/>
      <c r="B65490" s="1"/>
      <c r="C65490" s="4"/>
      <c r="D65490" s="4"/>
      <c r="E65490" s="4"/>
      <c r="F65490" s="4"/>
      <c r="G65490" s="4"/>
      <c r="H65490" s="4"/>
      <c r="I65490" s="4"/>
      <c r="J65490" s="4"/>
      <c r="K65490" s="4"/>
      <c r="L65490" s="4"/>
      <c r="M65490" s="4"/>
      <c r="N65490" s="4"/>
      <c r="O65490" s="4"/>
      <c r="P65490" s="4"/>
      <c r="Q65490" s="4"/>
      <c r="R65490" s="4"/>
      <c r="S65490" s="4"/>
      <c r="T65490" s="4"/>
      <c r="U65490" s="4"/>
      <c r="V65490" s="4"/>
      <c r="W65490" s="4"/>
      <c r="X65490" s="4"/>
      <c r="Y65490" s="4"/>
      <c r="Z65490" s="4"/>
    </row>
    <row r="65491" spans="1:26" ht="23.25">
      <c r="A65491" s="1" t="s">
        <v>29</v>
      </c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6"/>
      <c r="W65491" s="6"/>
      <c r="X65491" s="6"/>
      <c r="Y65491" s="6" t="s">
        <v>28</v>
      </c>
      <c r="Z65491" s="4"/>
    </row>
    <row r="65492" spans="3:26" ht="23.25">
      <c r="C65492" s="65"/>
      <c r="D65492" s="65"/>
      <c r="E65492" s="65"/>
      <c r="F65492" s="65"/>
      <c r="G65492" s="65"/>
      <c r="H65492" s="66"/>
      <c r="I65492" s="10"/>
      <c r="J65492" s="11"/>
      <c r="K65492" s="12"/>
      <c r="L65492" s="13" t="s">
        <v>0</v>
      </c>
      <c r="M65492" s="13"/>
      <c r="N65492" s="13"/>
      <c r="O65492" s="13"/>
      <c r="P65492" s="13"/>
      <c r="Q65492" s="13"/>
      <c r="R65492" s="14" t="s">
        <v>1</v>
      </c>
      <c r="S65492" s="13"/>
      <c r="T65492" s="13"/>
      <c r="U65492" s="13"/>
      <c r="V65492" s="15"/>
      <c r="W65492" s="13" t="s">
        <v>39</v>
      </c>
      <c r="X65492" s="13"/>
      <c r="Y65492" s="16"/>
      <c r="Z65492" s="4"/>
    </row>
    <row r="65493" spans="3:26" ht="23.25">
      <c r="C65493" s="18"/>
      <c r="D65493" s="18"/>
      <c r="E65493" s="18"/>
      <c r="F65493" s="18"/>
      <c r="G65493" s="18"/>
      <c r="H65493" s="67"/>
      <c r="I65493" s="19"/>
      <c r="J65493" s="20"/>
      <c r="K65493" s="21"/>
      <c r="L65493" s="22"/>
      <c r="M65493" s="23"/>
      <c r="N65493" s="24"/>
      <c r="O65493" s="25" t="s">
        <v>2</v>
      </c>
      <c r="P65493" s="26"/>
      <c r="Q65493" s="27"/>
      <c r="R65493" s="28" t="s">
        <v>2</v>
      </c>
      <c r="S65493" s="24"/>
      <c r="T65493" s="22"/>
      <c r="U65493" s="29"/>
      <c r="V65493" s="27"/>
      <c r="W65493" s="27"/>
      <c r="X65493" s="30" t="s">
        <v>3</v>
      </c>
      <c r="Y65493" s="31"/>
      <c r="Z65493" s="4"/>
    </row>
    <row r="65494" spans="3:26" ht="23.25">
      <c r="C65494" s="32"/>
      <c r="D65494" s="32"/>
      <c r="E65494" s="32"/>
      <c r="F65494" s="33"/>
      <c r="G65494" s="32"/>
      <c r="H65494" s="19"/>
      <c r="I65494" s="19"/>
      <c r="J65494" s="5" t="s">
        <v>4</v>
      </c>
      <c r="K65494" s="21"/>
      <c r="L65494" s="34" t="s">
        <v>5</v>
      </c>
      <c r="M65494" s="35" t="s">
        <v>6</v>
      </c>
      <c r="N65494" s="36" t="s">
        <v>5</v>
      </c>
      <c r="O65494" s="34" t="s">
        <v>7</v>
      </c>
      <c r="P65494" s="26" t="s">
        <v>8</v>
      </c>
      <c r="Q65494" s="23"/>
      <c r="R65494" s="37" t="s">
        <v>7</v>
      </c>
      <c r="S65494" s="35" t="s">
        <v>9</v>
      </c>
      <c r="T65494" s="34" t="s">
        <v>10</v>
      </c>
      <c r="U65494" s="29" t="s">
        <v>11</v>
      </c>
      <c r="V65494" s="27"/>
      <c r="W65494" s="27"/>
      <c r="X65494" s="27"/>
      <c r="Y65494" s="35"/>
      <c r="Z65494" s="4"/>
    </row>
    <row r="65495" spans="3:26" ht="23.25">
      <c r="C65495" s="38" t="s">
        <v>31</v>
      </c>
      <c r="D65495" s="38" t="s">
        <v>32</v>
      </c>
      <c r="E65495" s="38" t="s">
        <v>33</v>
      </c>
      <c r="F65495" s="38" t="s">
        <v>34</v>
      </c>
      <c r="G65495" s="38" t="s">
        <v>35</v>
      </c>
      <c r="H65495" s="38" t="s">
        <v>36</v>
      </c>
      <c r="I65495" s="19"/>
      <c r="J65495" s="39"/>
      <c r="K65495" s="21"/>
      <c r="L65495" s="34" t="s">
        <v>12</v>
      </c>
      <c r="M65495" s="35" t="s">
        <v>13</v>
      </c>
      <c r="N65495" s="36" t="s">
        <v>14</v>
      </c>
      <c r="O65495" s="34" t="s">
        <v>15</v>
      </c>
      <c r="P65495" s="26" t="s">
        <v>16</v>
      </c>
      <c r="Q65495" s="35" t="s">
        <v>17</v>
      </c>
      <c r="R65495" s="37" t="s">
        <v>15</v>
      </c>
      <c r="S65495" s="35" t="s">
        <v>18</v>
      </c>
      <c r="T65495" s="34" t="s">
        <v>19</v>
      </c>
      <c r="U65495" s="29" t="s">
        <v>20</v>
      </c>
      <c r="V65495" s="26" t="s">
        <v>17</v>
      </c>
      <c r="W65495" s="26" t="s">
        <v>21</v>
      </c>
      <c r="X65495" s="26" t="s">
        <v>22</v>
      </c>
      <c r="Y65495" s="35" t="s">
        <v>23</v>
      </c>
      <c r="Z65495" s="4"/>
    </row>
    <row r="65496" spans="3:26" ht="23.25">
      <c r="C65496" s="40"/>
      <c r="D65496" s="40"/>
      <c r="E65496" s="40"/>
      <c r="F65496" s="40"/>
      <c r="G65496" s="40"/>
      <c r="H65496" s="40"/>
      <c r="I65496" s="40"/>
      <c r="J65496" s="41"/>
      <c r="K65496" s="42"/>
      <c r="L65496" s="43"/>
      <c r="M65496" s="44"/>
      <c r="N65496" s="45"/>
      <c r="O65496" s="46" t="s">
        <v>24</v>
      </c>
      <c r="P65496" s="47"/>
      <c r="Q65496" s="48"/>
      <c r="R65496" s="49" t="s">
        <v>24</v>
      </c>
      <c r="S65496" s="44" t="s">
        <v>25</v>
      </c>
      <c r="T65496" s="43"/>
      <c r="U65496" s="50" t="s">
        <v>26</v>
      </c>
      <c r="V65496" s="48"/>
      <c r="W65496" s="48"/>
      <c r="X65496" s="48"/>
      <c r="Y65496" s="49"/>
      <c r="Z65496" s="4"/>
    </row>
    <row r="65497" spans="3:26" ht="23.25">
      <c r="C65497" s="51"/>
      <c r="D65497" s="51"/>
      <c r="E65497" s="51"/>
      <c r="F65497" s="51"/>
      <c r="G65497" s="51"/>
      <c r="H65497" s="51"/>
      <c r="I65497" s="61"/>
      <c r="J65497" s="52"/>
      <c r="K65497" s="53"/>
      <c r="L65497" s="22"/>
      <c r="M65497" s="23"/>
      <c r="N65497" s="24"/>
      <c r="O65497" s="3"/>
      <c r="P65497" s="27"/>
      <c r="Q65497" s="27"/>
      <c r="R65497" s="23"/>
      <c r="S65497" s="24"/>
      <c r="T65497" s="22"/>
      <c r="U65497" s="72"/>
      <c r="V65497" s="27"/>
      <c r="W65497" s="27"/>
      <c r="X65497" s="27"/>
      <c r="Y65497" s="23"/>
      <c r="Z65497" s="4"/>
    </row>
    <row r="65498" spans="3:26" ht="23.25">
      <c r="C65498" s="51"/>
      <c r="D65498" s="51"/>
      <c r="E65498" s="51"/>
      <c r="F65498" s="51"/>
      <c r="G65498" s="51"/>
      <c r="H65498" s="51"/>
      <c r="I65498" s="61"/>
      <c r="J65498" s="54"/>
      <c r="K65498" s="55"/>
      <c r="L65498" s="70"/>
      <c r="M65498" s="70"/>
      <c r="N65498" s="70"/>
      <c r="O65498" s="70"/>
      <c r="P65498" s="70"/>
      <c r="Q65498" s="70"/>
      <c r="R65498" s="70"/>
      <c r="S65498" s="70"/>
      <c r="T65498" s="70"/>
      <c r="U65498" s="74"/>
      <c r="V65498" s="23"/>
      <c r="W65498" s="23"/>
      <c r="X65498" s="23"/>
      <c r="Y65498" s="23"/>
      <c r="Z65498" s="4"/>
    </row>
    <row r="65499" spans="3:26" ht="23.25"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0"/>
      <c r="V65499" s="23"/>
      <c r="W65499" s="23"/>
      <c r="X65499" s="23"/>
      <c r="Y65499" s="23"/>
      <c r="Z65499" s="4"/>
    </row>
    <row r="65500" spans="3:26" ht="23.25">
      <c r="C65500" s="51"/>
      <c r="D65500" s="51"/>
      <c r="E65500" s="51"/>
      <c r="F65500" s="51"/>
      <c r="G65500" s="51"/>
      <c r="H65500" s="51"/>
      <c r="I65500" s="61"/>
      <c r="J65500" s="52"/>
      <c r="K65500" s="53"/>
      <c r="L65500" s="70"/>
      <c r="M65500" s="70"/>
      <c r="N65500" s="70"/>
      <c r="O65500" s="70"/>
      <c r="P65500" s="70"/>
      <c r="Q65500" s="23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3:26" ht="23.25"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23"/>
      <c r="N65501" s="70"/>
      <c r="O65501" s="70"/>
      <c r="P65501" s="23"/>
      <c r="Q65501" s="23"/>
      <c r="R65501" s="23"/>
      <c r="S65501" s="70"/>
      <c r="T65501" s="70"/>
      <c r="U65501" s="70"/>
      <c r="V65501" s="23"/>
      <c r="W65501" s="23"/>
      <c r="X65501" s="23"/>
      <c r="Y65501" s="23"/>
      <c r="Z65501" s="4"/>
    </row>
    <row r="65502" spans="3:26" ht="23.25"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3:26" ht="23.25"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3:26" ht="23.25"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3:26" ht="23.25"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3:26" ht="23.25"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3:26" ht="23.25"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3:26" ht="23.25"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3:26" ht="23.25"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3:26" ht="23.25"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3:26" ht="23.25"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3:26" ht="23.25">
      <c r="C65512" s="57"/>
      <c r="D65512" s="57"/>
      <c r="E65512" s="57"/>
      <c r="F65512" s="57"/>
      <c r="G65512" s="57"/>
      <c r="H65512" s="57"/>
      <c r="I65512" s="52"/>
      <c r="J65512" s="52"/>
      <c r="K65512" s="53"/>
      <c r="L65512" s="21"/>
      <c r="M65512" s="21"/>
      <c r="N65512" s="21"/>
      <c r="O65512" s="21"/>
      <c r="P65512" s="21"/>
      <c r="Q65512" s="21"/>
      <c r="R65512" s="21"/>
      <c r="S65512" s="21"/>
      <c r="T65512" s="21"/>
      <c r="U65512" s="21"/>
      <c r="V65512" s="21"/>
      <c r="W65512" s="21"/>
      <c r="X65512" s="21"/>
      <c r="Y65512" s="21"/>
      <c r="Z65512" s="4"/>
    </row>
    <row r="65513" spans="3:26" ht="23.25">
      <c r="C65513" s="51"/>
      <c r="D65513" s="51"/>
      <c r="E65513" s="51"/>
      <c r="F65513" s="51"/>
      <c r="G65513" s="51"/>
      <c r="H65513" s="51"/>
      <c r="I65513" s="61"/>
      <c r="J65513" s="52"/>
      <c r="K65513" s="53"/>
      <c r="L65513" s="70"/>
      <c r="M65513" s="23"/>
      <c r="N65513" s="70"/>
      <c r="O65513" s="70"/>
      <c r="P65513" s="23"/>
      <c r="Q65513" s="23"/>
      <c r="R65513" s="23"/>
      <c r="S65513" s="70"/>
      <c r="T65513" s="70"/>
      <c r="U65513" s="70"/>
      <c r="V65513" s="23"/>
      <c r="W65513" s="23"/>
      <c r="X65513" s="23"/>
      <c r="Y65513" s="23"/>
      <c r="Z65513" s="4"/>
    </row>
    <row r="65514" spans="3:26" ht="23.25"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3:26" ht="23.25"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3:26" ht="23.25"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3:26" ht="23.25"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3:26" ht="23.25"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3:26" ht="23.25"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3:26" ht="23.25"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3:26" ht="23.25">
      <c r="C65521" s="57"/>
      <c r="D65521" s="57"/>
      <c r="E65521" s="57"/>
      <c r="F65521" s="57"/>
      <c r="G65521" s="57"/>
      <c r="H65521" s="57"/>
      <c r="I65521" s="52"/>
      <c r="J65521" s="52"/>
      <c r="K65521" s="53"/>
      <c r="L65521" s="21"/>
      <c r="M65521" s="21"/>
      <c r="N65521" s="21"/>
      <c r="O65521" s="21"/>
      <c r="P65521" s="21"/>
      <c r="Q65521" s="21"/>
      <c r="R65521" s="21"/>
      <c r="S65521" s="21"/>
      <c r="T65521" s="21"/>
      <c r="U65521" s="21"/>
      <c r="V65521" s="21"/>
      <c r="W65521" s="21"/>
      <c r="X65521" s="21"/>
      <c r="Y65521" s="21"/>
      <c r="Z65521" s="4"/>
    </row>
    <row r="65522" spans="3:26" ht="23.25">
      <c r="C65522" s="51"/>
      <c r="D65522" s="51"/>
      <c r="E65522" s="51"/>
      <c r="F65522" s="51"/>
      <c r="G65522" s="51"/>
      <c r="H65522" s="51"/>
      <c r="I65522" s="61"/>
      <c r="J65522" s="52"/>
      <c r="K65522" s="53"/>
      <c r="L65522" s="70"/>
      <c r="M65522" s="23"/>
      <c r="N65522" s="70"/>
      <c r="O65522" s="70"/>
      <c r="P65522" s="23"/>
      <c r="Q65522" s="23"/>
      <c r="R65522" s="23"/>
      <c r="S65522" s="70"/>
      <c r="T65522" s="70"/>
      <c r="U65522" s="70"/>
      <c r="V65522" s="23"/>
      <c r="W65522" s="23"/>
      <c r="X65522" s="23"/>
      <c r="Y65522" s="23"/>
      <c r="Z65522" s="4"/>
    </row>
    <row r="65523" spans="3:26" ht="23.25"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3:26" ht="23.25"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3:26" ht="23.25"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3:26" ht="23.25">
      <c r="C65526" s="56"/>
      <c r="D65526" s="56"/>
      <c r="E65526" s="56"/>
      <c r="F65526" s="56"/>
      <c r="G65526" s="56"/>
      <c r="H65526" s="56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3:26" ht="23.25">
      <c r="C65527" s="57"/>
      <c r="D65527" s="57"/>
      <c r="E65527" s="57"/>
      <c r="F65527" s="57"/>
      <c r="G65527" s="57"/>
      <c r="H65527" s="57"/>
      <c r="I65527" s="52"/>
      <c r="J65527" s="52"/>
      <c r="K65527" s="53"/>
      <c r="L65527" s="21"/>
      <c r="M65527" s="21"/>
      <c r="N65527" s="21"/>
      <c r="O65527" s="21"/>
      <c r="P65527" s="21"/>
      <c r="Q65527" s="21"/>
      <c r="R65527" s="21"/>
      <c r="S65527" s="21"/>
      <c r="T65527" s="21"/>
      <c r="U65527" s="21"/>
      <c r="V65527" s="21"/>
      <c r="W65527" s="21"/>
      <c r="X65527" s="21"/>
      <c r="Y65527" s="21"/>
      <c r="Z65527" s="4"/>
    </row>
    <row r="65528" spans="3:26" ht="23.25">
      <c r="C65528" s="56"/>
      <c r="D65528" s="56"/>
      <c r="E65528" s="56"/>
      <c r="F65528" s="56"/>
      <c r="G65528" s="56"/>
      <c r="H65528" s="56"/>
      <c r="I65528" s="61"/>
      <c r="J65528" s="52"/>
      <c r="K65528" s="53"/>
      <c r="L65528" s="70"/>
      <c r="M65528" s="23"/>
      <c r="N65528" s="70"/>
      <c r="O65528" s="70"/>
      <c r="P65528" s="23"/>
      <c r="Q65528" s="23"/>
      <c r="R65528" s="23"/>
      <c r="S65528" s="70"/>
      <c r="T65528" s="70"/>
      <c r="U65528" s="70"/>
      <c r="V65528" s="23"/>
      <c r="W65528" s="23"/>
      <c r="X65528" s="23"/>
      <c r="Y65528" s="23"/>
      <c r="Z65528" s="4"/>
    </row>
    <row r="65529" spans="3:26" ht="23.25"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3:26" ht="23.25"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3:26" ht="23.25"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3:26" ht="23.25"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3:26" ht="23.25"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3:26" ht="23.25">
      <c r="C65534" s="62"/>
      <c r="D65534" s="62"/>
      <c r="E65534" s="62"/>
      <c r="F65534" s="62"/>
      <c r="G65534" s="62"/>
      <c r="H65534" s="62"/>
      <c r="I65534" s="63"/>
      <c r="J65534" s="59"/>
      <c r="K65534" s="60"/>
      <c r="L65534" s="73"/>
      <c r="M65534" s="71"/>
      <c r="N65534" s="73"/>
      <c r="O65534" s="73"/>
      <c r="P65534" s="71"/>
      <c r="Q65534" s="71"/>
      <c r="R65534" s="71"/>
      <c r="S65534" s="73"/>
      <c r="T65534" s="73"/>
      <c r="U65534" s="73"/>
      <c r="V65534" s="71"/>
      <c r="W65534" s="71"/>
      <c r="X65534" s="71"/>
      <c r="Y65534" s="71"/>
      <c r="Z65534" s="4"/>
    </row>
    <row r="65535" spans="3:26" ht="23.25">
      <c r="C65535" s="1"/>
      <c r="D65535" s="1"/>
      <c r="E65535" s="1"/>
      <c r="F65535" s="1"/>
      <c r="G65535" s="1"/>
      <c r="H65535" s="2"/>
      <c r="I65535" s="1"/>
      <c r="J65535" s="1"/>
      <c r="K65535" s="1"/>
      <c r="L65535" s="3"/>
      <c r="M65535" s="3"/>
      <c r="N65535" s="3"/>
      <c r="O65535" s="3"/>
      <c r="P65535" s="3"/>
      <c r="Q65535" s="3"/>
      <c r="R65535" s="3"/>
      <c r="S65535" s="3"/>
      <c r="T65535" s="3"/>
      <c r="U65535" s="3"/>
      <c r="V65535" s="3"/>
      <c r="W65535" s="3"/>
      <c r="X65535" s="3"/>
      <c r="Y65535" s="3"/>
      <c r="Z65535" s="1" t="s">
        <v>29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2002-05-23T23:30:17Z</cp:lastPrinted>
  <dcterms:created xsi:type="dcterms:W3CDTF">1998-09-03T23:22:53Z</dcterms:created>
  <dcterms:modified xsi:type="dcterms:W3CDTF">2002-06-07T02:50:21Z</dcterms:modified>
  <cp:category/>
  <cp:version/>
  <cp:contentType/>
  <cp:contentStatus/>
</cp:coreProperties>
</file>