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'Hoja1'!$A$1:$Z$585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27</t>
        </r>
      </text>
    </comment>
  </commentList>
</comments>
</file>

<file path=xl/sharedStrings.xml><?xml version="1.0" encoding="utf-8"?>
<sst xmlns="http://schemas.openxmlformats.org/spreadsheetml/2006/main" count="1151" uniqueCount="178">
  <si>
    <t>CUENTA DE LA HACIENDA PÚBLICA FEDERAL DE 2001</t>
  </si>
  <si>
    <t>EJERCICIO PROGRAMÁTICO ECONÓMICO DEL GASTO DEVENGADO DEL GOBIERNO FEDERAL</t>
  </si>
  <si>
    <t>(Miles de pesos con un decimal)</t>
  </si>
  <si>
    <t xml:space="preserve"> </t>
  </si>
  <si>
    <t>CATEGORÍAS</t>
  </si>
  <si>
    <t>G A S T O    C O R R I E N T E</t>
  </si>
  <si>
    <t>G A S T O   D E   C A P I T A L</t>
  </si>
  <si>
    <t>GASTO PROGRAMABLE DEVENGADO</t>
  </si>
  <si>
    <t>PROGRAMÁTICAS</t>
  </si>
  <si>
    <t>Subsidios y</t>
  </si>
  <si>
    <t>Bienes</t>
  </si>
  <si>
    <t>Otros</t>
  </si>
  <si>
    <t>Estructura Porcentual</t>
  </si>
  <si>
    <t>D E N O M I N A C I Ó N</t>
  </si>
  <si>
    <t>Servicios</t>
  </si>
  <si>
    <t>Materiales y</t>
  </si>
  <si>
    <t>Transfe-</t>
  </si>
  <si>
    <t>Otras</t>
  </si>
  <si>
    <t>Muebles e</t>
  </si>
  <si>
    <t>Obra</t>
  </si>
  <si>
    <t>Gastos de</t>
  </si>
  <si>
    <t>F</t>
  </si>
  <si>
    <t>SF</t>
  </si>
  <si>
    <t>PS</t>
  </si>
  <si>
    <t>PE</t>
  </si>
  <si>
    <t>AI</t>
  </si>
  <si>
    <t>PY</t>
  </si>
  <si>
    <t>UR</t>
  </si>
  <si>
    <t>Personales</t>
  </si>
  <si>
    <t>Suministros</t>
  </si>
  <si>
    <t>Generales</t>
  </si>
  <si>
    <t>rencias</t>
  </si>
  <si>
    <t>Erogaciones</t>
  </si>
  <si>
    <t>Suma</t>
  </si>
  <si>
    <t>Inmuebles</t>
  </si>
  <si>
    <t>Pública</t>
  </si>
  <si>
    <t>Capital</t>
  </si>
  <si>
    <t>Total</t>
  </si>
  <si>
    <t>Corriente</t>
  </si>
  <si>
    <t>De Capital</t>
  </si>
  <si>
    <t>C3AP280F</t>
  </si>
  <si>
    <t>HOJA       DE       .</t>
  </si>
  <si>
    <t>*</t>
  </si>
  <si>
    <t xml:space="preserve"> D E P E N D E N C I A  :  SECRETARÍA DE CONTRALORÍA Y DESARROLLO ADMINISTRATIVO</t>
  </si>
  <si>
    <t>TOTAL ORIGINAL</t>
  </si>
  <si>
    <t>TOTAL MODIFICADO</t>
  </si>
  <si>
    <t>TOTAL EJERCIDO</t>
  </si>
  <si>
    <t>PORCENTAJE DE EJERCICIO EJER/ORIG</t>
  </si>
  <si>
    <t xml:space="preserve">PORCENTAJE DE EJERCICIO EJER/MODIF </t>
  </si>
  <si>
    <t>06</t>
  </si>
  <si>
    <t>GOBIERNO</t>
  </si>
  <si>
    <t>Original</t>
  </si>
  <si>
    <t>Modificado</t>
  </si>
  <si>
    <t>Ejercido</t>
  </si>
  <si>
    <t>Porcentaje de Ejercicio Ejer/Orig</t>
  </si>
  <si>
    <t xml:space="preserve">Porcentaje de Ejercicio Ejer/Modif </t>
  </si>
  <si>
    <t>05</t>
  </si>
  <si>
    <t>Control Interno</t>
  </si>
  <si>
    <t>000</t>
  </si>
  <si>
    <t>Programa Normal de Operación</t>
  </si>
  <si>
    <t>101</t>
  </si>
  <si>
    <t>Diseñar políticas públicas y las estrategias</t>
  </si>
  <si>
    <t>para su implantación</t>
  </si>
  <si>
    <t>I010</t>
  </si>
  <si>
    <t>Sistema Nacional de Indicadores</t>
  </si>
  <si>
    <t>109</t>
  </si>
  <si>
    <t>Unidad de Desarrollo Administrativo</t>
  </si>
  <si>
    <t>N000</t>
  </si>
  <si>
    <t>Actividad institucional no asociada a</t>
  </si>
  <si>
    <t>proyectos</t>
  </si>
  <si>
    <t>100</t>
  </si>
  <si>
    <t>Secretaría</t>
  </si>
  <si>
    <t>200</t>
  </si>
  <si>
    <t>Subsecretaría de Atención Ciudadana y</t>
  </si>
  <si>
    <t>Normatividad  1_/</t>
  </si>
  <si>
    <t>300</t>
  </si>
  <si>
    <t>Subsecretaría de Control y Auditoría de la</t>
  </si>
  <si>
    <t>Gestión Pública  1_/</t>
  </si>
  <si>
    <t>114</t>
  </si>
  <si>
    <t xml:space="preserve">Secretaría Ejecutiva de la Comisión  </t>
  </si>
  <si>
    <t>Intersecretarial para la Transparencia</t>
  </si>
  <si>
    <t xml:space="preserve">y el Combate a la Corrupción en la </t>
  </si>
  <si>
    <t>Administración Pública Federal  1_/</t>
  </si>
  <si>
    <t>102</t>
  </si>
  <si>
    <t>Proporcionar asesoría jurídica, así como</t>
  </si>
  <si>
    <t>apoyo técnico en la materia</t>
  </si>
  <si>
    <t>110</t>
  </si>
  <si>
    <t>Unidad de Asuntos Jurídicos</t>
  </si>
  <si>
    <t>104</t>
  </si>
  <si>
    <t>Comunicar y difundir las actividades y</t>
  </si>
  <si>
    <t>compromisos del Gobierno Federal</t>
  </si>
  <si>
    <t>111</t>
  </si>
  <si>
    <t>207</t>
  </si>
  <si>
    <t>Promover la participación ciudadana</t>
  </si>
  <si>
    <t>209</t>
  </si>
  <si>
    <t>Unidad de Servicios Electrónicos</t>
  </si>
  <si>
    <t>Gubernamentales</t>
  </si>
  <si>
    <t>210</t>
  </si>
  <si>
    <t>Dirección General de Atención Ciudadana</t>
  </si>
  <si>
    <t>211</t>
  </si>
  <si>
    <t>Dirección General de Responsabilidades y</t>
  </si>
  <si>
    <t>Situación Patrimonial</t>
  </si>
  <si>
    <t>213</t>
  </si>
  <si>
    <t>Dirección General de Inconformidades</t>
  </si>
  <si>
    <t>413</t>
  </si>
  <si>
    <t>Preservar y conservar el patrimonio y</t>
  </si>
  <si>
    <t>acervo histórico de la Nación</t>
  </si>
  <si>
    <t>K041</t>
  </si>
  <si>
    <t>Rehabilitación y mantenimiento</t>
  </si>
  <si>
    <t>A00</t>
  </si>
  <si>
    <t>Comisión de Avalúos de Bienes Nacionales</t>
  </si>
  <si>
    <t>K042</t>
  </si>
  <si>
    <t>Proyectos y obras complementarias</t>
  </si>
  <si>
    <t>K043</t>
  </si>
  <si>
    <t>Estudios y proyectos</t>
  </si>
  <si>
    <t>446</t>
  </si>
  <si>
    <t>Valuar activos muebles e inmuebles</t>
  </si>
  <si>
    <t>601</t>
  </si>
  <si>
    <t>Medir y evaluar la gestión pública</t>
  </si>
  <si>
    <t>112</t>
  </si>
  <si>
    <t>Contraloría Interna</t>
  </si>
  <si>
    <t>113</t>
  </si>
  <si>
    <t xml:space="preserve">Coordinación General de Órganos de </t>
  </si>
  <si>
    <t>Vigilancia y Control  1_/</t>
  </si>
  <si>
    <t>310</t>
  </si>
  <si>
    <t>Unidad de Control y Evaluación de la</t>
  </si>
  <si>
    <t>602</t>
  </si>
  <si>
    <t>Auditar a la gestión pública</t>
  </si>
  <si>
    <t>311</t>
  </si>
  <si>
    <t>Unidad de Auditoría Gubernamental  1_/</t>
  </si>
  <si>
    <t>603</t>
  </si>
  <si>
    <t>Controlar el patrimonio inmobiliario federal</t>
  </si>
  <si>
    <t>604</t>
  </si>
  <si>
    <t>Supervisar la descentralización y/o</t>
  </si>
  <si>
    <t>desconcentración administrativa</t>
  </si>
  <si>
    <t>212</t>
  </si>
  <si>
    <t>Dirección General de Operación Regional y</t>
  </si>
  <si>
    <t>Contraloría Social</t>
  </si>
  <si>
    <t>605</t>
  </si>
  <si>
    <t>Establecer los procesos de adquisiciones,</t>
  </si>
  <si>
    <t>obras públicas y servicios relacionados</t>
  </si>
  <si>
    <t>309</t>
  </si>
  <si>
    <t>Unidad de Normatividad de Adquisiciones,</t>
  </si>
  <si>
    <t>Obras Públicas, Servicios y Patrimonio</t>
  </si>
  <si>
    <t>Federal</t>
  </si>
  <si>
    <t>701</t>
  </si>
  <si>
    <t>Administrar recursos humanos, materiales y</t>
  </si>
  <si>
    <t>financieros</t>
  </si>
  <si>
    <t>400</t>
  </si>
  <si>
    <t>Oficialía Mayor</t>
  </si>
  <si>
    <t>410</t>
  </si>
  <si>
    <t>Dirección General de Administración</t>
  </si>
  <si>
    <t>412</t>
  </si>
  <si>
    <t>Dirección General de Programación y</t>
  </si>
  <si>
    <t>Presupuesto  1_/</t>
  </si>
  <si>
    <t xml:space="preserve">Dirección General de Modernización </t>
  </si>
  <si>
    <t>Administrativa y Procesos  1_/</t>
  </si>
  <si>
    <t>702</t>
  </si>
  <si>
    <t>Administrar los recursos informáticos para</t>
  </si>
  <si>
    <t>el desarrollo de las actividades sustantivas</t>
  </si>
  <si>
    <t>411</t>
  </si>
  <si>
    <t>Dirección General de Informática</t>
  </si>
  <si>
    <t>703</t>
  </si>
  <si>
    <t>Capacitar y formar servidores públicos</t>
  </si>
  <si>
    <t>Unidad de Vinculación para la Transparencia  1_/</t>
  </si>
  <si>
    <t xml:space="preserve">1_/  Modificaciones  autorizadas  a la Estructura Básica mediante Dictámen emitido por la Unidad de Servicio Civil (S.H.C.P.) y por  la Secodam, e incorporadas en el Reglamento Interior de la Secretaría publicado en el DOF del 16 de julio del 2001. </t>
  </si>
  <si>
    <t>HOJA   2   DE   13   .</t>
  </si>
  <si>
    <t>HOJA   3   DE   13   .</t>
  </si>
  <si>
    <t>HOJA   4   DE   13   .</t>
  </si>
  <si>
    <t>HOJA   5   DE   13   .</t>
  </si>
  <si>
    <t>HOJA   6   DE   13   .</t>
  </si>
  <si>
    <t>HOJA   7   DE   13   .</t>
  </si>
  <si>
    <t>HOJA   8   DE   13   .</t>
  </si>
  <si>
    <t>HOJA   9   DE   13   .</t>
  </si>
  <si>
    <t>HOJA   10   DE   13   .</t>
  </si>
  <si>
    <t>HOJA   11   DE   13   .</t>
  </si>
  <si>
    <t>HOJA   12   DE   13   .</t>
  </si>
  <si>
    <t>HOJA   13   DE   13   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</si>
</sst>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u val="single"/>
      <sz val="1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1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Continuous" vertical="center"/>
    </xf>
    <xf numFmtId="172" fontId="1" fillId="0" borderId="18" xfId="0" applyNumberFormat="1" applyFont="1" applyFill="1" applyBorder="1" applyAlignment="1">
      <alignment horizontal="centerContinuous" vertical="center"/>
    </xf>
    <xf numFmtId="172" fontId="0" fillId="0" borderId="12" xfId="0" applyNumberFormat="1" applyFont="1" applyFill="1" applyBorder="1" applyAlignment="1">
      <alignment horizontal="center" vertical="center"/>
    </xf>
    <xf numFmtId="172" fontId="0" fillId="0" borderId="19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1"/>
    </row>
    <row r="2" spans="1:26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1"/>
    </row>
    <row r="3" spans="1:26" ht="23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 t="s">
        <v>3</v>
      </c>
      <c r="Z3" s="1"/>
    </row>
    <row r="4" spans="1:26" ht="23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5"/>
      <c r="Z4" s="1"/>
    </row>
    <row r="5" spans="1:26" ht="23.25">
      <c r="A5" s="1"/>
      <c r="B5" s="6" t="s">
        <v>43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1"/>
    </row>
    <row r="6" spans="1:26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>
      <c r="A7" s="1"/>
      <c r="B7" s="9" t="s">
        <v>4</v>
      </c>
      <c r="C7" s="10"/>
      <c r="D7" s="10"/>
      <c r="E7" s="10"/>
      <c r="F7" s="10"/>
      <c r="G7" s="10"/>
      <c r="H7" s="11"/>
      <c r="I7" s="12"/>
      <c r="J7" s="13"/>
      <c r="K7" s="14"/>
      <c r="L7" s="15" t="s">
        <v>5</v>
      </c>
      <c r="M7" s="15"/>
      <c r="N7" s="15"/>
      <c r="O7" s="15"/>
      <c r="P7" s="15"/>
      <c r="Q7" s="15"/>
      <c r="R7" s="16" t="s">
        <v>6</v>
      </c>
      <c r="S7" s="15"/>
      <c r="T7" s="15"/>
      <c r="U7" s="15"/>
      <c r="V7" s="17"/>
      <c r="W7" s="15" t="s">
        <v>7</v>
      </c>
      <c r="X7" s="15"/>
      <c r="Y7" s="18"/>
      <c r="Z7" s="1"/>
    </row>
    <row r="8" spans="1:26" ht="23.25">
      <c r="A8" s="1"/>
      <c r="B8" s="19" t="s">
        <v>8</v>
      </c>
      <c r="C8" s="20"/>
      <c r="D8" s="20"/>
      <c r="E8" s="20"/>
      <c r="F8" s="20"/>
      <c r="G8" s="20"/>
      <c r="H8" s="21"/>
      <c r="I8" s="22"/>
      <c r="J8" s="23"/>
      <c r="K8" s="24"/>
      <c r="L8" s="25"/>
      <c r="M8" s="26"/>
      <c r="N8" s="27"/>
      <c r="O8" s="28" t="s">
        <v>9</v>
      </c>
      <c r="P8" s="29"/>
      <c r="Q8" s="30"/>
      <c r="R8" s="31" t="s">
        <v>9</v>
      </c>
      <c r="S8" s="32" t="s">
        <v>10</v>
      </c>
      <c r="T8" s="25"/>
      <c r="U8" s="33" t="s">
        <v>11</v>
      </c>
      <c r="V8" s="30"/>
      <c r="W8" s="30"/>
      <c r="X8" s="34" t="s">
        <v>12</v>
      </c>
      <c r="Y8" s="35"/>
      <c r="Z8" s="1"/>
    </row>
    <row r="9" spans="1:26" ht="23.25">
      <c r="A9" s="1"/>
      <c r="B9" s="36"/>
      <c r="C9" s="37"/>
      <c r="D9" s="37"/>
      <c r="E9" s="37"/>
      <c r="F9" s="38"/>
      <c r="G9" s="37"/>
      <c r="H9" s="36"/>
      <c r="I9" s="22"/>
      <c r="J9" s="2" t="s">
        <v>13</v>
      </c>
      <c r="K9" s="24"/>
      <c r="L9" s="39" t="s">
        <v>14</v>
      </c>
      <c r="M9" s="40" t="s">
        <v>15</v>
      </c>
      <c r="N9" s="32" t="s">
        <v>14</v>
      </c>
      <c r="O9" s="39" t="s">
        <v>16</v>
      </c>
      <c r="P9" s="29" t="s">
        <v>17</v>
      </c>
      <c r="Q9" s="26"/>
      <c r="R9" s="41" t="s">
        <v>16</v>
      </c>
      <c r="S9" s="40" t="s">
        <v>18</v>
      </c>
      <c r="T9" s="39" t="s">
        <v>19</v>
      </c>
      <c r="U9" s="33" t="s">
        <v>20</v>
      </c>
      <c r="V9" s="30"/>
      <c r="W9" s="30"/>
      <c r="X9" s="30"/>
      <c r="Y9" s="40"/>
      <c r="Z9" s="1"/>
    </row>
    <row r="10" spans="1:26" ht="23.25">
      <c r="A10" s="1"/>
      <c r="B10" s="36" t="s">
        <v>21</v>
      </c>
      <c r="C10" s="36" t="s">
        <v>22</v>
      </c>
      <c r="D10" s="36" t="s">
        <v>23</v>
      </c>
      <c r="E10" s="36" t="s">
        <v>24</v>
      </c>
      <c r="F10" s="36" t="s">
        <v>25</v>
      </c>
      <c r="G10" s="36" t="s">
        <v>26</v>
      </c>
      <c r="H10" s="36" t="s">
        <v>27</v>
      </c>
      <c r="I10" s="22"/>
      <c r="J10" s="42"/>
      <c r="K10" s="24"/>
      <c r="L10" s="39" t="s">
        <v>28</v>
      </c>
      <c r="M10" s="40" t="s">
        <v>29</v>
      </c>
      <c r="N10" s="32" t="s">
        <v>30</v>
      </c>
      <c r="O10" s="39" t="s">
        <v>31</v>
      </c>
      <c r="P10" s="29" t="s">
        <v>32</v>
      </c>
      <c r="Q10" s="40" t="s">
        <v>33</v>
      </c>
      <c r="R10" s="41" t="s">
        <v>31</v>
      </c>
      <c r="S10" s="40" t="s">
        <v>34</v>
      </c>
      <c r="T10" s="39" t="s">
        <v>35</v>
      </c>
      <c r="U10" s="33" t="s">
        <v>36</v>
      </c>
      <c r="V10" s="29" t="s">
        <v>33</v>
      </c>
      <c r="W10" s="29" t="s">
        <v>37</v>
      </c>
      <c r="X10" s="29" t="s">
        <v>38</v>
      </c>
      <c r="Y10" s="40" t="s">
        <v>39</v>
      </c>
      <c r="Z10" s="1"/>
    </row>
    <row r="11" spans="1:26" ht="23.25">
      <c r="A11" s="1"/>
      <c r="B11" s="43"/>
      <c r="C11" s="43"/>
      <c r="D11" s="43"/>
      <c r="E11" s="43"/>
      <c r="F11" s="43"/>
      <c r="G11" s="43"/>
      <c r="H11" s="43"/>
      <c r="I11" s="44"/>
      <c r="J11" s="45"/>
      <c r="K11" s="46"/>
      <c r="L11" s="47"/>
      <c r="M11" s="48"/>
      <c r="N11" s="49"/>
      <c r="O11" s="47"/>
      <c r="P11" s="50"/>
      <c r="Q11" s="50"/>
      <c r="R11" s="48"/>
      <c r="S11" s="48"/>
      <c r="T11" s="47"/>
      <c r="U11" s="51"/>
      <c r="V11" s="50"/>
      <c r="W11" s="50"/>
      <c r="X11" s="50"/>
      <c r="Y11" s="48"/>
      <c r="Z11" s="1"/>
    </row>
    <row r="12" spans="1:26" ht="23.25">
      <c r="A12" s="1"/>
      <c r="B12" s="52"/>
      <c r="C12" s="52"/>
      <c r="D12" s="52"/>
      <c r="E12" s="52"/>
      <c r="F12" s="52"/>
      <c r="G12" s="52"/>
      <c r="H12" s="52"/>
      <c r="I12" s="53"/>
      <c r="J12" s="73" t="s">
        <v>44</v>
      </c>
      <c r="K12" s="74"/>
      <c r="L12" s="75">
        <f aca="true" t="shared" si="0" ref="L12:P14">SUM(L19)</f>
        <v>849790</v>
      </c>
      <c r="M12" s="76">
        <f t="shared" si="0"/>
        <v>15511.000000000002</v>
      </c>
      <c r="N12" s="77">
        <f t="shared" si="0"/>
        <v>245983.70000000004</v>
      </c>
      <c r="O12" s="78">
        <f t="shared" si="0"/>
        <v>150660.80000000002</v>
      </c>
      <c r="P12" s="79">
        <f t="shared" si="0"/>
        <v>28900</v>
      </c>
      <c r="Q12" s="79">
        <f>SUM(L12:P12)</f>
        <v>1290845.5</v>
      </c>
      <c r="R12" s="76">
        <f aca="true" t="shared" si="1" ref="R12:T14">SUM(R19)</f>
        <v>40800</v>
      </c>
      <c r="S12" s="77">
        <f t="shared" si="1"/>
        <v>18124.5</v>
      </c>
      <c r="T12" s="75">
        <f t="shared" si="1"/>
        <v>0</v>
      </c>
      <c r="U12" s="80"/>
      <c r="V12" s="79">
        <f>SUM(R12:U12)</f>
        <v>58924.5</v>
      </c>
      <c r="W12" s="79">
        <f>SUM(Q12,V12)</f>
        <v>1349770</v>
      </c>
      <c r="X12" s="79">
        <f>(Q12/W12)*100</f>
        <v>95.63447846670174</v>
      </c>
      <c r="Y12" s="76">
        <f>(V12/W12)*100</f>
        <v>4.365521533298266</v>
      </c>
      <c r="Z12" s="1"/>
    </row>
    <row r="13" spans="1:26" ht="23.25">
      <c r="A13" s="1"/>
      <c r="B13" s="52"/>
      <c r="C13" s="52"/>
      <c r="D13" s="52"/>
      <c r="E13" s="52"/>
      <c r="F13" s="52"/>
      <c r="G13" s="52"/>
      <c r="H13" s="52"/>
      <c r="I13" s="53"/>
      <c r="J13" s="81" t="s">
        <v>45</v>
      </c>
      <c r="K13" s="82"/>
      <c r="L13" s="83">
        <f t="shared" si="0"/>
        <v>805127.8</v>
      </c>
      <c r="M13" s="83">
        <f t="shared" si="0"/>
        <v>18429.600000000002</v>
      </c>
      <c r="N13" s="83">
        <f t="shared" si="0"/>
        <v>129020.6</v>
      </c>
      <c r="O13" s="83">
        <f t="shared" si="0"/>
        <v>161905.80000000002</v>
      </c>
      <c r="P13" s="83">
        <f t="shared" si="0"/>
        <v>26000</v>
      </c>
      <c r="Q13" s="83">
        <f>SUM(L13:P13)</f>
        <v>1140483.8</v>
      </c>
      <c r="R13" s="83">
        <f t="shared" si="1"/>
        <v>39608.1</v>
      </c>
      <c r="S13" s="83">
        <f t="shared" si="1"/>
        <v>63264.5</v>
      </c>
      <c r="T13" s="83">
        <f t="shared" si="1"/>
        <v>1476.5</v>
      </c>
      <c r="U13" s="83"/>
      <c r="V13" s="83">
        <f>SUM(R13:U13)</f>
        <v>104349.1</v>
      </c>
      <c r="W13" s="83">
        <f>SUM(Q13,V13)</f>
        <v>1244832.9000000001</v>
      </c>
      <c r="X13" s="83">
        <f>(Q13/W13)*100</f>
        <v>91.61742110125785</v>
      </c>
      <c r="Y13" s="83">
        <f>(V13/W13)*100</f>
        <v>8.382578898742151</v>
      </c>
      <c r="Z13" s="25"/>
    </row>
    <row r="14" spans="1:26" ht="23.25">
      <c r="A14" s="1"/>
      <c r="B14" s="52"/>
      <c r="C14" s="52"/>
      <c r="D14" s="52"/>
      <c r="E14" s="52"/>
      <c r="F14" s="52"/>
      <c r="G14" s="52"/>
      <c r="H14" s="52"/>
      <c r="I14" s="53"/>
      <c r="J14" s="81" t="s">
        <v>46</v>
      </c>
      <c r="K14" s="82"/>
      <c r="L14" s="83">
        <f t="shared" si="0"/>
        <v>771246.0000000001</v>
      </c>
      <c r="M14" s="83">
        <f t="shared" si="0"/>
        <v>13996.599999999999</v>
      </c>
      <c r="N14" s="83">
        <f t="shared" si="0"/>
        <v>104628.20000000003</v>
      </c>
      <c r="O14" s="83">
        <f t="shared" si="0"/>
        <v>152847.80000000002</v>
      </c>
      <c r="P14" s="83">
        <f t="shared" si="0"/>
        <v>25985.5</v>
      </c>
      <c r="Q14" s="83">
        <f>SUM(L14:P14)</f>
        <v>1068704.1</v>
      </c>
      <c r="R14" s="83">
        <f t="shared" si="1"/>
        <v>39608.1</v>
      </c>
      <c r="S14" s="83">
        <f t="shared" si="1"/>
        <v>51870.5</v>
      </c>
      <c r="T14" s="83">
        <f t="shared" si="1"/>
        <v>1296.9</v>
      </c>
      <c r="U14" s="83"/>
      <c r="V14" s="76">
        <f>SUM(R14:U14)</f>
        <v>92775.5</v>
      </c>
      <c r="W14" s="76">
        <f>SUM(Q14,V14)</f>
        <v>1161479.6</v>
      </c>
      <c r="X14" s="76">
        <f>(Q14/W14)*100</f>
        <v>92.01230051737457</v>
      </c>
      <c r="Y14" s="76">
        <f>(V14/W14)*100</f>
        <v>7.987699482625437</v>
      </c>
      <c r="Z14" s="25"/>
    </row>
    <row r="15" spans="1:26" ht="23.25">
      <c r="A15" s="1"/>
      <c r="B15" s="52"/>
      <c r="C15" s="52"/>
      <c r="D15" s="52"/>
      <c r="E15" s="52"/>
      <c r="F15" s="52"/>
      <c r="G15" s="52"/>
      <c r="H15" s="52"/>
      <c r="I15" s="53"/>
      <c r="J15" s="81" t="s">
        <v>47</v>
      </c>
      <c r="K15" s="82"/>
      <c r="L15" s="83">
        <f>(L14/L12)*100</f>
        <v>90.75724590781253</v>
      </c>
      <c r="M15" s="83">
        <f aca="true" t="shared" si="2" ref="M15:W15">(M14/M12)*100</f>
        <v>90.23660627941459</v>
      </c>
      <c r="N15" s="83">
        <f t="shared" si="2"/>
        <v>42.534606967860064</v>
      </c>
      <c r="O15" s="83">
        <f t="shared" si="2"/>
        <v>101.45160519524654</v>
      </c>
      <c r="P15" s="83">
        <f t="shared" si="2"/>
        <v>89.91522491349481</v>
      </c>
      <c r="Q15" s="83">
        <f t="shared" si="2"/>
        <v>82.7910156560177</v>
      </c>
      <c r="R15" s="83">
        <f t="shared" si="2"/>
        <v>97.07867647058823</v>
      </c>
      <c r="S15" s="83">
        <f t="shared" si="2"/>
        <v>286.18996386107204</v>
      </c>
      <c r="T15" s="83"/>
      <c r="U15" s="83"/>
      <c r="V15" s="76">
        <f t="shared" si="2"/>
        <v>157.44809035290922</v>
      </c>
      <c r="W15" s="76">
        <f t="shared" si="2"/>
        <v>86.05018632804108</v>
      </c>
      <c r="X15" s="76"/>
      <c r="Y15" s="76"/>
      <c r="Z15" s="25"/>
    </row>
    <row r="16" spans="1:26" ht="23.25">
      <c r="A16" s="1"/>
      <c r="B16" s="52"/>
      <c r="C16" s="52"/>
      <c r="D16" s="52"/>
      <c r="E16" s="52"/>
      <c r="F16" s="52"/>
      <c r="G16" s="52"/>
      <c r="H16" s="52"/>
      <c r="I16" s="53"/>
      <c r="J16" s="81" t="s">
        <v>48</v>
      </c>
      <c r="K16" s="82"/>
      <c r="L16" s="83">
        <f>(L14/L13)*100</f>
        <v>95.79174883788637</v>
      </c>
      <c r="M16" s="83">
        <f aca="true" t="shared" si="3" ref="M16:W16">(M14/M13)*100</f>
        <v>75.94630377219255</v>
      </c>
      <c r="N16" s="83">
        <f t="shared" si="3"/>
        <v>81.094181859331</v>
      </c>
      <c r="O16" s="83">
        <f t="shared" si="3"/>
        <v>94.40538881250703</v>
      </c>
      <c r="P16" s="83">
        <f t="shared" si="3"/>
        <v>99.94423076923077</v>
      </c>
      <c r="Q16" s="83">
        <f t="shared" si="3"/>
        <v>93.70620608552265</v>
      </c>
      <c r="R16" s="83">
        <f t="shared" si="3"/>
        <v>100</v>
      </c>
      <c r="S16" s="83">
        <f t="shared" si="3"/>
        <v>81.98989954872006</v>
      </c>
      <c r="T16" s="83">
        <f t="shared" si="3"/>
        <v>87.83609888249238</v>
      </c>
      <c r="U16" s="83"/>
      <c r="V16" s="76">
        <f t="shared" si="3"/>
        <v>88.90876873878165</v>
      </c>
      <c r="W16" s="76">
        <f t="shared" si="3"/>
        <v>93.30405711481437</v>
      </c>
      <c r="X16" s="76"/>
      <c r="Y16" s="76"/>
      <c r="Z16" s="25"/>
    </row>
    <row r="17" spans="1:26" ht="23.25">
      <c r="A17" s="1"/>
      <c r="B17" s="52"/>
      <c r="C17" s="52"/>
      <c r="D17" s="52"/>
      <c r="E17" s="52"/>
      <c r="F17" s="52"/>
      <c r="G17" s="52"/>
      <c r="H17" s="52"/>
      <c r="I17" s="53"/>
      <c r="J17" s="58"/>
      <c r="K17" s="5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26"/>
      <c r="W17" s="26"/>
      <c r="X17" s="26"/>
      <c r="Y17" s="26"/>
      <c r="Z17" s="25"/>
    </row>
    <row r="18" spans="1:26" ht="23.25">
      <c r="A18" s="1"/>
      <c r="B18" s="84" t="s">
        <v>49</v>
      </c>
      <c r="C18" s="52"/>
      <c r="D18" s="52"/>
      <c r="E18" s="52"/>
      <c r="F18" s="52"/>
      <c r="G18" s="52"/>
      <c r="H18" s="52"/>
      <c r="I18" s="53"/>
      <c r="J18" s="58" t="s">
        <v>50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26"/>
      <c r="W18" s="26"/>
      <c r="X18" s="26"/>
      <c r="Y18" s="26"/>
      <c r="Z18" s="25"/>
    </row>
    <row r="19" spans="1:26" ht="23.25">
      <c r="A19" s="1"/>
      <c r="B19" s="52"/>
      <c r="C19" s="52"/>
      <c r="D19" s="52"/>
      <c r="E19" s="52"/>
      <c r="F19" s="52"/>
      <c r="G19" s="52"/>
      <c r="H19" s="52"/>
      <c r="I19" s="53"/>
      <c r="J19" s="58" t="s">
        <v>51</v>
      </c>
      <c r="K19" s="59"/>
      <c r="L19" s="60">
        <f aca="true" t="shared" si="4" ref="L19:P21">SUM(L26)</f>
        <v>849790</v>
      </c>
      <c r="M19" s="60">
        <f t="shared" si="4"/>
        <v>15511.000000000002</v>
      </c>
      <c r="N19" s="60">
        <f t="shared" si="4"/>
        <v>245983.70000000004</v>
      </c>
      <c r="O19" s="60">
        <f t="shared" si="4"/>
        <v>150660.80000000002</v>
      </c>
      <c r="P19" s="60">
        <f t="shared" si="4"/>
        <v>28900</v>
      </c>
      <c r="Q19" s="60">
        <f>SUM(L19:P19)</f>
        <v>1290845.5</v>
      </c>
      <c r="R19" s="60">
        <f aca="true" t="shared" si="5" ref="R19:T21">SUM(R26)</f>
        <v>40800</v>
      </c>
      <c r="S19" s="60">
        <f t="shared" si="5"/>
        <v>18124.5</v>
      </c>
      <c r="T19" s="60">
        <f t="shared" si="5"/>
        <v>0</v>
      </c>
      <c r="U19" s="60"/>
      <c r="V19" s="26">
        <f>SUM(R19:U19)</f>
        <v>58924.5</v>
      </c>
      <c r="W19" s="26">
        <f aca="true" t="shared" si="6" ref="W19:W28">SUM(Q19,V19)</f>
        <v>1349770</v>
      </c>
      <c r="X19" s="26">
        <f>(Q19/W19)*100</f>
        <v>95.63447846670174</v>
      </c>
      <c r="Y19" s="26">
        <f>(V19/W19)*100</f>
        <v>4.365521533298266</v>
      </c>
      <c r="Z19" s="25"/>
    </row>
    <row r="20" spans="1:26" ht="23.25">
      <c r="A20" s="1"/>
      <c r="B20" s="52"/>
      <c r="C20" s="52"/>
      <c r="D20" s="52"/>
      <c r="E20" s="52"/>
      <c r="F20" s="52"/>
      <c r="G20" s="52"/>
      <c r="H20" s="52"/>
      <c r="I20" s="53"/>
      <c r="J20" s="58" t="s">
        <v>52</v>
      </c>
      <c r="K20" s="59"/>
      <c r="L20" s="60">
        <f t="shared" si="4"/>
        <v>805127.8</v>
      </c>
      <c r="M20" s="60">
        <f t="shared" si="4"/>
        <v>18429.600000000002</v>
      </c>
      <c r="N20" s="60">
        <f t="shared" si="4"/>
        <v>129020.6</v>
      </c>
      <c r="O20" s="60">
        <f t="shared" si="4"/>
        <v>161905.80000000002</v>
      </c>
      <c r="P20" s="60">
        <f t="shared" si="4"/>
        <v>26000</v>
      </c>
      <c r="Q20" s="60">
        <f>SUM(L20:P20)</f>
        <v>1140483.8</v>
      </c>
      <c r="R20" s="60">
        <f t="shared" si="5"/>
        <v>39608.1</v>
      </c>
      <c r="S20" s="60">
        <f t="shared" si="5"/>
        <v>63264.5</v>
      </c>
      <c r="T20" s="60">
        <f t="shared" si="5"/>
        <v>1476.5</v>
      </c>
      <c r="U20" s="60"/>
      <c r="V20" s="26">
        <f>SUM(R20:U20)</f>
        <v>104349.1</v>
      </c>
      <c r="W20" s="26">
        <f t="shared" si="6"/>
        <v>1244832.9000000001</v>
      </c>
      <c r="X20" s="26">
        <f>(Q20/W20)*100</f>
        <v>91.61742110125785</v>
      </c>
      <c r="Y20" s="26">
        <f>(V20/W20)*100</f>
        <v>8.382578898742151</v>
      </c>
      <c r="Z20" s="25"/>
    </row>
    <row r="21" spans="1:26" ht="23.25">
      <c r="A21" s="1"/>
      <c r="B21" s="52"/>
      <c r="C21" s="52"/>
      <c r="D21" s="52"/>
      <c r="E21" s="52"/>
      <c r="F21" s="52"/>
      <c r="G21" s="52"/>
      <c r="H21" s="52"/>
      <c r="I21" s="53"/>
      <c r="J21" s="58" t="s">
        <v>53</v>
      </c>
      <c r="K21" s="59"/>
      <c r="L21" s="60">
        <f t="shared" si="4"/>
        <v>771246.0000000001</v>
      </c>
      <c r="M21" s="60">
        <f t="shared" si="4"/>
        <v>13996.599999999999</v>
      </c>
      <c r="N21" s="60">
        <f t="shared" si="4"/>
        <v>104628.20000000003</v>
      </c>
      <c r="O21" s="60">
        <f t="shared" si="4"/>
        <v>152847.80000000002</v>
      </c>
      <c r="P21" s="60">
        <f t="shared" si="4"/>
        <v>25985.5</v>
      </c>
      <c r="Q21" s="60">
        <f>SUM(L21:P21)</f>
        <v>1068704.1</v>
      </c>
      <c r="R21" s="60">
        <f t="shared" si="5"/>
        <v>39608.1</v>
      </c>
      <c r="S21" s="60">
        <f t="shared" si="5"/>
        <v>51870.5</v>
      </c>
      <c r="T21" s="60">
        <f t="shared" si="5"/>
        <v>1296.9</v>
      </c>
      <c r="U21" s="60"/>
      <c r="V21" s="26">
        <f>SUM(R21:U21)</f>
        <v>92775.5</v>
      </c>
      <c r="W21" s="26">
        <f t="shared" si="6"/>
        <v>1161479.6</v>
      </c>
      <c r="X21" s="26">
        <f>(Q21/W21)*100</f>
        <v>92.01230051737457</v>
      </c>
      <c r="Y21" s="26">
        <f>(V21/W21)*100</f>
        <v>7.987699482625437</v>
      </c>
      <c r="Z21" s="25"/>
    </row>
    <row r="22" spans="1:26" ht="23.25">
      <c r="A22" s="1"/>
      <c r="B22" s="52"/>
      <c r="C22" s="52"/>
      <c r="D22" s="52"/>
      <c r="E22" s="52"/>
      <c r="F22" s="52"/>
      <c r="G22" s="52"/>
      <c r="H22" s="52"/>
      <c r="I22" s="53"/>
      <c r="J22" s="54" t="s">
        <v>54</v>
      </c>
      <c r="K22" s="55"/>
      <c r="L22" s="60">
        <f>(L21/L19)*100</f>
        <v>90.75724590781253</v>
      </c>
      <c r="M22" s="60">
        <f aca="true" t="shared" si="7" ref="M22:W22">(M21/M19)*100</f>
        <v>90.23660627941459</v>
      </c>
      <c r="N22" s="60">
        <f t="shared" si="7"/>
        <v>42.534606967860064</v>
      </c>
      <c r="O22" s="60">
        <f t="shared" si="7"/>
        <v>101.45160519524654</v>
      </c>
      <c r="P22" s="60">
        <f t="shared" si="7"/>
        <v>89.91522491349481</v>
      </c>
      <c r="Q22" s="26">
        <f t="shared" si="7"/>
        <v>82.7910156560177</v>
      </c>
      <c r="R22" s="60">
        <f t="shared" si="7"/>
        <v>97.07867647058823</v>
      </c>
      <c r="S22" s="60">
        <f t="shared" si="7"/>
        <v>286.18996386107204</v>
      </c>
      <c r="T22" s="60"/>
      <c r="U22" s="60"/>
      <c r="V22" s="26">
        <f t="shared" si="7"/>
        <v>157.44809035290922</v>
      </c>
      <c r="W22" s="26">
        <f t="shared" si="7"/>
        <v>86.05018632804108</v>
      </c>
      <c r="X22" s="26"/>
      <c r="Y22" s="26"/>
      <c r="Z22" s="1"/>
    </row>
    <row r="23" spans="1:26" ht="23.25">
      <c r="A23" s="1"/>
      <c r="B23" s="52"/>
      <c r="C23" s="52"/>
      <c r="D23" s="52"/>
      <c r="E23" s="52"/>
      <c r="F23" s="52"/>
      <c r="G23" s="52"/>
      <c r="H23" s="52"/>
      <c r="I23" s="53"/>
      <c r="J23" s="54" t="s">
        <v>55</v>
      </c>
      <c r="K23" s="55"/>
      <c r="L23" s="60">
        <f>(L21/L20)*100</f>
        <v>95.79174883788637</v>
      </c>
      <c r="M23" s="26">
        <f aca="true" t="shared" si="8" ref="M23:W23">(M21/M20)*100</f>
        <v>75.94630377219255</v>
      </c>
      <c r="N23" s="60">
        <f t="shared" si="8"/>
        <v>81.094181859331</v>
      </c>
      <c r="O23" s="60">
        <f t="shared" si="8"/>
        <v>94.40538881250703</v>
      </c>
      <c r="P23" s="26">
        <f t="shared" si="8"/>
        <v>99.94423076923077</v>
      </c>
      <c r="Q23" s="26">
        <f t="shared" si="8"/>
        <v>93.70620608552265</v>
      </c>
      <c r="R23" s="26">
        <f t="shared" si="8"/>
        <v>100</v>
      </c>
      <c r="S23" s="60">
        <f t="shared" si="8"/>
        <v>81.98989954872006</v>
      </c>
      <c r="T23" s="60">
        <f t="shared" si="8"/>
        <v>87.83609888249238</v>
      </c>
      <c r="U23" s="60"/>
      <c r="V23" s="26">
        <f t="shared" si="8"/>
        <v>88.90876873878165</v>
      </c>
      <c r="W23" s="26">
        <f t="shared" si="8"/>
        <v>93.30405711481437</v>
      </c>
      <c r="X23" s="26"/>
      <c r="Y23" s="26"/>
      <c r="Z23" s="1"/>
    </row>
    <row r="24" spans="1:26" ht="23.25">
      <c r="A24" s="1"/>
      <c r="B24" s="52"/>
      <c r="C24" s="52"/>
      <c r="D24" s="52"/>
      <c r="E24" s="52"/>
      <c r="F24" s="52"/>
      <c r="G24" s="52"/>
      <c r="H24" s="52"/>
      <c r="I24" s="53"/>
      <c r="J24" s="54"/>
      <c r="K24" s="55"/>
      <c r="L24" s="60"/>
      <c r="M24" s="26"/>
      <c r="N24" s="60"/>
      <c r="O24" s="60"/>
      <c r="P24" s="26"/>
      <c r="Q24" s="26"/>
      <c r="R24" s="26"/>
      <c r="S24" s="60"/>
      <c r="T24" s="60"/>
      <c r="U24" s="60"/>
      <c r="V24" s="26"/>
      <c r="W24" s="26"/>
      <c r="X24" s="26"/>
      <c r="Y24" s="26"/>
      <c r="Z24" s="1"/>
    </row>
    <row r="25" spans="1:26" ht="23.25">
      <c r="A25" s="1"/>
      <c r="B25" s="52"/>
      <c r="C25" s="84" t="s">
        <v>56</v>
      </c>
      <c r="D25" s="52"/>
      <c r="E25" s="52"/>
      <c r="F25" s="52"/>
      <c r="G25" s="52"/>
      <c r="H25" s="52"/>
      <c r="I25" s="53"/>
      <c r="J25" s="54" t="s">
        <v>57</v>
      </c>
      <c r="K25" s="55"/>
      <c r="L25" s="60"/>
      <c r="M25" s="26"/>
      <c r="N25" s="60"/>
      <c r="O25" s="60"/>
      <c r="P25" s="26"/>
      <c r="Q25" s="26"/>
      <c r="R25" s="26"/>
      <c r="S25" s="60"/>
      <c r="T25" s="60"/>
      <c r="U25" s="60"/>
      <c r="V25" s="26"/>
      <c r="W25" s="26"/>
      <c r="X25" s="26"/>
      <c r="Y25" s="26"/>
      <c r="Z25" s="1"/>
    </row>
    <row r="26" spans="1:26" ht="23.25">
      <c r="A26" s="1"/>
      <c r="B26" s="52"/>
      <c r="C26" s="52"/>
      <c r="D26" s="52"/>
      <c r="E26" s="52"/>
      <c r="F26" s="52"/>
      <c r="G26" s="52"/>
      <c r="H26" s="52"/>
      <c r="I26" s="53"/>
      <c r="J26" s="54" t="s">
        <v>51</v>
      </c>
      <c r="K26" s="55"/>
      <c r="L26" s="60">
        <f aca="true" t="shared" si="9" ref="L26:P28">SUM(L33)</f>
        <v>849790</v>
      </c>
      <c r="M26" s="26">
        <f t="shared" si="9"/>
        <v>15511.000000000002</v>
      </c>
      <c r="N26" s="60">
        <f t="shared" si="9"/>
        <v>245983.70000000004</v>
      </c>
      <c r="O26" s="60">
        <f t="shared" si="9"/>
        <v>150660.80000000002</v>
      </c>
      <c r="P26" s="26">
        <f t="shared" si="9"/>
        <v>28900</v>
      </c>
      <c r="Q26" s="26">
        <f>SUM(L26:P26)</f>
        <v>1290845.5</v>
      </c>
      <c r="R26" s="26">
        <f aca="true" t="shared" si="10" ref="R26:T28">SUM(R33)</f>
        <v>40800</v>
      </c>
      <c r="S26" s="60">
        <f t="shared" si="10"/>
        <v>18124.5</v>
      </c>
      <c r="T26" s="60">
        <f t="shared" si="10"/>
        <v>0</v>
      </c>
      <c r="U26" s="60"/>
      <c r="V26" s="26">
        <f>SUM(R26:U26)</f>
        <v>58924.5</v>
      </c>
      <c r="W26" s="26">
        <f t="shared" si="6"/>
        <v>1349770</v>
      </c>
      <c r="X26" s="26">
        <f>(Q26/W26)*100</f>
        <v>95.63447846670174</v>
      </c>
      <c r="Y26" s="26">
        <f>(V26/W26)*100</f>
        <v>4.365521533298266</v>
      </c>
      <c r="Z26" s="1"/>
    </row>
    <row r="27" spans="1:26" ht="23.25">
      <c r="A27" s="1"/>
      <c r="B27" s="52"/>
      <c r="C27" s="52"/>
      <c r="D27" s="52"/>
      <c r="E27" s="52"/>
      <c r="F27" s="52"/>
      <c r="G27" s="52"/>
      <c r="H27" s="52"/>
      <c r="I27" s="53"/>
      <c r="J27" s="54" t="s">
        <v>52</v>
      </c>
      <c r="K27" s="55"/>
      <c r="L27" s="60">
        <f t="shared" si="9"/>
        <v>805127.8</v>
      </c>
      <c r="M27" s="26">
        <f t="shared" si="9"/>
        <v>18429.600000000002</v>
      </c>
      <c r="N27" s="60">
        <f t="shared" si="9"/>
        <v>129020.6</v>
      </c>
      <c r="O27" s="60">
        <f t="shared" si="9"/>
        <v>161905.80000000002</v>
      </c>
      <c r="P27" s="26">
        <f t="shared" si="9"/>
        <v>26000</v>
      </c>
      <c r="Q27" s="26">
        <f>SUM(L27:P27)</f>
        <v>1140483.8</v>
      </c>
      <c r="R27" s="26">
        <f t="shared" si="10"/>
        <v>39608.1</v>
      </c>
      <c r="S27" s="60">
        <f t="shared" si="10"/>
        <v>63264.5</v>
      </c>
      <c r="T27" s="60">
        <f t="shared" si="10"/>
        <v>1476.5</v>
      </c>
      <c r="U27" s="60"/>
      <c r="V27" s="26">
        <f>SUM(R27:U27)</f>
        <v>104349.1</v>
      </c>
      <c r="W27" s="26">
        <f t="shared" si="6"/>
        <v>1244832.9000000001</v>
      </c>
      <c r="X27" s="26">
        <f>(Q27/W27)*100</f>
        <v>91.61742110125785</v>
      </c>
      <c r="Y27" s="26">
        <f>(V27/W27)*100</f>
        <v>8.382578898742151</v>
      </c>
      <c r="Z27" s="1"/>
    </row>
    <row r="28" spans="1:26" ht="23.25">
      <c r="A28" s="1"/>
      <c r="B28" s="61"/>
      <c r="C28" s="62"/>
      <c r="D28" s="62"/>
      <c r="E28" s="62"/>
      <c r="F28" s="62"/>
      <c r="G28" s="62"/>
      <c r="H28" s="62"/>
      <c r="I28" s="54"/>
      <c r="J28" s="54" t="s">
        <v>53</v>
      </c>
      <c r="K28" s="55"/>
      <c r="L28" s="24">
        <f t="shared" si="9"/>
        <v>771246.0000000001</v>
      </c>
      <c r="M28" s="24">
        <f t="shared" si="9"/>
        <v>13996.599999999999</v>
      </c>
      <c r="N28" s="24">
        <f t="shared" si="9"/>
        <v>104628.20000000003</v>
      </c>
      <c r="O28" s="24">
        <f t="shared" si="9"/>
        <v>152847.80000000002</v>
      </c>
      <c r="P28" s="24">
        <f t="shared" si="9"/>
        <v>25985.5</v>
      </c>
      <c r="Q28" s="24">
        <f>SUM(L28:P28)</f>
        <v>1068704.1</v>
      </c>
      <c r="R28" s="24">
        <f t="shared" si="10"/>
        <v>39608.1</v>
      </c>
      <c r="S28" s="24">
        <f t="shared" si="10"/>
        <v>51870.5</v>
      </c>
      <c r="T28" s="24">
        <f t="shared" si="10"/>
        <v>1296.9</v>
      </c>
      <c r="U28" s="24"/>
      <c r="V28" s="24">
        <f>SUM(R28:U28)</f>
        <v>92775.5</v>
      </c>
      <c r="W28" s="24">
        <f t="shared" si="6"/>
        <v>1161479.6</v>
      </c>
      <c r="X28" s="24">
        <f>(Q28/W28)*100</f>
        <v>92.01230051737457</v>
      </c>
      <c r="Y28" s="24">
        <f>(V28/W28)*100</f>
        <v>7.987699482625437</v>
      </c>
      <c r="Z28" s="1"/>
    </row>
    <row r="29" spans="1:26" ht="23.25">
      <c r="A29" s="1"/>
      <c r="B29" s="52"/>
      <c r="C29" s="52"/>
      <c r="D29" s="52"/>
      <c r="E29" s="52"/>
      <c r="F29" s="52"/>
      <c r="G29" s="52"/>
      <c r="H29" s="52"/>
      <c r="I29" s="53"/>
      <c r="J29" s="54" t="s">
        <v>54</v>
      </c>
      <c r="K29" s="55"/>
      <c r="L29" s="60">
        <f>(L28/L26)*100</f>
        <v>90.75724590781253</v>
      </c>
      <c r="M29" s="26">
        <f aca="true" t="shared" si="11" ref="M29:W29">(M28/M26)*100</f>
        <v>90.23660627941459</v>
      </c>
      <c r="N29" s="60">
        <f t="shared" si="11"/>
        <v>42.534606967860064</v>
      </c>
      <c r="O29" s="60">
        <f t="shared" si="11"/>
        <v>101.45160519524654</v>
      </c>
      <c r="P29" s="26">
        <f t="shared" si="11"/>
        <v>89.91522491349481</v>
      </c>
      <c r="Q29" s="26">
        <f t="shared" si="11"/>
        <v>82.7910156560177</v>
      </c>
      <c r="R29" s="26">
        <f t="shared" si="11"/>
        <v>97.07867647058823</v>
      </c>
      <c r="S29" s="60">
        <f t="shared" si="11"/>
        <v>286.18996386107204</v>
      </c>
      <c r="T29" s="60"/>
      <c r="U29" s="60"/>
      <c r="V29" s="26">
        <f t="shared" si="11"/>
        <v>157.44809035290922</v>
      </c>
      <c r="W29" s="26">
        <f t="shared" si="11"/>
        <v>86.05018632804108</v>
      </c>
      <c r="X29" s="26"/>
      <c r="Y29" s="26"/>
      <c r="Z29" s="1"/>
    </row>
    <row r="30" spans="1:26" ht="23.25">
      <c r="A30" s="1"/>
      <c r="B30" s="52"/>
      <c r="C30" s="52"/>
      <c r="D30" s="52"/>
      <c r="E30" s="52"/>
      <c r="F30" s="52"/>
      <c r="G30" s="52"/>
      <c r="H30" s="52"/>
      <c r="I30" s="53"/>
      <c r="J30" s="54" t="s">
        <v>55</v>
      </c>
      <c r="K30" s="55"/>
      <c r="L30" s="60">
        <f>(L28/L27)*100</f>
        <v>95.79174883788637</v>
      </c>
      <c r="M30" s="26">
        <f aca="true" t="shared" si="12" ref="M30:W30">(M28/M27)*100</f>
        <v>75.94630377219255</v>
      </c>
      <c r="N30" s="60">
        <f t="shared" si="12"/>
        <v>81.094181859331</v>
      </c>
      <c r="O30" s="60">
        <f t="shared" si="12"/>
        <v>94.40538881250703</v>
      </c>
      <c r="P30" s="26">
        <f t="shared" si="12"/>
        <v>99.94423076923077</v>
      </c>
      <c r="Q30" s="26">
        <f t="shared" si="12"/>
        <v>93.70620608552265</v>
      </c>
      <c r="R30" s="26">
        <f t="shared" si="12"/>
        <v>100</v>
      </c>
      <c r="S30" s="60">
        <f t="shared" si="12"/>
        <v>81.98989954872006</v>
      </c>
      <c r="T30" s="60">
        <f t="shared" si="12"/>
        <v>87.83609888249238</v>
      </c>
      <c r="U30" s="60"/>
      <c r="V30" s="26">
        <f t="shared" si="12"/>
        <v>88.90876873878165</v>
      </c>
      <c r="W30" s="26">
        <f t="shared" si="12"/>
        <v>93.30405711481437</v>
      </c>
      <c r="X30" s="26"/>
      <c r="Y30" s="26"/>
      <c r="Z30" s="1"/>
    </row>
    <row r="31" spans="1:26" ht="23.25">
      <c r="A31" s="1"/>
      <c r="B31" s="52"/>
      <c r="C31" s="52"/>
      <c r="D31" s="52"/>
      <c r="E31" s="52"/>
      <c r="F31" s="52"/>
      <c r="G31" s="52"/>
      <c r="H31" s="52"/>
      <c r="I31" s="53"/>
      <c r="J31" s="54"/>
      <c r="K31" s="55"/>
      <c r="L31" s="60"/>
      <c r="M31" s="26"/>
      <c r="N31" s="60"/>
      <c r="O31" s="60"/>
      <c r="P31" s="26"/>
      <c r="Q31" s="26"/>
      <c r="R31" s="26"/>
      <c r="S31" s="60"/>
      <c r="T31" s="60"/>
      <c r="U31" s="60"/>
      <c r="V31" s="26"/>
      <c r="W31" s="26"/>
      <c r="X31" s="26"/>
      <c r="Y31" s="26"/>
      <c r="Z31" s="1"/>
    </row>
    <row r="32" spans="1:26" ht="23.25">
      <c r="A32" s="1"/>
      <c r="B32" s="52"/>
      <c r="C32" s="52"/>
      <c r="D32" s="52"/>
      <c r="E32" s="84" t="s">
        <v>58</v>
      </c>
      <c r="F32" s="52"/>
      <c r="G32" s="52"/>
      <c r="H32" s="52"/>
      <c r="I32" s="53"/>
      <c r="J32" s="54" t="s">
        <v>59</v>
      </c>
      <c r="K32" s="55"/>
      <c r="L32" s="60"/>
      <c r="M32" s="26"/>
      <c r="N32" s="60"/>
      <c r="O32" s="60"/>
      <c r="P32" s="26"/>
      <c r="Q32" s="26"/>
      <c r="R32" s="26"/>
      <c r="S32" s="60"/>
      <c r="T32" s="60"/>
      <c r="U32" s="60"/>
      <c r="V32" s="26"/>
      <c r="W32" s="26"/>
      <c r="X32" s="26"/>
      <c r="Y32" s="26"/>
      <c r="Z32" s="1"/>
    </row>
    <row r="33" spans="1:26" ht="23.25">
      <c r="A33" s="1"/>
      <c r="B33" s="52"/>
      <c r="C33" s="52"/>
      <c r="D33" s="52"/>
      <c r="E33" s="52"/>
      <c r="F33" s="52"/>
      <c r="G33" s="52"/>
      <c r="H33" s="52"/>
      <c r="I33" s="53"/>
      <c r="J33" s="54" t="s">
        <v>51</v>
      </c>
      <c r="K33" s="55"/>
      <c r="L33" s="60">
        <f aca="true" t="shared" si="13" ref="L33:P35">SUM(L41,L121,L151,L173,L223,L286,L308,L351,L386,L415,L439,L472,L528,L556)</f>
        <v>849790</v>
      </c>
      <c r="M33" s="26">
        <f t="shared" si="13"/>
        <v>15511.000000000002</v>
      </c>
      <c r="N33" s="60">
        <f t="shared" si="13"/>
        <v>245983.70000000004</v>
      </c>
      <c r="O33" s="60">
        <f t="shared" si="13"/>
        <v>150660.80000000002</v>
      </c>
      <c r="P33" s="26">
        <f t="shared" si="13"/>
        <v>28900</v>
      </c>
      <c r="Q33" s="26">
        <f>SUM(L33:P33)</f>
        <v>1290845.5</v>
      </c>
      <c r="R33" s="26">
        <f>SUM(R223,R472)</f>
        <v>40800</v>
      </c>
      <c r="S33" s="60">
        <f aca="true" t="shared" si="14" ref="S33:T35">SUM(S472)</f>
        <v>18124.5</v>
      </c>
      <c r="T33" s="60">
        <f t="shared" si="14"/>
        <v>0</v>
      </c>
      <c r="U33" s="60"/>
      <c r="V33" s="26">
        <f>SUM(R33:U33)</f>
        <v>58924.5</v>
      </c>
      <c r="W33" s="26">
        <f>SUM(Q33,V33)</f>
        <v>1349770</v>
      </c>
      <c r="X33" s="26">
        <f>(Q33/W33)*100</f>
        <v>95.63447846670174</v>
      </c>
      <c r="Y33" s="26">
        <f>(V33/W33)*100</f>
        <v>4.365521533298266</v>
      </c>
      <c r="Z33" s="1"/>
    </row>
    <row r="34" spans="1:26" ht="23.25">
      <c r="A34" s="1"/>
      <c r="B34" s="52"/>
      <c r="C34" s="52"/>
      <c r="D34" s="52"/>
      <c r="E34" s="52"/>
      <c r="F34" s="52"/>
      <c r="G34" s="52"/>
      <c r="H34" s="52"/>
      <c r="I34" s="53"/>
      <c r="J34" s="54" t="s">
        <v>52</v>
      </c>
      <c r="K34" s="55"/>
      <c r="L34" s="60">
        <f t="shared" si="13"/>
        <v>805127.8</v>
      </c>
      <c r="M34" s="26">
        <f t="shared" si="13"/>
        <v>18429.600000000002</v>
      </c>
      <c r="N34" s="60">
        <f t="shared" si="13"/>
        <v>129020.6</v>
      </c>
      <c r="O34" s="60">
        <f t="shared" si="13"/>
        <v>161905.80000000002</v>
      </c>
      <c r="P34" s="26">
        <f t="shared" si="13"/>
        <v>26000</v>
      </c>
      <c r="Q34" s="26">
        <f>SUM(L34:P34)</f>
        <v>1140483.8</v>
      </c>
      <c r="R34" s="26">
        <f>SUM(R224,R473)</f>
        <v>39608.1</v>
      </c>
      <c r="S34" s="60">
        <f t="shared" si="14"/>
        <v>63264.5</v>
      </c>
      <c r="T34" s="60">
        <f t="shared" si="14"/>
        <v>1476.5</v>
      </c>
      <c r="U34" s="60"/>
      <c r="V34" s="26">
        <f>SUM(R34:U34)</f>
        <v>104349.1</v>
      </c>
      <c r="W34" s="26">
        <f>SUM(Q34,V34)</f>
        <v>1244832.9000000001</v>
      </c>
      <c r="X34" s="26">
        <f>(Q34/W34)*100</f>
        <v>91.61742110125785</v>
      </c>
      <c r="Y34" s="26">
        <f>(V34/W34)*100</f>
        <v>8.382578898742151</v>
      </c>
      <c r="Z34" s="1"/>
    </row>
    <row r="35" spans="1:26" ht="23.25">
      <c r="A35" s="1"/>
      <c r="B35" s="52"/>
      <c r="C35" s="52"/>
      <c r="D35" s="52"/>
      <c r="E35" s="52"/>
      <c r="F35" s="52"/>
      <c r="G35" s="52"/>
      <c r="H35" s="52"/>
      <c r="I35" s="53"/>
      <c r="J35" s="54" t="s">
        <v>53</v>
      </c>
      <c r="K35" s="55"/>
      <c r="L35" s="60">
        <f t="shared" si="13"/>
        <v>771246.0000000001</v>
      </c>
      <c r="M35" s="26">
        <f t="shared" si="13"/>
        <v>13996.599999999999</v>
      </c>
      <c r="N35" s="60">
        <f t="shared" si="13"/>
        <v>104628.20000000003</v>
      </c>
      <c r="O35" s="60">
        <f t="shared" si="13"/>
        <v>152847.80000000002</v>
      </c>
      <c r="P35" s="26">
        <f t="shared" si="13"/>
        <v>25985.5</v>
      </c>
      <c r="Q35" s="26">
        <f>SUM(L35:P35)</f>
        <v>1068704.1</v>
      </c>
      <c r="R35" s="26">
        <f>SUM(R225,R474)</f>
        <v>39608.1</v>
      </c>
      <c r="S35" s="60">
        <f t="shared" si="14"/>
        <v>51870.5</v>
      </c>
      <c r="T35" s="60">
        <f t="shared" si="14"/>
        <v>1296.9</v>
      </c>
      <c r="U35" s="60"/>
      <c r="V35" s="26">
        <f>SUM(R35:U35)</f>
        <v>92775.5</v>
      </c>
      <c r="W35" s="26">
        <f>SUM(Q35,V35)</f>
        <v>1161479.6</v>
      </c>
      <c r="X35" s="26">
        <f>(Q35/W35)*100</f>
        <v>92.01230051737457</v>
      </c>
      <c r="Y35" s="26">
        <f>(V35/W35)*100</f>
        <v>7.987699482625437</v>
      </c>
      <c r="Z35" s="1"/>
    </row>
    <row r="36" spans="1:26" ht="23.25">
      <c r="A36" s="1"/>
      <c r="B36" s="52"/>
      <c r="C36" s="52"/>
      <c r="D36" s="52"/>
      <c r="E36" s="52"/>
      <c r="F36" s="52"/>
      <c r="G36" s="52"/>
      <c r="H36" s="52"/>
      <c r="I36" s="53"/>
      <c r="J36" s="54" t="s">
        <v>54</v>
      </c>
      <c r="K36" s="55"/>
      <c r="L36" s="60">
        <f>(L35/L33)*100</f>
        <v>90.75724590781253</v>
      </c>
      <c r="M36" s="26">
        <f aca="true" t="shared" si="15" ref="M36:W36">(M35/M33)*100</f>
        <v>90.23660627941459</v>
      </c>
      <c r="N36" s="60">
        <f t="shared" si="15"/>
        <v>42.534606967860064</v>
      </c>
      <c r="O36" s="60">
        <f t="shared" si="15"/>
        <v>101.45160519524654</v>
      </c>
      <c r="P36" s="26">
        <f t="shared" si="15"/>
        <v>89.91522491349481</v>
      </c>
      <c r="Q36" s="26">
        <f t="shared" si="15"/>
        <v>82.7910156560177</v>
      </c>
      <c r="R36" s="26">
        <f t="shared" si="15"/>
        <v>97.07867647058823</v>
      </c>
      <c r="S36" s="60">
        <f t="shared" si="15"/>
        <v>286.18996386107204</v>
      </c>
      <c r="T36" s="60"/>
      <c r="U36" s="60"/>
      <c r="V36" s="26">
        <f t="shared" si="15"/>
        <v>157.44809035290922</v>
      </c>
      <c r="W36" s="26">
        <f t="shared" si="15"/>
        <v>86.05018632804108</v>
      </c>
      <c r="X36" s="26"/>
      <c r="Y36" s="26"/>
      <c r="Z36" s="1"/>
    </row>
    <row r="37" spans="1:26" ht="23.25">
      <c r="A37" s="1"/>
      <c r="B37" s="61"/>
      <c r="C37" s="62"/>
      <c r="D37" s="62"/>
      <c r="E37" s="62"/>
      <c r="F37" s="62"/>
      <c r="G37" s="62"/>
      <c r="H37" s="62"/>
      <c r="I37" s="54"/>
      <c r="J37" s="54" t="s">
        <v>55</v>
      </c>
      <c r="K37" s="55"/>
      <c r="L37" s="24">
        <f>(L35/L34)*100</f>
        <v>95.79174883788637</v>
      </c>
      <c r="M37" s="24">
        <f aca="true" t="shared" si="16" ref="M37:W37">(M35/M34)*100</f>
        <v>75.94630377219255</v>
      </c>
      <c r="N37" s="24">
        <f t="shared" si="16"/>
        <v>81.094181859331</v>
      </c>
      <c r="O37" s="24">
        <f t="shared" si="16"/>
        <v>94.40538881250703</v>
      </c>
      <c r="P37" s="24">
        <f t="shared" si="16"/>
        <v>99.94423076923077</v>
      </c>
      <c r="Q37" s="24">
        <f t="shared" si="16"/>
        <v>93.70620608552265</v>
      </c>
      <c r="R37" s="24">
        <f t="shared" si="16"/>
        <v>100</v>
      </c>
      <c r="S37" s="24">
        <f t="shared" si="16"/>
        <v>81.98989954872006</v>
      </c>
      <c r="T37" s="24">
        <f t="shared" si="16"/>
        <v>87.83609888249238</v>
      </c>
      <c r="U37" s="24"/>
      <c r="V37" s="24">
        <f t="shared" si="16"/>
        <v>88.90876873878165</v>
      </c>
      <c r="W37" s="24">
        <f t="shared" si="16"/>
        <v>93.30405711481437</v>
      </c>
      <c r="X37" s="24"/>
      <c r="Y37" s="24"/>
      <c r="Z37" s="1"/>
    </row>
    <row r="38" spans="1:26" ht="23.25">
      <c r="A38" s="1"/>
      <c r="B38" s="52"/>
      <c r="C38" s="52"/>
      <c r="D38" s="52"/>
      <c r="E38" s="52"/>
      <c r="F38" s="52"/>
      <c r="G38" s="52"/>
      <c r="H38" s="52"/>
      <c r="I38" s="53"/>
      <c r="J38" s="54"/>
      <c r="K38" s="55"/>
      <c r="L38" s="60"/>
      <c r="M38" s="26"/>
      <c r="N38" s="60"/>
      <c r="O38" s="60"/>
      <c r="P38" s="26"/>
      <c r="Q38" s="26"/>
      <c r="R38" s="26"/>
      <c r="S38" s="60"/>
      <c r="T38" s="60"/>
      <c r="U38" s="60"/>
      <c r="V38" s="26"/>
      <c r="W38" s="26"/>
      <c r="X38" s="26"/>
      <c r="Y38" s="26"/>
      <c r="Z38" s="1"/>
    </row>
    <row r="39" spans="1:26" ht="23.25">
      <c r="A39" s="1"/>
      <c r="B39" s="52"/>
      <c r="C39" s="52"/>
      <c r="D39" s="52"/>
      <c r="E39" s="52"/>
      <c r="F39" s="84" t="s">
        <v>60</v>
      </c>
      <c r="G39" s="52"/>
      <c r="H39" s="52"/>
      <c r="I39" s="53"/>
      <c r="J39" s="54" t="s">
        <v>61</v>
      </c>
      <c r="K39" s="55"/>
      <c r="L39" s="60"/>
      <c r="M39" s="26"/>
      <c r="N39" s="60"/>
      <c r="O39" s="60"/>
      <c r="P39" s="26"/>
      <c r="Q39" s="26"/>
      <c r="R39" s="26"/>
      <c r="S39" s="60"/>
      <c r="T39" s="60"/>
      <c r="U39" s="60"/>
      <c r="V39" s="26"/>
      <c r="W39" s="26"/>
      <c r="X39" s="26"/>
      <c r="Y39" s="26"/>
      <c r="Z39" s="1"/>
    </row>
    <row r="40" spans="1:26" ht="23.25">
      <c r="A40" s="1"/>
      <c r="B40" s="52"/>
      <c r="C40" s="52"/>
      <c r="D40" s="52"/>
      <c r="E40" s="52"/>
      <c r="F40" s="52"/>
      <c r="G40" s="52"/>
      <c r="H40" s="52"/>
      <c r="I40" s="53"/>
      <c r="J40" s="54" t="s">
        <v>62</v>
      </c>
      <c r="K40" s="55"/>
      <c r="L40" s="60"/>
      <c r="M40" s="26"/>
      <c r="N40" s="60"/>
      <c r="O40" s="60"/>
      <c r="P40" s="26"/>
      <c r="Q40" s="26"/>
      <c r="R40" s="26"/>
      <c r="S40" s="60"/>
      <c r="T40" s="60"/>
      <c r="U40" s="60"/>
      <c r="V40" s="26"/>
      <c r="W40" s="26"/>
      <c r="X40" s="26"/>
      <c r="Y40" s="26"/>
      <c r="Z40" s="1"/>
    </row>
    <row r="41" spans="1:26" ht="23.25">
      <c r="A41" s="1"/>
      <c r="B41" s="52"/>
      <c r="C41" s="52"/>
      <c r="D41" s="52"/>
      <c r="E41" s="52"/>
      <c r="F41" s="52"/>
      <c r="G41" s="52"/>
      <c r="H41" s="52"/>
      <c r="I41" s="53"/>
      <c r="J41" s="54" t="s">
        <v>51</v>
      </c>
      <c r="K41" s="55"/>
      <c r="L41" s="60">
        <f>SUM(L54,L69)</f>
        <v>103091</v>
      </c>
      <c r="M41" s="26">
        <f>SUM(M54,M69)</f>
        <v>1512.3000000000002</v>
      </c>
      <c r="N41" s="60">
        <f>SUM(N54,N69)</f>
        <v>58056.1</v>
      </c>
      <c r="O41" s="60">
        <f>SUM(O54,O69)</f>
        <v>0</v>
      </c>
      <c r="P41" s="26">
        <f>SUM(P54,P69)</f>
        <v>28900</v>
      </c>
      <c r="Q41" s="26">
        <f>SUM(L41:P41)</f>
        <v>191559.4</v>
      </c>
      <c r="R41" s="26"/>
      <c r="S41" s="60"/>
      <c r="T41" s="60"/>
      <c r="U41" s="60"/>
      <c r="V41" s="26"/>
      <c r="W41" s="26">
        <f>SUM(Q41,V41)</f>
        <v>191559.4</v>
      </c>
      <c r="X41" s="26">
        <f>(Q41/W41)*100</f>
        <v>100</v>
      </c>
      <c r="Y41" s="26">
        <f>(V41/W41)*100</f>
        <v>0</v>
      </c>
      <c r="Z41" s="1"/>
    </row>
    <row r="42" spans="1:26" ht="23.25">
      <c r="A42" s="1"/>
      <c r="B42" s="52"/>
      <c r="C42" s="52"/>
      <c r="D42" s="52"/>
      <c r="E42" s="52"/>
      <c r="F42" s="52"/>
      <c r="G42" s="52"/>
      <c r="H42" s="52"/>
      <c r="I42" s="53"/>
      <c r="J42" s="54" t="s">
        <v>52</v>
      </c>
      <c r="K42" s="55"/>
      <c r="L42" s="60">
        <f aca="true" t="shared" si="17" ref="L42:P43">SUM(L55,L70)</f>
        <v>111316.8</v>
      </c>
      <c r="M42" s="26">
        <f t="shared" si="17"/>
        <v>2098.4</v>
      </c>
      <c r="N42" s="60">
        <f t="shared" si="17"/>
        <v>8200.599999999999</v>
      </c>
      <c r="O42" s="60">
        <f t="shared" si="17"/>
        <v>0</v>
      </c>
      <c r="P42" s="26">
        <f t="shared" si="17"/>
        <v>26000</v>
      </c>
      <c r="Q42" s="26">
        <f>SUM(L42:P42)</f>
        <v>147615.8</v>
      </c>
      <c r="R42" s="26"/>
      <c r="S42" s="60"/>
      <c r="T42" s="60"/>
      <c r="U42" s="60"/>
      <c r="V42" s="26"/>
      <c r="W42" s="26">
        <f>SUM(Q42,V42)</f>
        <v>147615.8</v>
      </c>
      <c r="X42" s="26">
        <f>(Q42/W42)*100</f>
        <v>100</v>
      </c>
      <c r="Y42" s="26">
        <f>(V42/W42)*100</f>
        <v>0</v>
      </c>
      <c r="Z42" s="1"/>
    </row>
    <row r="43" spans="1:26" ht="23.25">
      <c r="A43" s="1"/>
      <c r="B43" s="52"/>
      <c r="C43" s="52"/>
      <c r="D43" s="52"/>
      <c r="E43" s="52"/>
      <c r="F43" s="52"/>
      <c r="G43" s="52"/>
      <c r="H43" s="52"/>
      <c r="I43" s="53"/>
      <c r="J43" s="54" t="s">
        <v>53</v>
      </c>
      <c r="K43" s="55"/>
      <c r="L43" s="60">
        <f t="shared" si="17"/>
        <v>107405.29999999999</v>
      </c>
      <c r="M43" s="26">
        <f t="shared" si="17"/>
        <v>1740.8999999999999</v>
      </c>
      <c r="N43" s="60">
        <f t="shared" si="17"/>
        <v>6372.200000000001</v>
      </c>
      <c r="O43" s="60">
        <f t="shared" si="17"/>
        <v>0</v>
      </c>
      <c r="P43" s="26">
        <f t="shared" si="17"/>
        <v>25985.5</v>
      </c>
      <c r="Q43" s="26">
        <f>SUM(L43:P43)</f>
        <v>141503.89999999997</v>
      </c>
      <c r="R43" s="26"/>
      <c r="S43" s="60"/>
      <c r="T43" s="60"/>
      <c r="U43" s="60"/>
      <c r="V43" s="26"/>
      <c r="W43" s="26">
        <f>SUM(Q43,V43)</f>
        <v>141503.89999999997</v>
      </c>
      <c r="X43" s="26">
        <f>(Q43/W43)*100</f>
        <v>100</v>
      </c>
      <c r="Y43" s="26">
        <f>(V43/W43)*100</f>
        <v>0</v>
      </c>
      <c r="Z43" s="1"/>
    </row>
    <row r="44" spans="1:26" ht="23.25">
      <c r="A44" s="1"/>
      <c r="B44" s="52"/>
      <c r="C44" s="52"/>
      <c r="D44" s="52"/>
      <c r="E44" s="52"/>
      <c r="F44" s="52"/>
      <c r="G44" s="52"/>
      <c r="H44" s="52"/>
      <c r="I44" s="53"/>
      <c r="J44" s="54" t="s">
        <v>54</v>
      </c>
      <c r="K44" s="55"/>
      <c r="L44" s="60">
        <f>(L43/L41)*100</f>
        <v>104.1849433995208</v>
      </c>
      <c r="M44" s="26">
        <f aca="true" t="shared" si="18" ref="M44:W44">(M43/M41)*100</f>
        <v>115.1160484030946</v>
      </c>
      <c r="N44" s="60">
        <f t="shared" si="18"/>
        <v>10.975935345295328</v>
      </c>
      <c r="O44" s="60"/>
      <c r="P44" s="26">
        <f t="shared" si="18"/>
        <v>89.91522491349481</v>
      </c>
      <c r="Q44" s="26">
        <f t="shared" si="18"/>
        <v>73.86946294465318</v>
      </c>
      <c r="R44" s="26"/>
      <c r="S44" s="60"/>
      <c r="T44" s="60"/>
      <c r="U44" s="60"/>
      <c r="V44" s="26"/>
      <c r="W44" s="26">
        <f t="shared" si="18"/>
        <v>73.86946294465318</v>
      </c>
      <c r="X44" s="26"/>
      <c r="Y44" s="26"/>
      <c r="Z44" s="1"/>
    </row>
    <row r="45" spans="1:26" ht="23.25">
      <c r="A45" s="1"/>
      <c r="B45" s="63"/>
      <c r="C45" s="63"/>
      <c r="D45" s="63"/>
      <c r="E45" s="63"/>
      <c r="F45" s="63"/>
      <c r="G45" s="63"/>
      <c r="H45" s="63"/>
      <c r="I45" s="64"/>
      <c r="J45" s="65" t="s">
        <v>55</v>
      </c>
      <c r="K45" s="66"/>
      <c r="L45" s="67">
        <f>(L43/L42)*100</f>
        <v>96.48615483017836</v>
      </c>
      <c r="M45" s="68">
        <f aca="true" t="shared" si="19" ref="M45:W45">(M43/M42)*100</f>
        <v>82.96321006481128</v>
      </c>
      <c r="N45" s="67">
        <f t="shared" si="19"/>
        <v>77.70407043387073</v>
      </c>
      <c r="O45" s="67"/>
      <c r="P45" s="68">
        <f t="shared" si="19"/>
        <v>99.94423076923077</v>
      </c>
      <c r="Q45" s="68">
        <f t="shared" si="19"/>
        <v>95.85958955613151</v>
      </c>
      <c r="R45" s="68"/>
      <c r="S45" s="67"/>
      <c r="T45" s="67"/>
      <c r="U45" s="67"/>
      <c r="V45" s="68"/>
      <c r="W45" s="68">
        <f t="shared" si="19"/>
        <v>95.85958955613151</v>
      </c>
      <c r="X45" s="68"/>
      <c r="Y45" s="68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  <c r="W47" s="5"/>
      <c r="X47" s="5"/>
      <c r="Y47" s="5" t="s">
        <v>166</v>
      </c>
      <c r="Z47" s="1"/>
    </row>
    <row r="48" spans="1:26" ht="23.25">
      <c r="A48" s="1"/>
      <c r="B48" s="9" t="s">
        <v>4</v>
      </c>
      <c r="C48" s="10"/>
      <c r="D48" s="10"/>
      <c r="E48" s="10"/>
      <c r="F48" s="10"/>
      <c r="G48" s="10"/>
      <c r="H48" s="11"/>
      <c r="I48" s="12"/>
      <c r="J48" s="13"/>
      <c r="K48" s="14"/>
      <c r="L48" s="15" t="s">
        <v>5</v>
      </c>
      <c r="M48" s="15"/>
      <c r="N48" s="15"/>
      <c r="O48" s="15"/>
      <c r="P48" s="15"/>
      <c r="Q48" s="15"/>
      <c r="R48" s="16" t="s">
        <v>6</v>
      </c>
      <c r="S48" s="15"/>
      <c r="T48" s="15"/>
      <c r="U48" s="15"/>
      <c r="V48" s="17"/>
      <c r="W48" s="15" t="s">
        <v>7</v>
      </c>
      <c r="X48" s="15"/>
      <c r="Y48" s="18"/>
      <c r="Z48" s="1"/>
    </row>
    <row r="49" spans="1:26" ht="23.25">
      <c r="A49" s="1"/>
      <c r="B49" s="19" t="s">
        <v>8</v>
      </c>
      <c r="C49" s="20"/>
      <c r="D49" s="20"/>
      <c r="E49" s="20"/>
      <c r="F49" s="20"/>
      <c r="G49" s="20"/>
      <c r="H49" s="21"/>
      <c r="I49" s="22"/>
      <c r="J49" s="23"/>
      <c r="K49" s="24"/>
      <c r="L49" s="25"/>
      <c r="M49" s="26"/>
      <c r="N49" s="27"/>
      <c r="O49" s="28" t="s">
        <v>9</v>
      </c>
      <c r="P49" s="29"/>
      <c r="Q49" s="30"/>
      <c r="R49" s="31" t="s">
        <v>9</v>
      </c>
      <c r="S49" s="32" t="s">
        <v>10</v>
      </c>
      <c r="T49" s="25"/>
      <c r="U49" s="33" t="s">
        <v>11</v>
      </c>
      <c r="V49" s="30"/>
      <c r="W49" s="30"/>
      <c r="X49" s="34" t="s">
        <v>12</v>
      </c>
      <c r="Y49" s="35"/>
      <c r="Z49" s="1"/>
    </row>
    <row r="50" spans="1:26" ht="23.25">
      <c r="A50" s="1"/>
      <c r="B50" s="36"/>
      <c r="C50" s="37"/>
      <c r="D50" s="37"/>
      <c r="E50" s="37"/>
      <c r="F50" s="38"/>
      <c r="G50" s="37"/>
      <c r="H50" s="36"/>
      <c r="I50" s="22"/>
      <c r="J50" s="2" t="s">
        <v>13</v>
      </c>
      <c r="K50" s="24"/>
      <c r="L50" s="39" t="s">
        <v>14</v>
      </c>
      <c r="M50" s="40" t="s">
        <v>15</v>
      </c>
      <c r="N50" s="32" t="s">
        <v>14</v>
      </c>
      <c r="O50" s="39" t="s">
        <v>16</v>
      </c>
      <c r="P50" s="29" t="s">
        <v>17</v>
      </c>
      <c r="Q50" s="26"/>
      <c r="R50" s="41" t="s">
        <v>16</v>
      </c>
      <c r="S50" s="40" t="s">
        <v>18</v>
      </c>
      <c r="T50" s="39" t="s">
        <v>19</v>
      </c>
      <c r="U50" s="33" t="s">
        <v>20</v>
      </c>
      <c r="V50" s="30"/>
      <c r="W50" s="30"/>
      <c r="X50" s="30"/>
      <c r="Y50" s="40"/>
      <c r="Z50" s="1"/>
    </row>
    <row r="51" spans="1:26" ht="23.25">
      <c r="A51" s="1"/>
      <c r="B51" s="36" t="s">
        <v>21</v>
      </c>
      <c r="C51" s="36" t="s">
        <v>22</v>
      </c>
      <c r="D51" s="36" t="s">
        <v>23</v>
      </c>
      <c r="E51" s="36" t="s">
        <v>24</v>
      </c>
      <c r="F51" s="36" t="s">
        <v>25</v>
      </c>
      <c r="G51" s="36" t="s">
        <v>26</v>
      </c>
      <c r="H51" s="36" t="s">
        <v>27</v>
      </c>
      <c r="I51" s="22"/>
      <c r="J51" s="42"/>
      <c r="K51" s="24"/>
      <c r="L51" s="39" t="s">
        <v>28</v>
      </c>
      <c r="M51" s="40" t="s">
        <v>29</v>
      </c>
      <c r="N51" s="32" t="s">
        <v>30</v>
      </c>
      <c r="O51" s="39" t="s">
        <v>31</v>
      </c>
      <c r="P51" s="29" t="s">
        <v>32</v>
      </c>
      <c r="Q51" s="40" t="s">
        <v>33</v>
      </c>
      <c r="R51" s="41" t="s">
        <v>31</v>
      </c>
      <c r="S51" s="40" t="s">
        <v>34</v>
      </c>
      <c r="T51" s="39" t="s">
        <v>35</v>
      </c>
      <c r="U51" s="33" t="s">
        <v>36</v>
      </c>
      <c r="V51" s="29" t="s">
        <v>33</v>
      </c>
      <c r="W51" s="29" t="s">
        <v>37</v>
      </c>
      <c r="X51" s="29" t="s">
        <v>38</v>
      </c>
      <c r="Y51" s="40" t="s">
        <v>39</v>
      </c>
      <c r="Z51" s="1"/>
    </row>
    <row r="52" spans="1:26" ht="23.25">
      <c r="A52" s="1"/>
      <c r="B52" s="43"/>
      <c r="C52" s="43"/>
      <c r="D52" s="43"/>
      <c r="E52" s="43"/>
      <c r="F52" s="43"/>
      <c r="G52" s="43"/>
      <c r="H52" s="43"/>
      <c r="I52" s="44"/>
      <c r="J52" s="45"/>
      <c r="K52" s="46"/>
      <c r="L52" s="47"/>
      <c r="M52" s="48"/>
      <c r="N52" s="49"/>
      <c r="O52" s="47"/>
      <c r="P52" s="50"/>
      <c r="Q52" s="50"/>
      <c r="R52" s="48"/>
      <c r="S52" s="48"/>
      <c r="T52" s="47"/>
      <c r="U52" s="51"/>
      <c r="V52" s="50"/>
      <c r="W52" s="50"/>
      <c r="X52" s="50"/>
      <c r="Y52" s="48"/>
      <c r="Z52" s="1"/>
    </row>
    <row r="53" spans="1:26" ht="23.25">
      <c r="A53" s="1"/>
      <c r="B53" s="52" t="s">
        <v>49</v>
      </c>
      <c r="C53" s="52" t="s">
        <v>56</v>
      </c>
      <c r="D53" s="52"/>
      <c r="E53" s="52" t="s">
        <v>58</v>
      </c>
      <c r="F53" s="52" t="s">
        <v>60</v>
      </c>
      <c r="G53" s="84" t="s">
        <v>63</v>
      </c>
      <c r="H53" s="52"/>
      <c r="I53" s="53"/>
      <c r="J53" s="54" t="s">
        <v>64</v>
      </c>
      <c r="K53" s="55"/>
      <c r="L53" s="25"/>
      <c r="M53" s="26"/>
      <c r="N53" s="27"/>
      <c r="O53" s="56"/>
      <c r="P53" s="30"/>
      <c r="Q53" s="30"/>
      <c r="R53" s="26"/>
      <c r="S53" s="27"/>
      <c r="T53" s="25"/>
      <c r="U53" s="57"/>
      <c r="V53" s="30"/>
      <c r="W53" s="30"/>
      <c r="X53" s="30"/>
      <c r="Y53" s="26"/>
      <c r="Z53" s="1"/>
    </row>
    <row r="54" spans="1:26" ht="23.25">
      <c r="A54" s="1"/>
      <c r="B54" s="52"/>
      <c r="C54" s="52"/>
      <c r="D54" s="52"/>
      <c r="E54" s="52"/>
      <c r="F54" s="52"/>
      <c r="G54" s="52"/>
      <c r="H54" s="52"/>
      <c r="I54" s="53"/>
      <c r="J54" s="58" t="s">
        <v>51</v>
      </c>
      <c r="K54" s="59"/>
      <c r="L54" s="60"/>
      <c r="M54" s="60"/>
      <c r="N54" s="60">
        <f>SUM(N61)</f>
        <v>51486.6</v>
      </c>
      <c r="O54" s="60"/>
      <c r="P54" s="60"/>
      <c r="Q54" s="60">
        <f>SUM(L54:P54)</f>
        <v>51486.6</v>
      </c>
      <c r="R54" s="60"/>
      <c r="S54" s="60"/>
      <c r="T54" s="60"/>
      <c r="U54" s="69"/>
      <c r="V54" s="26"/>
      <c r="W54" s="26">
        <f>SUM(Q54,V54)</f>
        <v>51486.6</v>
      </c>
      <c r="X54" s="26">
        <f>(Q54/W54)*100</f>
        <v>100</v>
      </c>
      <c r="Y54" s="26">
        <f>(V54/W54)*100</f>
        <v>0</v>
      </c>
      <c r="Z54" s="1"/>
    </row>
    <row r="55" spans="1:26" ht="23.25">
      <c r="A55" s="1"/>
      <c r="B55" s="52"/>
      <c r="C55" s="52"/>
      <c r="D55" s="52"/>
      <c r="E55" s="52"/>
      <c r="F55" s="52"/>
      <c r="G55" s="52"/>
      <c r="H55" s="52"/>
      <c r="I55" s="53"/>
      <c r="J55" s="58" t="s">
        <v>52</v>
      </c>
      <c r="K55" s="59"/>
      <c r="L55" s="60"/>
      <c r="M55" s="60"/>
      <c r="N55" s="60"/>
      <c r="O55" s="60"/>
      <c r="P55" s="60"/>
      <c r="Q55" s="60">
        <f>SUM(L55:P55)</f>
        <v>0</v>
      </c>
      <c r="R55" s="60"/>
      <c r="S55" s="60"/>
      <c r="T55" s="60"/>
      <c r="U55" s="60"/>
      <c r="V55" s="26"/>
      <c r="W55" s="26">
        <f>SUM(Q55,V55)</f>
        <v>0</v>
      </c>
      <c r="X55" s="26"/>
      <c r="Y55" s="26"/>
      <c r="Z55" s="1"/>
    </row>
    <row r="56" spans="1:26" ht="23.25">
      <c r="A56" s="1"/>
      <c r="B56" s="52"/>
      <c r="C56" s="52"/>
      <c r="D56" s="52"/>
      <c r="E56" s="52"/>
      <c r="F56" s="52"/>
      <c r="G56" s="52"/>
      <c r="H56" s="52"/>
      <c r="I56" s="53"/>
      <c r="J56" s="54" t="s">
        <v>53</v>
      </c>
      <c r="K56" s="55"/>
      <c r="L56" s="60"/>
      <c r="M56" s="60"/>
      <c r="N56" s="60"/>
      <c r="O56" s="60"/>
      <c r="P56" s="60"/>
      <c r="Q56" s="26">
        <f>SUM(L56:P56)</f>
        <v>0</v>
      </c>
      <c r="R56" s="60"/>
      <c r="S56" s="60"/>
      <c r="T56" s="60"/>
      <c r="U56" s="60"/>
      <c r="V56" s="26"/>
      <c r="W56" s="26">
        <f>SUM(Q56,V56)</f>
        <v>0</v>
      </c>
      <c r="X56" s="26"/>
      <c r="Y56" s="26"/>
      <c r="Z56" s="1"/>
    </row>
    <row r="57" spans="1:26" ht="23.25">
      <c r="A57" s="1"/>
      <c r="B57" s="52"/>
      <c r="C57" s="52"/>
      <c r="D57" s="52"/>
      <c r="E57" s="52"/>
      <c r="F57" s="52"/>
      <c r="G57" s="52"/>
      <c r="H57" s="52"/>
      <c r="I57" s="53"/>
      <c r="J57" s="54" t="s">
        <v>54</v>
      </c>
      <c r="K57" s="55"/>
      <c r="L57" s="60"/>
      <c r="M57" s="26"/>
      <c r="N57" s="60"/>
      <c r="O57" s="60"/>
      <c r="P57" s="26"/>
      <c r="Q57" s="26"/>
      <c r="R57" s="26"/>
      <c r="S57" s="60"/>
      <c r="T57" s="60"/>
      <c r="U57" s="60"/>
      <c r="V57" s="26"/>
      <c r="W57" s="26"/>
      <c r="X57" s="26"/>
      <c r="Y57" s="26"/>
      <c r="Z57" s="1"/>
    </row>
    <row r="58" spans="1:26" ht="23.25">
      <c r="A58" s="1"/>
      <c r="B58" s="52"/>
      <c r="C58" s="52"/>
      <c r="D58" s="52"/>
      <c r="E58" s="52"/>
      <c r="F58" s="52"/>
      <c r="G58" s="52"/>
      <c r="H58" s="52"/>
      <c r="I58" s="53"/>
      <c r="J58" s="54" t="s">
        <v>55</v>
      </c>
      <c r="K58" s="55"/>
      <c r="L58" s="60"/>
      <c r="M58" s="26"/>
      <c r="N58" s="60"/>
      <c r="O58" s="60"/>
      <c r="P58" s="26"/>
      <c r="Q58" s="26"/>
      <c r="R58" s="26"/>
      <c r="S58" s="60"/>
      <c r="T58" s="60"/>
      <c r="U58" s="60"/>
      <c r="V58" s="26"/>
      <c r="W58" s="26"/>
      <c r="X58" s="26"/>
      <c r="Y58" s="26"/>
      <c r="Z58" s="1"/>
    </row>
    <row r="59" spans="1:26" ht="23.25">
      <c r="A59" s="1"/>
      <c r="B59" s="52"/>
      <c r="C59" s="52"/>
      <c r="D59" s="52"/>
      <c r="E59" s="52"/>
      <c r="F59" s="52"/>
      <c r="G59" s="52"/>
      <c r="H59" s="52"/>
      <c r="I59" s="53"/>
      <c r="J59" s="54"/>
      <c r="K59" s="55"/>
      <c r="L59" s="60"/>
      <c r="M59" s="26"/>
      <c r="N59" s="60"/>
      <c r="O59" s="60"/>
      <c r="P59" s="26"/>
      <c r="Q59" s="26"/>
      <c r="R59" s="26"/>
      <c r="S59" s="60"/>
      <c r="T59" s="60"/>
      <c r="U59" s="60"/>
      <c r="V59" s="26"/>
      <c r="W59" s="26"/>
      <c r="X59" s="26"/>
      <c r="Y59" s="26"/>
      <c r="Z59" s="1"/>
    </row>
    <row r="60" spans="1:26" ht="23.25">
      <c r="A60" s="1"/>
      <c r="B60" s="52"/>
      <c r="C60" s="52"/>
      <c r="D60" s="52"/>
      <c r="E60" s="52"/>
      <c r="F60" s="52"/>
      <c r="G60" s="52"/>
      <c r="H60" s="84" t="s">
        <v>65</v>
      </c>
      <c r="I60" s="53"/>
      <c r="J60" s="54" t="s">
        <v>66</v>
      </c>
      <c r="K60" s="55"/>
      <c r="L60" s="60"/>
      <c r="M60" s="26"/>
      <c r="N60" s="60"/>
      <c r="O60" s="60"/>
      <c r="P60" s="26"/>
      <c r="Q60" s="26"/>
      <c r="R60" s="26"/>
      <c r="S60" s="60"/>
      <c r="T60" s="60"/>
      <c r="U60" s="60"/>
      <c r="V60" s="26"/>
      <c r="W60" s="26"/>
      <c r="X60" s="26"/>
      <c r="Y60" s="26"/>
      <c r="Z60" s="1"/>
    </row>
    <row r="61" spans="1:26" ht="23.25">
      <c r="A61" s="1"/>
      <c r="B61" s="52"/>
      <c r="C61" s="52"/>
      <c r="D61" s="52"/>
      <c r="E61" s="52"/>
      <c r="F61" s="52"/>
      <c r="G61" s="52"/>
      <c r="H61" s="52"/>
      <c r="I61" s="53"/>
      <c r="J61" s="54" t="s">
        <v>51</v>
      </c>
      <c r="K61" s="55"/>
      <c r="L61" s="60"/>
      <c r="M61" s="26"/>
      <c r="N61" s="60">
        <v>51486.6</v>
      </c>
      <c r="O61" s="60"/>
      <c r="P61" s="26"/>
      <c r="Q61" s="26">
        <f>SUM(L61:P61)</f>
        <v>51486.6</v>
      </c>
      <c r="R61" s="26"/>
      <c r="S61" s="60"/>
      <c r="T61" s="60"/>
      <c r="U61" s="60"/>
      <c r="V61" s="26"/>
      <c r="W61" s="26">
        <f>SUM(Q61,V61)</f>
        <v>51486.6</v>
      </c>
      <c r="X61" s="26">
        <f>(Q61/W61)*100</f>
        <v>100</v>
      </c>
      <c r="Y61" s="26">
        <f>(V61/W61)*100</f>
        <v>0</v>
      </c>
      <c r="Z61" s="1"/>
    </row>
    <row r="62" spans="1:26" ht="23.25">
      <c r="A62" s="1"/>
      <c r="B62" s="52"/>
      <c r="C62" s="52"/>
      <c r="D62" s="52"/>
      <c r="E62" s="52"/>
      <c r="F62" s="52"/>
      <c r="G62" s="52"/>
      <c r="H62" s="52"/>
      <c r="I62" s="53"/>
      <c r="J62" s="54" t="s">
        <v>52</v>
      </c>
      <c r="K62" s="55"/>
      <c r="L62" s="60"/>
      <c r="M62" s="26"/>
      <c r="N62" s="60"/>
      <c r="O62" s="60"/>
      <c r="P62" s="26"/>
      <c r="Q62" s="26">
        <f>SUM(L62:P62)</f>
        <v>0</v>
      </c>
      <c r="R62" s="26"/>
      <c r="S62" s="60"/>
      <c r="T62" s="60"/>
      <c r="U62" s="60"/>
      <c r="V62" s="26"/>
      <c r="W62" s="26">
        <f>SUM(Q62,V62)</f>
        <v>0</v>
      </c>
      <c r="X62" s="26"/>
      <c r="Y62" s="26"/>
      <c r="Z62" s="1"/>
    </row>
    <row r="63" spans="1:26" ht="23.25">
      <c r="A63" s="1"/>
      <c r="B63" s="52"/>
      <c r="C63" s="52"/>
      <c r="D63" s="52"/>
      <c r="E63" s="52"/>
      <c r="F63" s="52"/>
      <c r="G63" s="52"/>
      <c r="H63" s="52"/>
      <c r="I63" s="53"/>
      <c r="J63" s="54" t="s">
        <v>53</v>
      </c>
      <c r="K63" s="55"/>
      <c r="L63" s="60"/>
      <c r="M63" s="26"/>
      <c r="N63" s="60"/>
      <c r="O63" s="60"/>
      <c r="P63" s="26"/>
      <c r="Q63" s="26">
        <f>SUM(L63:P63)</f>
        <v>0</v>
      </c>
      <c r="R63" s="26"/>
      <c r="S63" s="60"/>
      <c r="T63" s="60"/>
      <c r="U63" s="60"/>
      <c r="V63" s="26"/>
      <c r="W63" s="26">
        <f>SUM(Q63,V63)</f>
        <v>0</v>
      </c>
      <c r="X63" s="26"/>
      <c r="Y63" s="26"/>
      <c r="Z63" s="1"/>
    </row>
    <row r="64" spans="1:26" ht="23.25">
      <c r="A64" s="1"/>
      <c r="B64" s="52"/>
      <c r="C64" s="52"/>
      <c r="D64" s="52"/>
      <c r="E64" s="52"/>
      <c r="F64" s="52"/>
      <c r="G64" s="52"/>
      <c r="H64" s="52"/>
      <c r="I64" s="53"/>
      <c r="J64" s="54" t="s">
        <v>54</v>
      </c>
      <c r="K64" s="55"/>
      <c r="L64" s="60"/>
      <c r="M64" s="26"/>
      <c r="N64" s="60"/>
      <c r="O64" s="60"/>
      <c r="P64" s="26"/>
      <c r="Q64" s="26"/>
      <c r="R64" s="26"/>
      <c r="S64" s="60"/>
      <c r="T64" s="60"/>
      <c r="U64" s="60"/>
      <c r="V64" s="26"/>
      <c r="W64" s="26"/>
      <c r="X64" s="26"/>
      <c r="Y64" s="26"/>
      <c r="Z64" s="1"/>
    </row>
    <row r="65" spans="1:26" ht="23.25">
      <c r="A65" s="1"/>
      <c r="B65" s="52"/>
      <c r="C65" s="52"/>
      <c r="D65" s="52"/>
      <c r="E65" s="52"/>
      <c r="F65" s="52"/>
      <c r="G65" s="52"/>
      <c r="H65" s="52"/>
      <c r="I65" s="53"/>
      <c r="J65" s="54" t="s">
        <v>55</v>
      </c>
      <c r="K65" s="55"/>
      <c r="L65" s="60"/>
      <c r="M65" s="26"/>
      <c r="N65" s="60"/>
      <c r="O65" s="60"/>
      <c r="P65" s="26"/>
      <c r="Q65" s="26"/>
      <c r="R65" s="26"/>
      <c r="S65" s="60"/>
      <c r="T65" s="60"/>
      <c r="U65" s="60"/>
      <c r="V65" s="26"/>
      <c r="W65" s="26"/>
      <c r="X65" s="26"/>
      <c r="Y65" s="26"/>
      <c r="Z65" s="1"/>
    </row>
    <row r="66" spans="1:26" ht="23.25">
      <c r="A66" s="1"/>
      <c r="B66" s="52"/>
      <c r="C66" s="52"/>
      <c r="D66" s="52"/>
      <c r="E66" s="52"/>
      <c r="F66" s="52"/>
      <c r="G66" s="52"/>
      <c r="H66" s="52"/>
      <c r="I66" s="53"/>
      <c r="J66" s="54"/>
      <c r="K66" s="55"/>
      <c r="L66" s="60"/>
      <c r="M66" s="26"/>
      <c r="N66" s="60"/>
      <c r="O66" s="60"/>
      <c r="P66" s="26"/>
      <c r="Q66" s="26"/>
      <c r="R66" s="26"/>
      <c r="S66" s="60"/>
      <c r="T66" s="60"/>
      <c r="U66" s="60"/>
      <c r="V66" s="26"/>
      <c r="W66" s="26"/>
      <c r="X66" s="26"/>
      <c r="Y66" s="26"/>
      <c r="Z66" s="1"/>
    </row>
    <row r="67" spans="1:26" ht="23.25">
      <c r="A67" s="1"/>
      <c r="B67" s="52"/>
      <c r="C67" s="52"/>
      <c r="D67" s="52"/>
      <c r="E67" s="52"/>
      <c r="F67" s="52"/>
      <c r="G67" s="84" t="s">
        <v>67</v>
      </c>
      <c r="H67" s="52"/>
      <c r="I67" s="53"/>
      <c r="J67" s="54" t="s">
        <v>68</v>
      </c>
      <c r="K67" s="55"/>
      <c r="L67" s="60"/>
      <c r="M67" s="26"/>
      <c r="N67" s="60"/>
      <c r="O67" s="60"/>
      <c r="P67" s="26"/>
      <c r="Q67" s="26"/>
      <c r="R67" s="26"/>
      <c r="S67" s="60"/>
      <c r="T67" s="60"/>
      <c r="U67" s="60"/>
      <c r="V67" s="26"/>
      <c r="W67" s="26"/>
      <c r="X67" s="26"/>
      <c r="Y67" s="26"/>
      <c r="Z67" s="1"/>
    </row>
    <row r="68" spans="1:26" ht="23.25">
      <c r="A68" s="1"/>
      <c r="B68" s="61"/>
      <c r="C68" s="62"/>
      <c r="D68" s="62"/>
      <c r="E68" s="62"/>
      <c r="F68" s="62"/>
      <c r="G68" s="62"/>
      <c r="H68" s="62"/>
      <c r="I68" s="54"/>
      <c r="J68" s="54" t="s">
        <v>69</v>
      </c>
      <c r="K68" s="55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1"/>
    </row>
    <row r="69" spans="1:26" ht="23.25">
      <c r="A69" s="1"/>
      <c r="B69" s="52"/>
      <c r="C69" s="52"/>
      <c r="D69" s="52"/>
      <c r="E69" s="52"/>
      <c r="F69" s="52"/>
      <c r="G69" s="52"/>
      <c r="H69" s="52"/>
      <c r="I69" s="53"/>
      <c r="J69" s="54" t="s">
        <v>51</v>
      </c>
      <c r="K69" s="55"/>
      <c r="L69" s="60">
        <f>SUM(L76,L82,L89,L104,L113)</f>
        <v>103091</v>
      </c>
      <c r="M69" s="26">
        <f>SUM(M76,M82,M89,M104,M113)</f>
        <v>1512.3000000000002</v>
      </c>
      <c r="N69" s="60">
        <f>SUM(N76,N82,N89,N104,N113)</f>
        <v>6569.5</v>
      </c>
      <c r="O69" s="60">
        <f>SUM(O76,O82,O89,O104)</f>
        <v>0</v>
      </c>
      <c r="P69" s="26">
        <f>SUM(P76,P82,P89,P104)</f>
        <v>28900</v>
      </c>
      <c r="Q69" s="26">
        <f>SUM(L69:P69)</f>
        <v>140072.8</v>
      </c>
      <c r="R69" s="26"/>
      <c r="S69" s="60"/>
      <c r="T69" s="60"/>
      <c r="U69" s="60"/>
      <c r="V69" s="26"/>
      <c r="W69" s="26">
        <f>SUM(Q69,V69)</f>
        <v>140072.8</v>
      </c>
      <c r="X69" s="26">
        <f>(Q69/W69)*100</f>
        <v>100</v>
      </c>
      <c r="Y69" s="26">
        <f>(V69/W69)*100</f>
        <v>0</v>
      </c>
      <c r="Z69" s="1"/>
    </row>
    <row r="70" spans="1:26" ht="23.25">
      <c r="A70" s="1"/>
      <c r="B70" s="52"/>
      <c r="C70" s="52"/>
      <c r="D70" s="52"/>
      <c r="E70" s="52"/>
      <c r="F70" s="52"/>
      <c r="G70" s="52"/>
      <c r="H70" s="52"/>
      <c r="I70" s="53"/>
      <c r="J70" s="54" t="s">
        <v>52</v>
      </c>
      <c r="K70" s="55"/>
      <c r="L70" s="60">
        <f aca="true" t="shared" si="20" ref="L70:N71">SUM(L77,L83,L98,L105,L114)</f>
        <v>111316.8</v>
      </c>
      <c r="M70" s="26">
        <f t="shared" si="20"/>
        <v>2098.4</v>
      </c>
      <c r="N70" s="60">
        <f t="shared" si="20"/>
        <v>8200.599999999999</v>
      </c>
      <c r="O70" s="60">
        <f>SUM(O77,O83,O98,O105)</f>
        <v>0</v>
      </c>
      <c r="P70" s="26">
        <f>SUM(P77,P83,P98,P105)</f>
        <v>26000</v>
      </c>
      <c r="Q70" s="26">
        <f>SUM(L70:P70)</f>
        <v>147615.8</v>
      </c>
      <c r="R70" s="26"/>
      <c r="S70" s="60"/>
      <c r="T70" s="60"/>
      <c r="U70" s="60"/>
      <c r="V70" s="26"/>
      <c r="W70" s="26">
        <f>SUM(Q70,V70)</f>
        <v>147615.8</v>
      </c>
      <c r="X70" s="26">
        <f>(Q70/W70)*100</f>
        <v>100</v>
      </c>
      <c r="Y70" s="26">
        <f>(V70/W70)*100</f>
        <v>0</v>
      </c>
      <c r="Z70" s="1"/>
    </row>
    <row r="71" spans="1:26" ht="23.25">
      <c r="A71" s="1"/>
      <c r="B71" s="52"/>
      <c r="C71" s="52"/>
      <c r="D71" s="52"/>
      <c r="E71" s="52"/>
      <c r="F71" s="52"/>
      <c r="G71" s="52"/>
      <c r="H71" s="52"/>
      <c r="I71" s="53"/>
      <c r="J71" s="54" t="s">
        <v>53</v>
      </c>
      <c r="K71" s="55"/>
      <c r="L71" s="60">
        <f t="shared" si="20"/>
        <v>107405.29999999999</v>
      </c>
      <c r="M71" s="26">
        <f t="shared" si="20"/>
        <v>1740.8999999999999</v>
      </c>
      <c r="N71" s="60">
        <f t="shared" si="20"/>
        <v>6372.200000000001</v>
      </c>
      <c r="O71" s="60">
        <f>SUM(O78,O84,O99,O106)</f>
        <v>0</v>
      </c>
      <c r="P71" s="26">
        <f>SUM(P78,P84,P99,P106)</f>
        <v>25985.5</v>
      </c>
      <c r="Q71" s="26">
        <f>SUM(L71:P71)</f>
        <v>141503.89999999997</v>
      </c>
      <c r="R71" s="26"/>
      <c r="S71" s="60"/>
      <c r="T71" s="60"/>
      <c r="U71" s="60"/>
      <c r="V71" s="26"/>
      <c r="W71" s="26">
        <f>SUM(Q71,V71)</f>
        <v>141503.89999999997</v>
      </c>
      <c r="X71" s="26">
        <f>(Q71/W71)*100</f>
        <v>100</v>
      </c>
      <c r="Y71" s="26">
        <f>(V71/W71)*100</f>
        <v>0</v>
      </c>
      <c r="Z71" s="1"/>
    </row>
    <row r="72" spans="1:26" ht="23.25">
      <c r="A72" s="1"/>
      <c r="B72" s="52"/>
      <c r="C72" s="52"/>
      <c r="D72" s="52"/>
      <c r="E72" s="52"/>
      <c r="F72" s="52"/>
      <c r="G72" s="52"/>
      <c r="H72" s="52"/>
      <c r="I72" s="53"/>
      <c r="J72" s="54" t="s">
        <v>54</v>
      </c>
      <c r="K72" s="55"/>
      <c r="L72" s="60">
        <f>(L71/L69)*100</f>
        <v>104.1849433995208</v>
      </c>
      <c r="M72" s="26">
        <f aca="true" t="shared" si="21" ref="M72:W72">(M71/M69)*100</f>
        <v>115.1160484030946</v>
      </c>
      <c r="N72" s="60">
        <f t="shared" si="21"/>
        <v>96.99672730040339</v>
      </c>
      <c r="O72" s="60"/>
      <c r="P72" s="26">
        <f t="shared" si="21"/>
        <v>89.91522491349481</v>
      </c>
      <c r="Q72" s="26">
        <f t="shared" si="21"/>
        <v>101.02168301054878</v>
      </c>
      <c r="R72" s="26"/>
      <c r="S72" s="60"/>
      <c r="T72" s="60"/>
      <c r="U72" s="60"/>
      <c r="V72" s="26"/>
      <c r="W72" s="26">
        <f t="shared" si="21"/>
        <v>101.02168301054878</v>
      </c>
      <c r="X72" s="26"/>
      <c r="Y72" s="26"/>
      <c r="Z72" s="1"/>
    </row>
    <row r="73" spans="1:26" ht="23.25">
      <c r="A73" s="1"/>
      <c r="B73" s="52"/>
      <c r="C73" s="52"/>
      <c r="D73" s="52"/>
      <c r="E73" s="52"/>
      <c r="F73" s="52"/>
      <c r="G73" s="52"/>
      <c r="H73" s="52"/>
      <c r="I73" s="53"/>
      <c r="J73" s="54" t="s">
        <v>55</v>
      </c>
      <c r="K73" s="55"/>
      <c r="L73" s="60">
        <f>(L71/L70)*100</f>
        <v>96.48615483017836</v>
      </c>
      <c r="M73" s="26">
        <f aca="true" t="shared" si="22" ref="M73:W73">(M71/M70)*100</f>
        <v>82.96321006481128</v>
      </c>
      <c r="N73" s="60">
        <f t="shared" si="22"/>
        <v>77.70407043387073</v>
      </c>
      <c r="O73" s="60"/>
      <c r="P73" s="26">
        <f t="shared" si="22"/>
        <v>99.94423076923077</v>
      </c>
      <c r="Q73" s="26">
        <f t="shared" si="22"/>
        <v>95.85958955613151</v>
      </c>
      <c r="R73" s="26"/>
      <c r="S73" s="60"/>
      <c r="T73" s="60"/>
      <c r="U73" s="60"/>
      <c r="V73" s="26"/>
      <c r="W73" s="26">
        <f t="shared" si="22"/>
        <v>95.85958955613151</v>
      </c>
      <c r="X73" s="26"/>
      <c r="Y73" s="26"/>
      <c r="Z73" s="1"/>
    </row>
    <row r="74" spans="1:26" ht="23.25">
      <c r="A74" s="1"/>
      <c r="B74" s="52"/>
      <c r="C74" s="52"/>
      <c r="D74" s="52"/>
      <c r="E74" s="52"/>
      <c r="F74" s="52"/>
      <c r="G74" s="52"/>
      <c r="H74" s="52"/>
      <c r="I74" s="53"/>
      <c r="J74" s="54"/>
      <c r="K74" s="55"/>
      <c r="L74" s="60"/>
      <c r="M74" s="26"/>
      <c r="N74" s="60"/>
      <c r="O74" s="60"/>
      <c r="P74" s="26"/>
      <c r="Q74" s="26"/>
      <c r="R74" s="26"/>
      <c r="S74" s="60"/>
      <c r="T74" s="60"/>
      <c r="U74" s="60"/>
      <c r="V74" s="26"/>
      <c r="W74" s="26"/>
      <c r="X74" s="26"/>
      <c r="Y74" s="26"/>
      <c r="Z74" s="1"/>
    </row>
    <row r="75" spans="1:26" ht="23.25">
      <c r="A75" s="1"/>
      <c r="B75" s="52"/>
      <c r="C75" s="52"/>
      <c r="D75" s="52"/>
      <c r="E75" s="52"/>
      <c r="F75" s="52"/>
      <c r="G75" s="52"/>
      <c r="H75" s="84" t="s">
        <v>70</v>
      </c>
      <c r="I75" s="53"/>
      <c r="J75" s="54" t="s">
        <v>71</v>
      </c>
      <c r="K75" s="55"/>
      <c r="L75" s="60"/>
      <c r="M75" s="26"/>
      <c r="N75" s="60"/>
      <c r="O75" s="60"/>
      <c r="P75" s="26"/>
      <c r="Q75" s="26"/>
      <c r="R75" s="26"/>
      <c r="S75" s="60"/>
      <c r="T75" s="60"/>
      <c r="U75" s="60"/>
      <c r="V75" s="26"/>
      <c r="W75" s="26"/>
      <c r="X75" s="26"/>
      <c r="Y75" s="26"/>
      <c r="Z75" s="1"/>
    </row>
    <row r="76" spans="1:26" ht="23.25">
      <c r="A76" s="1"/>
      <c r="B76" s="52"/>
      <c r="C76" s="52"/>
      <c r="D76" s="52"/>
      <c r="E76" s="52"/>
      <c r="F76" s="52"/>
      <c r="G76" s="52"/>
      <c r="H76" s="52"/>
      <c r="I76" s="53"/>
      <c r="J76" s="54" t="s">
        <v>51</v>
      </c>
      <c r="K76" s="55"/>
      <c r="L76" s="60">
        <v>22596</v>
      </c>
      <c r="M76" s="26">
        <v>445.2</v>
      </c>
      <c r="N76" s="60">
        <v>1888</v>
      </c>
      <c r="O76" s="60"/>
      <c r="P76" s="26"/>
      <c r="Q76" s="26">
        <f>SUM(L76:P76)</f>
        <v>24929.2</v>
      </c>
      <c r="R76" s="26"/>
      <c r="S76" s="60"/>
      <c r="T76" s="60"/>
      <c r="U76" s="60"/>
      <c r="V76" s="26"/>
      <c r="W76" s="26">
        <f>SUM(Q76,V76)</f>
        <v>24929.2</v>
      </c>
      <c r="X76" s="26">
        <f>(Q76/W76)*100</f>
        <v>100</v>
      </c>
      <c r="Y76" s="26">
        <f>(V76/W76)*100</f>
        <v>0</v>
      </c>
      <c r="Z76" s="1"/>
    </row>
    <row r="77" spans="1:26" ht="23.25">
      <c r="A77" s="1"/>
      <c r="B77" s="61"/>
      <c r="C77" s="62"/>
      <c r="D77" s="62"/>
      <c r="E77" s="62"/>
      <c r="F77" s="62"/>
      <c r="G77" s="62"/>
      <c r="H77" s="62"/>
      <c r="I77" s="54"/>
      <c r="J77" s="54" t="s">
        <v>52</v>
      </c>
      <c r="K77" s="55"/>
      <c r="L77" s="24">
        <v>22452.5</v>
      </c>
      <c r="M77" s="24">
        <v>731.8</v>
      </c>
      <c r="N77" s="24">
        <v>2629.9</v>
      </c>
      <c r="O77" s="24"/>
      <c r="P77" s="24"/>
      <c r="Q77" s="24">
        <f>SUM(L77:P77)</f>
        <v>25814.2</v>
      </c>
      <c r="R77" s="24"/>
      <c r="S77" s="24"/>
      <c r="T77" s="24"/>
      <c r="U77" s="24"/>
      <c r="V77" s="24"/>
      <c r="W77" s="24">
        <f>SUM(Q77,V77)</f>
        <v>25814.2</v>
      </c>
      <c r="X77" s="24">
        <f>(Q77/W77)*100</f>
        <v>100</v>
      </c>
      <c r="Y77" s="24">
        <f>(V77/W77)*100</f>
        <v>0</v>
      </c>
      <c r="Z77" s="1"/>
    </row>
    <row r="78" spans="1:26" ht="23.25">
      <c r="A78" s="1"/>
      <c r="B78" s="52"/>
      <c r="C78" s="52"/>
      <c r="D78" s="52"/>
      <c r="E78" s="52"/>
      <c r="F78" s="52"/>
      <c r="G78" s="52"/>
      <c r="H78" s="52"/>
      <c r="I78" s="53"/>
      <c r="J78" s="54" t="s">
        <v>53</v>
      </c>
      <c r="K78" s="55"/>
      <c r="L78" s="60">
        <v>20875.1</v>
      </c>
      <c r="M78" s="26">
        <v>663.5</v>
      </c>
      <c r="N78" s="60">
        <v>2416.9</v>
      </c>
      <c r="O78" s="60"/>
      <c r="P78" s="26"/>
      <c r="Q78" s="26">
        <f>SUM(L78:P78)</f>
        <v>23955.5</v>
      </c>
      <c r="R78" s="26"/>
      <c r="S78" s="60"/>
      <c r="T78" s="60"/>
      <c r="U78" s="60"/>
      <c r="V78" s="26"/>
      <c r="W78" s="26">
        <f>SUM(Q78,V78)</f>
        <v>23955.5</v>
      </c>
      <c r="X78" s="26">
        <f>(Q78/W78)*100</f>
        <v>100</v>
      </c>
      <c r="Y78" s="26">
        <f>(V78/W78)*100</f>
        <v>0</v>
      </c>
      <c r="Z78" s="1"/>
    </row>
    <row r="79" spans="1:26" ht="23.25">
      <c r="A79" s="1"/>
      <c r="B79" s="52"/>
      <c r="C79" s="52"/>
      <c r="D79" s="52"/>
      <c r="E79" s="52"/>
      <c r="F79" s="52"/>
      <c r="G79" s="52"/>
      <c r="H79" s="52"/>
      <c r="I79" s="53"/>
      <c r="J79" s="54" t="s">
        <v>54</v>
      </c>
      <c r="K79" s="55"/>
      <c r="L79" s="60">
        <f>(L78/L76)*100</f>
        <v>92.38405027438485</v>
      </c>
      <c r="M79" s="26">
        <f>(M78/M76)*100</f>
        <v>149.03414195867026</v>
      </c>
      <c r="N79" s="60">
        <f>(N78/N76)*100</f>
        <v>128.0137711864407</v>
      </c>
      <c r="O79" s="60"/>
      <c r="P79" s="26"/>
      <c r="Q79" s="26">
        <f>(Q78/Q76)*100</f>
        <v>96.09413860051667</v>
      </c>
      <c r="R79" s="26"/>
      <c r="S79" s="60"/>
      <c r="T79" s="60"/>
      <c r="U79" s="60"/>
      <c r="V79" s="26"/>
      <c r="W79" s="26">
        <f>(W78/W76)*100</f>
        <v>96.09413860051667</v>
      </c>
      <c r="X79" s="26"/>
      <c r="Y79" s="26"/>
      <c r="Z79" s="1"/>
    </row>
    <row r="80" spans="1:26" ht="23.25">
      <c r="A80" s="1"/>
      <c r="B80" s="52"/>
      <c r="C80" s="52"/>
      <c r="D80" s="52"/>
      <c r="E80" s="52"/>
      <c r="F80" s="52"/>
      <c r="G80" s="52"/>
      <c r="H80" s="52"/>
      <c r="I80" s="53"/>
      <c r="J80" s="54" t="s">
        <v>55</v>
      </c>
      <c r="K80" s="55"/>
      <c r="L80" s="60">
        <f>(L78/L77)*100</f>
        <v>92.97450172586571</v>
      </c>
      <c r="M80" s="26">
        <f>(M78/M77)*100</f>
        <v>90.66684886581034</v>
      </c>
      <c r="N80" s="60">
        <f>(N78/N77)*100</f>
        <v>91.90083273128255</v>
      </c>
      <c r="O80" s="60"/>
      <c r="P80" s="26"/>
      <c r="Q80" s="26">
        <f>(Q78/Q77)*100</f>
        <v>92.79969939025807</v>
      </c>
      <c r="R80" s="26"/>
      <c r="S80" s="60"/>
      <c r="T80" s="60"/>
      <c r="U80" s="60"/>
      <c r="V80" s="26"/>
      <c r="W80" s="26">
        <f>(W78/W77)*100</f>
        <v>92.79969939025807</v>
      </c>
      <c r="X80" s="26"/>
      <c r="Y80" s="26"/>
      <c r="Z80" s="1"/>
    </row>
    <row r="81" spans="1:26" ht="23.25">
      <c r="A81" s="1"/>
      <c r="B81" s="52"/>
      <c r="C81" s="52"/>
      <c r="D81" s="52"/>
      <c r="E81" s="52"/>
      <c r="F81" s="52"/>
      <c r="G81" s="52"/>
      <c r="H81" s="84" t="s">
        <v>65</v>
      </c>
      <c r="I81" s="53"/>
      <c r="J81" s="54" t="s">
        <v>66</v>
      </c>
      <c r="K81" s="55"/>
      <c r="L81" s="60"/>
      <c r="M81" s="26"/>
      <c r="N81" s="60"/>
      <c r="O81" s="60"/>
      <c r="P81" s="26"/>
      <c r="Q81" s="26"/>
      <c r="R81" s="26"/>
      <c r="S81" s="60"/>
      <c r="T81" s="60"/>
      <c r="U81" s="60"/>
      <c r="V81" s="26"/>
      <c r="W81" s="26"/>
      <c r="X81" s="26"/>
      <c r="Y81" s="26"/>
      <c r="Z81" s="1"/>
    </row>
    <row r="82" spans="1:26" ht="23.25">
      <c r="A82" s="1"/>
      <c r="B82" s="61"/>
      <c r="C82" s="61"/>
      <c r="D82" s="61"/>
      <c r="E82" s="61"/>
      <c r="F82" s="61"/>
      <c r="G82" s="61"/>
      <c r="H82" s="61"/>
      <c r="I82" s="53"/>
      <c r="J82" s="54" t="s">
        <v>51</v>
      </c>
      <c r="K82" s="55"/>
      <c r="L82" s="60">
        <v>43261</v>
      </c>
      <c r="M82" s="26">
        <v>456.5</v>
      </c>
      <c r="N82" s="60">
        <v>2038.2</v>
      </c>
      <c r="O82" s="60"/>
      <c r="P82" s="26">
        <v>28900</v>
      </c>
      <c r="Q82" s="26">
        <f>SUM(L82:P82)</f>
        <v>74655.7</v>
      </c>
      <c r="R82" s="26"/>
      <c r="S82" s="60"/>
      <c r="T82" s="60"/>
      <c r="U82" s="60"/>
      <c r="V82" s="26"/>
      <c r="W82" s="26">
        <f>SUM(Q82,V82)</f>
        <v>74655.7</v>
      </c>
      <c r="X82" s="26">
        <f>(Q82/W82)*100</f>
        <v>100</v>
      </c>
      <c r="Y82" s="26">
        <f>(V82/W82)*100</f>
        <v>0</v>
      </c>
      <c r="Z82" s="1"/>
    </row>
    <row r="83" spans="1:26" ht="23.25">
      <c r="A83" s="1"/>
      <c r="B83" s="61"/>
      <c r="C83" s="62"/>
      <c r="D83" s="62"/>
      <c r="E83" s="62"/>
      <c r="F83" s="62"/>
      <c r="G83" s="62"/>
      <c r="H83" s="62"/>
      <c r="I83" s="54"/>
      <c r="J83" s="54" t="s">
        <v>52</v>
      </c>
      <c r="K83" s="55"/>
      <c r="L83" s="24">
        <v>43171.5</v>
      </c>
      <c r="M83" s="24">
        <v>420.2</v>
      </c>
      <c r="N83" s="24">
        <v>1765.5</v>
      </c>
      <c r="O83" s="24"/>
      <c r="P83" s="24">
        <v>26000</v>
      </c>
      <c r="Q83" s="24">
        <f>SUM(L83:P83)</f>
        <v>71357.2</v>
      </c>
      <c r="R83" s="24"/>
      <c r="S83" s="24"/>
      <c r="T83" s="24"/>
      <c r="U83" s="24"/>
      <c r="V83" s="24"/>
      <c r="W83" s="24">
        <f>SUM(Q83,V83)</f>
        <v>71357.2</v>
      </c>
      <c r="X83" s="24">
        <f>(Q83/W83)*100</f>
        <v>100</v>
      </c>
      <c r="Y83" s="24">
        <f>(V83/W83)*100</f>
        <v>0</v>
      </c>
      <c r="Z83" s="1"/>
    </row>
    <row r="84" spans="1:26" ht="23.25">
      <c r="A84" s="1"/>
      <c r="B84" s="61"/>
      <c r="C84" s="61"/>
      <c r="D84" s="61"/>
      <c r="E84" s="61"/>
      <c r="F84" s="61"/>
      <c r="G84" s="61"/>
      <c r="H84" s="61"/>
      <c r="I84" s="53"/>
      <c r="J84" s="54" t="s">
        <v>53</v>
      </c>
      <c r="K84" s="55"/>
      <c r="L84" s="60">
        <v>42200.1</v>
      </c>
      <c r="M84" s="26">
        <v>333.3</v>
      </c>
      <c r="N84" s="60">
        <v>1367.1</v>
      </c>
      <c r="O84" s="60"/>
      <c r="P84" s="26">
        <v>25985.5</v>
      </c>
      <c r="Q84" s="26">
        <f>SUM(L84:P84)</f>
        <v>69886</v>
      </c>
      <c r="R84" s="26"/>
      <c r="S84" s="60"/>
      <c r="T84" s="60"/>
      <c r="U84" s="60"/>
      <c r="V84" s="26"/>
      <c r="W84" s="26">
        <f>SUM(Q84,V84)</f>
        <v>69886</v>
      </c>
      <c r="X84" s="26">
        <f>(Q84/W84)*100</f>
        <v>100</v>
      </c>
      <c r="Y84" s="26">
        <f>(V84/W84)*100</f>
        <v>0</v>
      </c>
      <c r="Z84" s="1"/>
    </row>
    <row r="85" spans="1:26" ht="23.25">
      <c r="A85" s="1"/>
      <c r="B85" s="61"/>
      <c r="C85" s="61"/>
      <c r="D85" s="61"/>
      <c r="E85" s="61"/>
      <c r="F85" s="61"/>
      <c r="G85" s="61"/>
      <c r="H85" s="61"/>
      <c r="I85" s="53"/>
      <c r="J85" s="54" t="s">
        <v>54</v>
      </c>
      <c r="K85" s="55"/>
      <c r="L85" s="60">
        <f>(L84/L82)*100</f>
        <v>97.54767573565104</v>
      </c>
      <c r="M85" s="26">
        <f aca="true" t="shared" si="23" ref="M85:W85">(M84/M82)*100</f>
        <v>73.01204819277109</v>
      </c>
      <c r="N85" s="60">
        <f t="shared" si="23"/>
        <v>67.07388872534588</v>
      </c>
      <c r="O85" s="60"/>
      <c r="P85" s="26">
        <f t="shared" si="23"/>
        <v>89.91522491349481</v>
      </c>
      <c r="Q85" s="26">
        <f t="shared" si="23"/>
        <v>93.61107055455913</v>
      </c>
      <c r="R85" s="26"/>
      <c r="S85" s="60"/>
      <c r="T85" s="60"/>
      <c r="U85" s="60"/>
      <c r="V85" s="26"/>
      <c r="W85" s="26">
        <f t="shared" si="23"/>
        <v>93.61107055455913</v>
      </c>
      <c r="X85" s="26"/>
      <c r="Y85" s="26"/>
      <c r="Z85" s="1"/>
    </row>
    <row r="86" spans="1:26" ht="23.25">
      <c r="A86" s="1"/>
      <c r="B86" s="61"/>
      <c r="C86" s="61"/>
      <c r="D86" s="61"/>
      <c r="E86" s="61"/>
      <c r="F86" s="61"/>
      <c r="G86" s="61"/>
      <c r="H86" s="61"/>
      <c r="I86" s="53"/>
      <c r="J86" s="54" t="s">
        <v>55</v>
      </c>
      <c r="K86" s="55"/>
      <c r="L86" s="60">
        <f>(L84/L83)*100</f>
        <v>97.74990445085298</v>
      </c>
      <c r="M86" s="26">
        <f aca="true" t="shared" si="24" ref="M86:W86">(M84/M83)*100</f>
        <v>79.3193717277487</v>
      </c>
      <c r="N86" s="60">
        <f t="shared" si="24"/>
        <v>77.4341546304163</v>
      </c>
      <c r="O86" s="60"/>
      <c r="P86" s="26">
        <f t="shared" si="24"/>
        <v>99.94423076923077</v>
      </c>
      <c r="Q86" s="26">
        <f t="shared" si="24"/>
        <v>97.93825990930138</v>
      </c>
      <c r="R86" s="26"/>
      <c r="S86" s="60"/>
      <c r="T86" s="60"/>
      <c r="U86" s="60"/>
      <c r="V86" s="26"/>
      <c r="W86" s="26">
        <f t="shared" si="24"/>
        <v>97.93825990930138</v>
      </c>
      <c r="X86" s="26"/>
      <c r="Y86" s="26"/>
      <c r="Z86" s="1"/>
    </row>
    <row r="87" spans="1:26" ht="23.25">
      <c r="A87" s="1"/>
      <c r="B87" s="61"/>
      <c r="C87" s="61"/>
      <c r="D87" s="61"/>
      <c r="E87" s="61"/>
      <c r="F87" s="61"/>
      <c r="G87" s="61"/>
      <c r="H87" s="85" t="s">
        <v>72</v>
      </c>
      <c r="I87" s="53"/>
      <c r="J87" s="54" t="s">
        <v>73</v>
      </c>
      <c r="K87" s="55"/>
      <c r="L87" s="60"/>
      <c r="M87" s="26"/>
      <c r="N87" s="60"/>
      <c r="O87" s="60"/>
      <c r="P87" s="26"/>
      <c r="Q87" s="26"/>
      <c r="R87" s="26"/>
      <c r="S87" s="60"/>
      <c r="T87" s="60"/>
      <c r="U87" s="60"/>
      <c r="V87" s="26"/>
      <c r="W87" s="26"/>
      <c r="X87" s="26"/>
      <c r="Y87" s="26"/>
      <c r="Z87" s="1"/>
    </row>
    <row r="88" spans="1:26" ht="23.25">
      <c r="A88" s="1"/>
      <c r="B88" s="61"/>
      <c r="C88" s="61"/>
      <c r="D88" s="61"/>
      <c r="E88" s="61"/>
      <c r="F88" s="61"/>
      <c r="G88" s="61"/>
      <c r="H88" s="61"/>
      <c r="I88" s="53"/>
      <c r="J88" s="54" t="s">
        <v>74</v>
      </c>
      <c r="K88" s="55"/>
      <c r="L88" s="60"/>
      <c r="M88" s="26"/>
      <c r="N88" s="60"/>
      <c r="O88" s="60"/>
      <c r="P88" s="26"/>
      <c r="Q88" s="26"/>
      <c r="R88" s="26"/>
      <c r="S88" s="60"/>
      <c r="T88" s="60"/>
      <c r="U88" s="60"/>
      <c r="V88" s="26"/>
      <c r="W88" s="26"/>
      <c r="X88" s="26"/>
      <c r="Y88" s="26"/>
      <c r="Z88" s="1"/>
    </row>
    <row r="89" spans="1:26" ht="23.25">
      <c r="A89" s="1"/>
      <c r="B89" s="61"/>
      <c r="C89" s="61"/>
      <c r="D89" s="61"/>
      <c r="E89" s="61"/>
      <c r="F89" s="61"/>
      <c r="G89" s="61"/>
      <c r="H89" s="61"/>
      <c r="I89" s="53"/>
      <c r="J89" s="54" t="s">
        <v>51</v>
      </c>
      <c r="K89" s="55"/>
      <c r="L89" s="60">
        <v>21844</v>
      </c>
      <c r="M89" s="26">
        <v>258.1</v>
      </c>
      <c r="N89" s="60">
        <v>1575</v>
      </c>
      <c r="O89" s="60"/>
      <c r="P89" s="26"/>
      <c r="Q89" s="26">
        <f>SUM(L89:P89)</f>
        <v>23677.1</v>
      </c>
      <c r="R89" s="26"/>
      <c r="S89" s="60"/>
      <c r="T89" s="60"/>
      <c r="U89" s="60"/>
      <c r="V89" s="26"/>
      <c r="W89" s="26">
        <f>SUM(Q89,V89)</f>
        <v>23677.1</v>
      </c>
      <c r="X89" s="26">
        <f>(Q89/W89)*100</f>
        <v>100</v>
      </c>
      <c r="Y89" s="26">
        <f>(V89/W89)*100</f>
        <v>0</v>
      </c>
      <c r="Z89" s="1"/>
    </row>
    <row r="90" spans="1:26" ht="23.25">
      <c r="A90" s="1"/>
      <c r="B90" s="70"/>
      <c r="C90" s="70"/>
      <c r="D90" s="70"/>
      <c r="E90" s="70"/>
      <c r="F90" s="70"/>
      <c r="G90" s="70"/>
      <c r="H90" s="70"/>
      <c r="I90" s="64"/>
      <c r="J90" s="65"/>
      <c r="K90" s="66"/>
      <c r="L90" s="67"/>
      <c r="M90" s="68"/>
      <c r="N90" s="67"/>
      <c r="O90" s="67"/>
      <c r="P90" s="68"/>
      <c r="Q90" s="68"/>
      <c r="R90" s="68"/>
      <c r="S90" s="67"/>
      <c r="T90" s="67"/>
      <c r="U90" s="67"/>
      <c r="V90" s="68"/>
      <c r="W90" s="68"/>
      <c r="X90" s="68"/>
      <c r="Y90" s="68"/>
      <c r="Z90" s="1"/>
    </row>
    <row r="91" spans="1:26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5"/>
      <c r="W92" s="5"/>
      <c r="X92" s="5"/>
      <c r="Y92" s="5" t="s">
        <v>167</v>
      </c>
      <c r="Z92" s="1"/>
    </row>
    <row r="93" spans="1:26" ht="23.25">
      <c r="A93" s="1"/>
      <c r="B93" s="9" t="s">
        <v>4</v>
      </c>
      <c r="C93" s="10"/>
      <c r="D93" s="10"/>
      <c r="E93" s="10"/>
      <c r="F93" s="10"/>
      <c r="G93" s="10"/>
      <c r="H93" s="11"/>
      <c r="I93" s="12"/>
      <c r="J93" s="13"/>
      <c r="K93" s="14"/>
      <c r="L93" s="15" t="s">
        <v>5</v>
      </c>
      <c r="M93" s="15"/>
      <c r="N93" s="15"/>
      <c r="O93" s="15"/>
      <c r="P93" s="15"/>
      <c r="Q93" s="15"/>
      <c r="R93" s="16" t="s">
        <v>6</v>
      </c>
      <c r="S93" s="15"/>
      <c r="T93" s="15"/>
      <c r="U93" s="15"/>
      <c r="V93" s="17"/>
      <c r="W93" s="15" t="s">
        <v>7</v>
      </c>
      <c r="X93" s="15"/>
      <c r="Y93" s="18"/>
      <c r="Z93" s="1"/>
    </row>
    <row r="94" spans="1:26" ht="23.25">
      <c r="A94" s="1"/>
      <c r="B94" s="19" t="s">
        <v>8</v>
      </c>
      <c r="C94" s="20"/>
      <c r="D94" s="20"/>
      <c r="E94" s="20"/>
      <c r="F94" s="20"/>
      <c r="G94" s="20"/>
      <c r="H94" s="21"/>
      <c r="I94" s="22"/>
      <c r="J94" s="23"/>
      <c r="K94" s="24"/>
      <c r="L94" s="25"/>
      <c r="M94" s="26"/>
      <c r="N94" s="27"/>
      <c r="O94" s="28" t="s">
        <v>9</v>
      </c>
      <c r="P94" s="29"/>
      <c r="Q94" s="30"/>
      <c r="R94" s="31" t="s">
        <v>9</v>
      </c>
      <c r="S94" s="32" t="s">
        <v>10</v>
      </c>
      <c r="T94" s="25"/>
      <c r="U94" s="33" t="s">
        <v>11</v>
      </c>
      <c r="V94" s="30"/>
      <c r="W94" s="30"/>
      <c r="X94" s="34" t="s">
        <v>12</v>
      </c>
      <c r="Y94" s="35"/>
      <c r="Z94" s="1"/>
    </row>
    <row r="95" spans="1:26" ht="23.25">
      <c r="A95" s="1"/>
      <c r="B95" s="36"/>
      <c r="C95" s="37"/>
      <c r="D95" s="37"/>
      <c r="E95" s="37"/>
      <c r="F95" s="38"/>
      <c r="G95" s="37"/>
      <c r="H95" s="36"/>
      <c r="I95" s="22"/>
      <c r="J95" s="2" t="s">
        <v>13</v>
      </c>
      <c r="K95" s="24"/>
      <c r="L95" s="39" t="s">
        <v>14</v>
      </c>
      <c r="M95" s="40" t="s">
        <v>15</v>
      </c>
      <c r="N95" s="32" t="s">
        <v>14</v>
      </c>
      <c r="O95" s="39" t="s">
        <v>16</v>
      </c>
      <c r="P95" s="29" t="s">
        <v>17</v>
      </c>
      <c r="Q95" s="26"/>
      <c r="R95" s="41" t="s">
        <v>16</v>
      </c>
      <c r="S95" s="40" t="s">
        <v>18</v>
      </c>
      <c r="T95" s="39" t="s">
        <v>19</v>
      </c>
      <c r="U95" s="33" t="s">
        <v>20</v>
      </c>
      <c r="V95" s="30"/>
      <c r="W95" s="30"/>
      <c r="X95" s="30"/>
      <c r="Y95" s="40"/>
      <c r="Z95" s="1"/>
    </row>
    <row r="96" spans="1:26" ht="23.25">
      <c r="A96" s="1"/>
      <c r="B96" s="36" t="s">
        <v>21</v>
      </c>
      <c r="C96" s="36" t="s">
        <v>22</v>
      </c>
      <c r="D96" s="36" t="s">
        <v>23</v>
      </c>
      <c r="E96" s="36" t="s">
        <v>24</v>
      </c>
      <c r="F96" s="36" t="s">
        <v>25</v>
      </c>
      <c r="G96" s="36" t="s">
        <v>26</v>
      </c>
      <c r="H96" s="36" t="s">
        <v>27</v>
      </c>
      <c r="I96" s="22"/>
      <c r="J96" s="42"/>
      <c r="K96" s="24"/>
      <c r="L96" s="39" t="s">
        <v>28</v>
      </c>
      <c r="M96" s="40" t="s">
        <v>29</v>
      </c>
      <c r="N96" s="32" t="s">
        <v>30</v>
      </c>
      <c r="O96" s="39" t="s">
        <v>31</v>
      </c>
      <c r="P96" s="29" t="s">
        <v>32</v>
      </c>
      <c r="Q96" s="40" t="s">
        <v>33</v>
      </c>
      <c r="R96" s="41" t="s">
        <v>31</v>
      </c>
      <c r="S96" s="40" t="s">
        <v>34</v>
      </c>
      <c r="T96" s="39" t="s">
        <v>35</v>
      </c>
      <c r="U96" s="33" t="s">
        <v>36</v>
      </c>
      <c r="V96" s="29" t="s">
        <v>33</v>
      </c>
      <c r="W96" s="29" t="s">
        <v>37</v>
      </c>
      <c r="X96" s="29" t="s">
        <v>38</v>
      </c>
      <c r="Y96" s="40" t="s">
        <v>39</v>
      </c>
      <c r="Z96" s="1"/>
    </row>
    <row r="97" spans="1:26" ht="23.25">
      <c r="A97" s="1"/>
      <c r="B97" s="43"/>
      <c r="C97" s="43"/>
      <c r="D97" s="43"/>
      <c r="E97" s="43"/>
      <c r="F97" s="43"/>
      <c r="G97" s="43"/>
      <c r="H97" s="43"/>
      <c r="I97" s="44"/>
      <c r="J97" s="45"/>
      <c r="K97" s="46"/>
      <c r="L97" s="47"/>
      <c r="M97" s="48"/>
      <c r="N97" s="49"/>
      <c r="O97" s="47"/>
      <c r="P97" s="50"/>
      <c r="Q97" s="50"/>
      <c r="R97" s="48"/>
      <c r="S97" s="48"/>
      <c r="T97" s="47"/>
      <c r="U97" s="51"/>
      <c r="V97" s="50"/>
      <c r="W97" s="50"/>
      <c r="X97" s="50"/>
      <c r="Y97" s="48"/>
      <c r="Z97" s="1"/>
    </row>
    <row r="98" spans="1:26" ht="23.25">
      <c r="A98" s="1"/>
      <c r="B98" s="84" t="s">
        <v>49</v>
      </c>
      <c r="C98" s="84" t="s">
        <v>56</v>
      </c>
      <c r="D98" s="52"/>
      <c r="E98" s="84" t="s">
        <v>58</v>
      </c>
      <c r="F98" s="84" t="s">
        <v>60</v>
      </c>
      <c r="G98" s="84" t="s">
        <v>67</v>
      </c>
      <c r="H98" s="84" t="s">
        <v>72</v>
      </c>
      <c r="I98" s="53"/>
      <c r="J98" s="54" t="s">
        <v>52</v>
      </c>
      <c r="K98" s="55"/>
      <c r="L98" s="25">
        <v>25130.5</v>
      </c>
      <c r="M98" s="26">
        <v>411.3</v>
      </c>
      <c r="N98" s="27">
        <v>2568.9</v>
      </c>
      <c r="O98" s="56"/>
      <c r="P98" s="30"/>
      <c r="Q98" s="30">
        <f>SUM(L98:P98)</f>
        <v>28110.7</v>
      </c>
      <c r="R98" s="26"/>
      <c r="S98" s="27"/>
      <c r="T98" s="25"/>
      <c r="U98" s="57"/>
      <c r="V98" s="30"/>
      <c r="W98" s="30">
        <f>SUM(Q98,V98)</f>
        <v>28110.7</v>
      </c>
      <c r="X98" s="30">
        <f>(Q98/W98)*100</f>
        <v>100</v>
      </c>
      <c r="Y98" s="26">
        <f>(V98/W98)*100</f>
        <v>0</v>
      </c>
      <c r="Z98" s="1"/>
    </row>
    <row r="99" spans="1:26" ht="23.25">
      <c r="A99" s="1"/>
      <c r="B99" s="52"/>
      <c r="C99" s="52"/>
      <c r="D99" s="52"/>
      <c r="E99" s="52"/>
      <c r="F99" s="52"/>
      <c r="G99" s="52"/>
      <c r="H99" s="52"/>
      <c r="I99" s="53"/>
      <c r="J99" s="58" t="s">
        <v>53</v>
      </c>
      <c r="K99" s="59"/>
      <c r="L99" s="60">
        <v>24474.6</v>
      </c>
      <c r="M99" s="60">
        <v>351</v>
      </c>
      <c r="N99" s="60">
        <v>1485.6</v>
      </c>
      <c r="O99" s="60"/>
      <c r="P99" s="60"/>
      <c r="Q99" s="60">
        <f>SUM(L99:P99)</f>
        <v>26311.199999999997</v>
      </c>
      <c r="R99" s="60"/>
      <c r="S99" s="60"/>
      <c r="T99" s="60"/>
      <c r="U99" s="69"/>
      <c r="V99" s="26"/>
      <c r="W99" s="26">
        <f>SUM(Q99,V99)</f>
        <v>26311.199999999997</v>
      </c>
      <c r="X99" s="26">
        <f>(Q99/W99)*100</f>
        <v>100</v>
      </c>
      <c r="Y99" s="26">
        <f>(V99/W99)*100</f>
        <v>0</v>
      </c>
      <c r="Z99" s="1"/>
    </row>
    <row r="100" spans="1:26" ht="23.25">
      <c r="A100" s="1"/>
      <c r="B100" s="52"/>
      <c r="C100" s="52"/>
      <c r="D100" s="52"/>
      <c r="E100" s="52"/>
      <c r="F100" s="52"/>
      <c r="G100" s="52"/>
      <c r="H100" s="52"/>
      <c r="I100" s="53"/>
      <c r="J100" s="58" t="s">
        <v>54</v>
      </c>
      <c r="K100" s="59"/>
      <c r="L100" s="60">
        <f>(L99/L89)*100</f>
        <v>112.0426661783556</v>
      </c>
      <c r="M100" s="60">
        <f>(M99/M89)*100</f>
        <v>135.9938008523828</v>
      </c>
      <c r="N100" s="60">
        <f>(N99/N89)*100</f>
        <v>94.32380952380952</v>
      </c>
      <c r="O100" s="60"/>
      <c r="P100" s="60"/>
      <c r="Q100" s="60">
        <f>(Q99/Q89)*100</f>
        <v>111.12509555646595</v>
      </c>
      <c r="R100" s="60"/>
      <c r="S100" s="60"/>
      <c r="T100" s="60"/>
      <c r="U100" s="60"/>
      <c r="V100" s="26"/>
      <c r="W100" s="26">
        <f>(W99/W89)*100</f>
        <v>111.12509555646595</v>
      </c>
      <c r="X100" s="26"/>
      <c r="Y100" s="26"/>
      <c r="Z100" s="1"/>
    </row>
    <row r="101" spans="1:26" ht="23.25">
      <c r="A101" s="1"/>
      <c r="B101" s="52"/>
      <c r="C101" s="52"/>
      <c r="D101" s="52"/>
      <c r="E101" s="52"/>
      <c r="F101" s="52"/>
      <c r="G101" s="52"/>
      <c r="H101" s="52"/>
      <c r="I101" s="53"/>
      <c r="J101" s="54" t="s">
        <v>55</v>
      </c>
      <c r="K101" s="55"/>
      <c r="L101" s="60">
        <f>(L99/L98)*100</f>
        <v>97.39002407433198</v>
      </c>
      <c r="M101" s="60">
        <f>(M99/M98)*100</f>
        <v>85.33916849015317</v>
      </c>
      <c r="N101" s="60">
        <f>(N99/N98)*100</f>
        <v>57.83019969636809</v>
      </c>
      <c r="O101" s="60"/>
      <c r="P101" s="60"/>
      <c r="Q101" s="26">
        <f>(Q99/Q98)*100</f>
        <v>93.59852298235191</v>
      </c>
      <c r="R101" s="60"/>
      <c r="S101" s="60"/>
      <c r="T101" s="60"/>
      <c r="U101" s="60"/>
      <c r="V101" s="26"/>
      <c r="W101" s="26">
        <f>(W99/W98)*100</f>
        <v>93.59852298235191</v>
      </c>
      <c r="X101" s="26"/>
      <c r="Y101" s="26"/>
      <c r="Z101" s="1"/>
    </row>
    <row r="102" spans="1:26" ht="23.25">
      <c r="A102" s="1"/>
      <c r="B102" s="52"/>
      <c r="C102" s="52"/>
      <c r="D102" s="52"/>
      <c r="E102" s="52"/>
      <c r="F102" s="52"/>
      <c r="G102" s="52"/>
      <c r="H102" s="84" t="s">
        <v>75</v>
      </c>
      <c r="I102" s="53"/>
      <c r="J102" s="54" t="s">
        <v>76</v>
      </c>
      <c r="K102" s="55"/>
      <c r="L102" s="60"/>
      <c r="M102" s="26"/>
      <c r="N102" s="60"/>
      <c r="O102" s="60"/>
      <c r="P102" s="26"/>
      <c r="Q102" s="26"/>
      <c r="R102" s="26"/>
      <c r="S102" s="60"/>
      <c r="T102" s="60"/>
      <c r="U102" s="60"/>
      <c r="V102" s="26"/>
      <c r="W102" s="26"/>
      <c r="X102" s="26"/>
      <c r="Y102" s="26"/>
      <c r="Z102" s="1"/>
    </row>
    <row r="103" spans="1:26" ht="23.25">
      <c r="A103" s="1"/>
      <c r="B103" s="52"/>
      <c r="C103" s="52"/>
      <c r="D103" s="52"/>
      <c r="E103" s="52"/>
      <c r="F103" s="52"/>
      <c r="G103" s="52"/>
      <c r="H103" s="52"/>
      <c r="I103" s="53"/>
      <c r="J103" s="54" t="s">
        <v>77</v>
      </c>
      <c r="K103" s="55"/>
      <c r="L103" s="60"/>
      <c r="M103" s="26"/>
      <c r="N103" s="60"/>
      <c r="O103" s="60"/>
      <c r="P103" s="26"/>
      <c r="Q103" s="26"/>
      <c r="R103" s="26"/>
      <c r="S103" s="60"/>
      <c r="T103" s="60"/>
      <c r="U103" s="60"/>
      <c r="V103" s="26"/>
      <c r="W103" s="26"/>
      <c r="X103" s="26"/>
      <c r="Y103" s="26"/>
      <c r="Z103" s="1"/>
    </row>
    <row r="104" spans="1:26" ht="23.25">
      <c r="A104" s="1"/>
      <c r="B104" s="52"/>
      <c r="C104" s="52"/>
      <c r="D104" s="52"/>
      <c r="E104" s="52"/>
      <c r="F104" s="52"/>
      <c r="G104" s="52"/>
      <c r="H104" s="52"/>
      <c r="I104" s="53"/>
      <c r="J104" s="54" t="s">
        <v>51</v>
      </c>
      <c r="K104" s="55"/>
      <c r="L104" s="60">
        <v>15390</v>
      </c>
      <c r="M104" s="26">
        <v>352.5</v>
      </c>
      <c r="N104" s="60">
        <v>1068.3</v>
      </c>
      <c r="O104" s="60"/>
      <c r="P104" s="26"/>
      <c r="Q104" s="26">
        <f>SUM(L104:P104)</f>
        <v>16810.8</v>
      </c>
      <c r="R104" s="26"/>
      <c r="S104" s="60"/>
      <c r="T104" s="60"/>
      <c r="U104" s="60"/>
      <c r="V104" s="26"/>
      <c r="W104" s="26">
        <f>SUM(Q104,V104)</f>
        <v>16810.8</v>
      </c>
      <c r="X104" s="26">
        <f>(Q104/W104)*100</f>
        <v>100</v>
      </c>
      <c r="Y104" s="26">
        <f>(V104/W104)*100</f>
        <v>0</v>
      </c>
      <c r="Z104" s="1"/>
    </row>
    <row r="105" spans="1:26" ht="23.25">
      <c r="A105" s="1"/>
      <c r="B105" s="52"/>
      <c r="C105" s="52"/>
      <c r="D105" s="52"/>
      <c r="E105" s="52"/>
      <c r="F105" s="52"/>
      <c r="G105" s="52"/>
      <c r="H105" s="52"/>
      <c r="I105" s="53"/>
      <c r="J105" s="54" t="s">
        <v>52</v>
      </c>
      <c r="K105" s="55"/>
      <c r="L105" s="60">
        <v>16602.8</v>
      </c>
      <c r="M105" s="26">
        <v>440.6</v>
      </c>
      <c r="N105" s="60">
        <v>1092.2</v>
      </c>
      <c r="O105" s="60"/>
      <c r="P105" s="26"/>
      <c r="Q105" s="26">
        <f>SUM(L105:P105)</f>
        <v>18135.6</v>
      </c>
      <c r="R105" s="26"/>
      <c r="S105" s="60"/>
      <c r="T105" s="60"/>
      <c r="U105" s="60"/>
      <c r="V105" s="26"/>
      <c r="W105" s="26">
        <f>SUM(Q105,V105)</f>
        <v>18135.6</v>
      </c>
      <c r="X105" s="26">
        <f>(Q105/W105)*100</f>
        <v>100</v>
      </c>
      <c r="Y105" s="26">
        <f>(V105/W105)*100</f>
        <v>0</v>
      </c>
      <c r="Z105" s="1"/>
    </row>
    <row r="106" spans="1:26" ht="23.25">
      <c r="A106" s="1"/>
      <c r="B106" s="52"/>
      <c r="C106" s="52"/>
      <c r="D106" s="52"/>
      <c r="E106" s="52"/>
      <c r="F106" s="52"/>
      <c r="G106" s="52"/>
      <c r="H106" s="52"/>
      <c r="I106" s="53"/>
      <c r="J106" s="54" t="s">
        <v>53</v>
      </c>
      <c r="K106" s="55"/>
      <c r="L106" s="60">
        <v>16196.5</v>
      </c>
      <c r="M106" s="26">
        <v>319.8</v>
      </c>
      <c r="N106" s="60">
        <v>971.6</v>
      </c>
      <c r="O106" s="60"/>
      <c r="P106" s="26"/>
      <c r="Q106" s="26">
        <f>SUM(L106:P106)</f>
        <v>17487.899999999998</v>
      </c>
      <c r="R106" s="26"/>
      <c r="S106" s="60"/>
      <c r="T106" s="60"/>
      <c r="U106" s="60"/>
      <c r="V106" s="26"/>
      <c r="W106" s="26">
        <f>SUM(Q106,V106)</f>
        <v>17487.899999999998</v>
      </c>
      <c r="X106" s="26">
        <f>(Q106/W106)*100</f>
        <v>100</v>
      </c>
      <c r="Y106" s="26">
        <f>(V106/W106)*100</f>
        <v>0</v>
      </c>
      <c r="Z106" s="1"/>
    </row>
    <row r="107" spans="1:26" ht="23.25">
      <c r="A107" s="1"/>
      <c r="B107" s="52"/>
      <c r="C107" s="52"/>
      <c r="D107" s="52"/>
      <c r="E107" s="52"/>
      <c r="F107" s="52"/>
      <c r="G107" s="52"/>
      <c r="H107" s="52"/>
      <c r="I107" s="53"/>
      <c r="J107" s="54" t="s">
        <v>54</v>
      </c>
      <c r="K107" s="55"/>
      <c r="L107" s="60">
        <f>(L106/L104)*100</f>
        <v>105.24041585445094</v>
      </c>
      <c r="M107" s="26">
        <f>(M106/M104)*100</f>
        <v>90.72340425531915</v>
      </c>
      <c r="N107" s="60">
        <f>(N106/N104)*100</f>
        <v>90.94823551436862</v>
      </c>
      <c r="O107" s="60"/>
      <c r="P107" s="26"/>
      <c r="Q107" s="26">
        <f>(Q106/Q104)*100</f>
        <v>104.0277678635163</v>
      </c>
      <c r="R107" s="26"/>
      <c r="S107" s="60"/>
      <c r="T107" s="60"/>
      <c r="U107" s="60"/>
      <c r="V107" s="26"/>
      <c r="W107" s="26">
        <f>(W106/W104)*100</f>
        <v>104.0277678635163</v>
      </c>
      <c r="X107" s="26"/>
      <c r="Y107" s="26"/>
      <c r="Z107" s="1"/>
    </row>
    <row r="108" spans="1:26" ht="23.25">
      <c r="A108" s="1"/>
      <c r="B108" s="52"/>
      <c r="C108" s="52"/>
      <c r="D108" s="52"/>
      <c r="E108" s="52"/>
      <c r="F108" s="52"/>
      <c r="G108" s="52"/>
      <c r="H108" s="52"/>
      <c r="I108" s="53"/>
      <c r="J108" s="54" t="s">
        <v>55</v>
      </c>
      <c r="K108" s="55"/>
      <c r="L108" s="60">
        <f>(L106/L105)*100</f>
        <v>97.5528224154962</v>
      </c>
      <c r="M108" s="26">
        <f>(M106/M105)*100</f>
        <v>72.58284157966409</v>
      </c>
      <c r="N108" s="60">
        <f>(N106/N105)*100</f>
        <v>88.9580662882256</v>
      </c>
      <c r="O108" s="60"/>
      <c r="P108" s="26"/>
      <c r="Q108" s="26">
        <f>(Q106/Q105)*100</f>
        <v>96.42857142857142</v>
      </c>
      <c r="R108" s="26"/>
      <c r="S108" s="60"/>
      <c r="T108" s="60"/>
      <c r="U108" s="60"/>
      <c r="V108" s="26"/>
      <c r="W108" s="26">
        <f>(W106/W105)*100</f>
        <v>96.42857142857142</v>
      </c>
      <c r="X108" s="26"/>
      <c r="Y108" s="26"/>
      <c r="Z108" s="1"/>
    </row>
    <row r="109" spans="1:26" ht="23.25">
      <c r="A109" s="1"/>
      <c r="B109" s="52"/>
      <c r="C109" s="52"/>
      <c r="D109" s="52"/>
      <c r="E109" s="52"/>
      <c r="F109" s="52"/>
      <c r="G109" s="52"/>
      <c r="H109" s="84" t="s">
        <v>78</v>
      </c>
      <c r="I109" s="53"/>
      <c r="J109" s="54" t="s">
        <v>79</v>
      </c>
      <c r="K109" s="55"/>
      <c r="L109" s="60"/>
      <c r="M109" s="26"/>
      <c r="N109" s="60"/>
      <c r="O109" s="60"/>
      <c r="P109" s="26"/>
      <c r="Q109" s="26"/>
      <c r="R109" s="26"/>
      <c r="S109" s="60"/>
      <c r="T109" s="60"/>
      <c r="U109" s="60"/>
      <c r="V109" s="26"/>
      <c r="W109" s="26"/>
      <c r="X109" s="26"/>
      <c r="Y109" s="26"/>
      <c r="Z109" s="1"/>
    </row>
    <row r="110" spans="1:26" ht="23.25">
      <c r="A110" s="1"/>
      <c r="B110" s="52"/>
      <c r="C110" s="52"/>
      <c r="D110" s="52"/>
      <c r="E110" s="52"/>
      <c r="F110" s="52"/>
      <c r="G110" s="52"/>
      <c r="H110" s="52"/>
      <c r="I110" s="53"/>
      <c r="J110" s="54" t="s">
        <v>80</v>
      </c>
      <c r="K110" s="55"/>
      <c r="L110" s="60"/>
      <c r="M110" s="26"/>
      <c r="N110" s="60"/>
      <c r="O110" s="60"/>
      <c r="P110" s="26"/>
      <c r="Q110" s="26"/>
      <c r="R110" s="26"/>
      <c r="S110" s="60"/>
      <c r="T110" s="60"/>
      <c r="U110" s="60"/>
      <c r="V110" s="26"/>
      <c r="W110" s="26"/>
      <c r="X110" s="26"/>
      <c r="Y110" s="26"/>
      <c r="Z110" s="1"/>
    </row>
    <row r="111" spans="1:26" ht="23.25">
      <c r="A111" s="1"/>
      <c r="B111" s="52"/>
      <c r="C111" s="52"/>
      <c r="D111" s="52"/>
      <c r="E111" s="52"/>
      <c r="F111" s="52"/>
      <c r="G111" s="52"/>
      <c r="H111" s="52"/>
      <c r="I111" s="53"/>
      <c r="J111" s="54" t="s">
        <v>81</v>
      </c>
      <c r="K111" s="55"/>
      <c r="L111" s="60"/>
      <c r="M111" s="26"/>
      <c r="N111" s="60"/>
      <c r="O111" s="60"/>
      <c r="P111" s="26"/>
      <c r="Q111" s="26"/>
      <c r="R111" s="26"/>
      <c r="S111" s="60"/>
      <c r="T111" s="60"/>
      <c r="U111" s="60"/>
      <c r="V111" s="26"/>
      <c r="W111" s="26"/>
      <c r="X111" s="26"/>
      <c r="Y111" s="26"/>
      <c r="Z111" s="1"/>
    </row>
    <row r="112" spans="1:26" ht="23.25">
      <c r="A112" s="1"/>
      <c r="B112" s="52"/>
      <c r="C112" s="52"/>
      <c r="D112" s="52"/>
      <c r="E112" s="52"/>
      <c r="F112" s="52"/>
      <c r="G112" s="52"/>
      <c r="H112" s="52"/>
      <c r="I112" s="53"/>
      <c r="J112" s="54" t="s">
        <v>82</v>
      </c>
      <c r="K112" s="55"/>
      <c r="L112" s="60"/>
      <c r="M112" s="26"/>
      <c r="N112" s="60"/>
      <c r="O112" s="60"/>
      <c r="P112" s="26"/>
      <c r="Q112" s="26"/>
      <c r="R112" s="26"/>
      <c r="S112" s="60"/>
      <c r="T112" s="60"/>
      <c r="U112" s="60"/>
      <c r="V112" s="26"/>
      <c r="W112" s="26"/>
      <c r="X112" s="26"/>
      <c r="Y112" s="26"/>
      <c r="Z112" s="1"/>
    </row>
    <row r="113" spans="1:26" ht="23.25">
      <c r="A113" s="1"/>
      <c r="B113" s="61"/>
      <c r="C113" s="62"/>
      <c r="D113" s="62"/>
      <c r="E113" s="62"/>
      <c r="F113" s="62"/>
      <c r="G113" s="62"/>
      <c r="H113" s="62"/>
      <c r="I113" s="54"/>
      <c r="J113" s="54" t="s">
        <v>51</v>
      </c>
      <c r="K113" s="55"/>
      <c r="L113" s="24"/>
      <c r="M113" s="24"/>
      <c r="N113" s="24"/>
      <c r="O113" s="24"/>
      <c r="P113" s="24"/>
      <c r="Q113" s="24">
        <f>SUM(L113:P113)</f>
        <v>0</v>
      </c>
      <c r="R113" s="24"/>
      <c r="S113" s="24"/>
      <c r="T113" s="24"/>
      <c r="U113" s="24"/>
      <c r="V113" s="24"/>
      <c r="W113" s="24">
        <f>SUM(Q113,V113)</f>
        <v>0</v>
      </c>
      <c r="X113" s="24"/>
      <c r="Y113" s="24"/>
      <c r="Z113" s="1"/>
    </row>
    <row r="114" spans="1:26" ht="23.25">
      <c r="A114" s="1"/>
      <c r="B114" s="52"/>
      <c r="C114" s="52"/>
      <c r="D114" s="52"/>
      <c r="E114" s="52"/>
      <c r="F114" s="52"/>
      <c r="G114" s="52"/>
      <c r="H114" s="52"/>
      <c r="I114" s="53"/>
      <c r="J114" s="54" t="s">
        <v>52</v>
      </c>
      <c r="K114" s="55"/>
      <c r="L114" s="60">
        <v>3959.5</v>
      </c>
      <c r="M114" s="26">
        <v>94.5</v>
      </c>
      <c r="N114" s="60">
        <v>144.1</v>
      </c>
      <c r="O114" s="60"/>
      <c r="P114" s="26"/>
      <c r="Q114" s="26">
        <f>SUM(L114:P114)</f>
        <v>4198.1</v>
      </c>
      <c r="R114" s="26"/>
      <c r="S114" s="60"/>
      <c r="T114" s="60"/>
      <c r="U114" s="60"/>
      <c r="V114" s="26"/>
      <c r="W114" s="26">
        <f>SUM(Q114,V114)</f>
        <v>4198.1</v>
      </c>
      <c r="X114" s="26">
        <f>(Q114/W114)*100</f>
        <v>100</v>
      </c>
      <c r="Y114" s="26">
        <f>(V114/W114)*100</f>
        <v>0</v>
      </c>
      <c r="Z114" s="1"/>
    </row>
    <row r="115" spans="1:26" ht="23.25">
      <c r="A115" s="1"/>
      <c r="B115" s="52"/>
      <c r="C115" s="52"/>
      <c r="D115" s="52"/>
      <c r="E115" s="52"/>
      <c r="F115" s="52"/>
      <c r="G115" s="52"/>
      <c r="H115" s="52"/>
      <c r="I115" s="53"/>
      <c r="J115" s="54" t="s">
        <v>53</v>
      </c>
      <c r="K115" s="55"/>
      <c r="L115" s="60">
        <v>3659</v>
      </c>
      <c r="M115" s="26">
        <v>73.3</v>
      </c>
      <c r="N115" s="60">
        <v>131</v>
      </c>
      <c r="O115" s="60"/>
      <c r="P115" s="26"/>
      <c r="Q115" s="26">
        <f>SUM(L115:P115)</f>
        <v>3863.3</v>
      </c>
      <c r="R115" s="26"/>
      <c r="S115" s="60"/>
      <c r="T115" s="60"/>
      <c r="U115" s="60"/>
      <c r="V115" s="26"/>
      <c r="W115" s="26">
        <f>SUM(Q115,V115)</f>
        <v>3863.3</v>
      </c>
      <c r="X115" s="26">
        <f>(Q115/W115)*100</f>
        <v>100</v>
      </c>
      <c r="Y115" s="26">
        <f>(V115/W115)*100</f>
        <v>0</v>
      </c>
      <c r="Z115" s="1"/>
    </row>
    <row r="116" spans="1:26" ht="23.25">
      <c r="A116" s="1"/>
      <c r="B116" s="52"/>
      <c r="C116" s="52"/>
      <c r="D116" s="52"/>
      <c r="E116" s="52"/>
      <c r="F116" s="52"/>
      <c r="G116" s="52"/>
      <c r="H116" s="52"/>
      <c r="I116" s="53"/>
      <c r="J116" s="54" t="s">
        <v>54</v>
      </c>
      <c r="K116" s="55"/>
      <c r="L116" s="60"/>
      <c r="M116" s="26"/>
      <c r="N116" s="60"/>
      <c r="O116" s="60"/>
      <c r="P116" s="26"/>
      <c r="Q116" s="26"/>
      <c r="R116" s="26"/>
      <c r="S116" s="60"/>
      <c r="T116" s="60"/>
      <c r="U116" s="60"/>
      <c r="V116" s="26"/>
      <c r="W116" s="26"/>
      <c r="X116" s="26"/>
      <c r="Y116" s="26"/>
      <c r="Z116" s="1"/>
    </row>
    <row r="117" spans="1:26" ht="23.25">
      <c r="A117" s="1"/>
      <c r="B117" s="52"/>
      <c r="C117" s="52"/>
      <c r="D117" s="52"/>
      <c r="E117" s="52"/>
      <c r="F117" s="52"/>
      <c r="G117" s="52"/>
      <c r="H117" s="52"/>
      <c r="I117" s="53"/>
      <c r="J117" s="54" t="s">
        <v>55</v>
      </c>
      <c r="K117" s="55"/>
      <c r="L117" s="60">
        <f>(L115/L114)*100</f>
        <v>92.41065791135244</v>
      </c>
      <c r="M117" s="26">
        <f>(M115/M114)*100</f>
        <v>77.56613756613756</v>
      </c>
      <c r="N117" s="60">
        <f>(N115/N114)*100</f>
        <v>90.90909090909092</v>
      </c>
      <c r="O117" s="60"/>
      <c r="P117" s="26"/>
      <c r="Q117" s="26">
        <f>(Q115/Q114)*100</f>
        <v>92.02496367404301</v>
      </c>
      <c r="R117" s="26"/>
      <c r="S117" s="60"/>
      <c r="T117" s="60"/>
      <c r="U117" s="60"/>
      <c r="V117" s="26"/>
      <c r="W117" s="26">
        <f>(W115/W114)*100</f>
        <v>92.02496367404301</v>
      </c>
      <c r="X117" s="26"/>
      <c r="Y117" s="26"/>
      <c r="Z117" s="1"/>
    </row>
    <row r="118" spans="1:26" ht="23.25">
      <c r="A118" s="1"/>
      <c r="B118" s="52"/>
      <c r="C118" s="52"/>
      <c r="D118" s="52"/>
      <c r="E118" s="52"/>
      <c r="F118" s="52"/>
      <c r="G118" s="52"/>
      <c r="H118" s="52"/>
      <c r="I118" s="53"/>
      <c r="J118" s="54"/>
      <c r="K118" s="55"/>
      <c r="L118" s="60"/>
      <c r="M118" s="26"/>
      <c r="N118" s="60"/>
      <c r="O118" s="60"/>
      <c r="P118" s="26"/>
      <c r="Q118" s="26"/>
      <c r="R118" s="26"/>
      <c r="S118" s="60"/>
      <c r="T118" s="60"/>
      <c r="U118" s="60"/>
      <c r="V118" s="26"/>
      <c r="W118" s="26"/>
      <c r="X118" s="26"/>
      <c r="Y118" s="26"/>
      <c r="Z118" s="1"/>
    </row>
    <row r="119" spans="1:26" ht="23.25">
      <c r="A119" s="1"/>
      <c r="B119" s="52"/>
      <c r="C119" s="52"/>
      <c r="D119" s="52"/>
      <c r="E119" s="52"/>
      <c r="F119" s="84" t="s">
        <v>83</v>
      </c>
      <c r="G119" s="52"/>
      <c r="H119" s="52"/>
      <c r="I119" s="53"/>
      <c r="J119" s="54" t="s">
        <v>84</v>
      </c>
      <c r="K119" s="55"/>
      <c r="L119" s="60"/>
      <c r="M119" s="26"/>
      <c r="N119" s="60"/>
      <c r="O119" s="60"/>
      <c r="P119" s="26"/>
      <c r="Q119" s="26"/>
      <c r="R119" s="26"/>
      <c r="S119" s="60"/>
      <c r="T119" s="60"/>
      <c r="U119" s="60"/>
      <c r="V119" s="26"/>
      <c r="W119" s="26"/>
      <c r="X119" s="26"/>
      <c r="Y119" s="26"/>
      <c r="Z119" s="1"/>
    </row>
    <row r="120" spans="1:26" ht="23.25">
      <c r="A120" s="1"/>
      <c r="B120" s="52"/>
      <c r="C120" s="52"/>
      <c r="D120" s="52"/>
      <c r="E120" s="52"/>
      <c r="F120" s="52"/>
      <c r="G120" s="52"/>
      <c r="H120" s="52"/>
      <c r="I120" s="53"/>
      <c r="J120" s="54" t="s">
        <v>85</v>
      </c>
      <c r="K120" s="55"/>
      <c r="L120" s="60"/>
      <c r="M120" s="26"/>
      <c r="N120" s="60"/>
      <c r="O120" s="60"/>
      <c r="P120" s="26"/>
      <c r="Q120" s="26"/>
      <c r="R120" s="26"/>
      <c r="S120" s="60"/>
      <c r="T120" s="60"/>
      <c r="U120" s="60"/>
      <c r="V120" s="26"/>
      <c r="W120" s="26"/>
      <c r="X120" s="26"/>
      <c r="Y120" s="26"/>
      <c r="Z120" s="1"/>
    </row>
    <row r="121" spans="1:26" ht="23.25">
      <c r="A121" s="1"/>
      <c r="B121" s="52"/>
      <c r="C121" s="52"/>
      <c r="D121" s="52"/>
      <c r="E121" s="52"/>
      <c r="F121" s="52"/>
      <c r="G121" s="52"/>
      <c r="H121" s="52"/>
      <c r="I121" s="53"/>
      <c r="J121" s="54" t="s">
        <v>51</v>
      </c>
      <c r="K121" s="55"/>
      <c r="L121" s="60">
        <f>SUM(L129)</f>
        <v>39261</v>
      </c>
      <c r="M121" s="26">
        <f>SUM(M129)</f>
        <v>785.4</v>
      </c>
      <c r="N121" s="60">
        <f>SUM(N129)</f>
        <v>3504.8</v>
      </c>
      <c r="O121" s="60">
        <f>SUM(O129)</f>
        <v>0</v>
      </c>
      <c r="P121" s="26">
        <f>SUM(P129)</f>
        <v>0</v>
      </c>
      <c r="Q121" s="26">
        <f>SUM(L121:P121)</f>
        <v>43551.200000000004</v>
      </c>
      <c r="R121" s="26"/>
      <c r="S121" s="60"/>
      <c r="T121" s="60"/>
      <c r="U121" s="60"/>
      <c r="V121" s="26"/>
      <c r="W121" s="26">
        <f>SUM(Q121,V121)</f>
        <v>43551.200000000004</v>
      </c>
      <c r="X121" s="26">
        <f>(Q121/W121)*100</f>
        <v>100</v>
      </c>
      <c r="Y121" s="26">
        <f>(V121/W121)*100</f>
        <v>0</v>
      </c>
      <c r="Z121" s="1"/>
    </row>
    <row r="122" spans="1:26" ht="23.25">
      <c r="A122" s="1"/>
      <c r="B122" s="61"/>
      <c r="C122" s="62"/>
      <c r="D122" s="62"/>
      <c r="E122" s="62"/>
      <c r="F122" s="62"/>
      <c r="G122" s="62"/>
      <c r="H122" s="62"/>
      <c r="I122" s="54"/>
      <c r="J122" s="54" t="s">
        <v>52</v>
      </c>
      <c r="K122" s="55"/>
      <c r="L122" s="24">
        <f aca="true" t="shared" si="25" ref="L122:P123">SUM(L130)</f>
        <v>43087.4</v>
      </c>
      <c r="M122" s="24">
        <f t="shared" si="25"/>
        <v>715.2</v>
      </c>
      <c r="N122" s="24">
        <f t="shared" si="25"/>
        <v>3024</v>
      </c>
      <c r="O122" s="24">
        <f t="shared" si="25"/>
        <v>0</v>
      </c>
      <c r="P122" s="24">
        <f t="shared" si="25"/>
        <v>0</v>
      </c>
      <c r="Q122" s="24">
        <f>SUM(L122:P122)</f>
        <v>46826.6</v>
      </c>
      <c r="R122" s="24"/>
      <c r="S122" s="24"/>
      <c r="T122" s="24"/>
      <c r="U122" s="24"/>
      <c r="V122" s="24"/>
      <c r="W122" s="24">
        <f>SUM(Q122,V122)</f>
        <v>46826.6</v>
      </c>
      <c r="X122" s="24">
        <f>(Q122/W122)*100</f>
        <v>100</v>
      </c>
      <c r="Y122" s="24">
        <f>(V122/W122)*100</f>
        <v>0</v>
      </c>
      <c r="Z122" s="1"/>
    </row>
    <row r="123" spans="1:26" ht="23.25">
      <c r="A123" s="1"/>
      <c r="B123" s="52"/>
      <c r="C123" s="52"/>
      <c r="D123" s="52"/>
      <c r="E123" s="52"/>
      <c r="F123" s="52"/>
      <c r="G123" s="52"/>
      <c r="H123" s="52"/>
      <c r="I123" s="53"/>
      <c r="J123" s="54" t="s">
        <v>53</v>
      </c>
      <c r="K123" s="55"/>
      <c r="L123" s="60">
        <f t="shared" si="25"/>
        <v>41613.7</v>
      </c>
      <c r="M123" s="26">
        <f t="shared" si="25"/>
        <v>536.4</v>
      </c>
      <c r="N123" s="60">
        <f t="shared" si="25"/>
        <v>2285.3</v>
      </c>
      <c r="O123" s="60">
        <f t="shared" si="25"/>
        <v>0</v>
      </c>
      <c r="P123" s="26">
        <f t="shared" si="25"/>
        <v>0</v>
      </c>
      <c r="Q123" s="26">
        <f>SUM(L123:P123)</f>
        <v>44435.4</v>
      </c>
      <c r="R123" s="26"/>
      <c r="S123" s="60"/>
      <c r="T123" s="60"/>
      <c r="U123" s="60"/>
      <c r="V123" s="26"/>
      <c r="W123" s="26">
        <f>SUM(Q123,V123)</f>
        <v>44435.4</v>
      </c>
      <c r="X123" s="26">
        <f>(Q123/W123)*100</f>
        <v>100</v>
      </c>
      <c r="Y123" s="26">
        <f>(V123/W123)*100</f>
        <v>0</v>
      </c>
      <c r="Z123" s="1"/>
    </row>
    <row r="124" spans="1:26" ht="23.25">
      <c r="A124" s="1"/>
      <c r="B124" s="52"/>
      <c r="C124" s="52"/>
      <c r="D124" s="52"/>
      <c r="E124" s="52"/>
      <c r="F124" s="52"/>
      <c r="G124" s="52"/>
      <c r="H124" s="52"/>
      <c r="I124" s="53"/>
      <c r="J124" s="54" t="s">
        <v>54</v>
      </c>
      <c r="K124" s="55"/>
      <c r="L124" s="60">
        <f>(L123/L121)*100</f>
        <v>105.99246071164768</v>
      </c>
      <c r="M124" s="26">
        <f>(M123/M121)*100</f>
        <v>68.29640947288006</v>
      </c>
      <c r="N124" s="60">
        <f>(N123/N121)*100</f>
        <v>65.20486190367495</v>
      </c>
      <c r="O124" s="60"/>
      <c r="P124" s="26"/>
      <c r="Q124" s="26">
        <f>(Q123/Q121)*100</f>
        <v>102.03025404581274</v>
      </c>
      <c r="R124" s="26"/>
      <c r="S124" s="60"/>
      <c r="T124" s="60"/>
      <c r="U124" s="60"/>
      <c r="V124" s="26"/>
      <c r="W124" s="26">
        <f>(W123/W121)*100</f>
        <v>102.03025404581274</v>
      </c>
      <c r="X124" s="26"/>
      <c r="Y124" s="26"/>
      <c r="Z124" s="1"/>
    </row>
    <row r="125" spans="1:26" ht="23.25">
      <c r="A125" s="1"/>
      <c r="B125" s="52"/>
      <c r="C125" s="52"/>
      <c r="D125" s="52"/>
      <c r="E125" s="52"/>
      <c r="F125" s="52"/>
      <c r="G125" s="52"/>
      <c r="H125" s="52"/>
      <c r="I125" s="53"/>
      <c r="J125" s="54" t="s">
        <v>55</v>
      </c>
      <c r="K125" s="55"/>
      <c r="L125" s="60">
        <f>(L123/L122)*100</f>
        <v>96.57974256975356</v>
      </c>
      <c r="M125" s="26">
        <f>(M123/M122)*100</f>
        <v>74.99999999999999</v>
      </c>
      <c r="N125" s="60">
        <f>(N123/N122)*100</f>
        <v>75.57208994708995</v>
      </c>
      <c r="O125" s="60"/>
      <c r="P125" s="26"/>
      <c r="Q125" s="26">
        <f>(Q123/Q122)*100</f>
        <v>94.89350070259212</v>
      </c>
      <c r="R125" s="26"/>
      <c r="S125" s="60"/>
      <c r="T125" s="60"/>
      <c r="U125" s="60"/>
      <c r="V125" s="26"/>
      <c r="W125" s="26">
        <f>(W123/W122)*100</f>
        <v>94.89350070259212</v>
      </c>
      <c r="X125" s="26"/>
      <c r="Y125" s="26"/>
      <c r="Z125" s="1"/>
    </row>
    <row r="126" spans="1:26" ht="23.25">
      <c r="A126" s="1"/>
      <c r="B126" s="52"/>
      <c r="C126" s="52"/>
      <c r="D126" s="52"/>
      <c r="E126" s="52"/>
      <c r="F126" s="52"/>
      <c r="G126" s="52"/>
      <c r="H126" s="52"/>
      <c r="I126" s="53"/>
      <c r="J126" s="54"/>
      <c r="K126" s="55"/>
      <c r="L126" s="60"/>
      <c r="M126" s="26"/>
      <c r="N126" s="60"/>
      <c r="O126" s="60"/>
      <c r="P126" s="26"/>
      <c r="Q126" s="26"/>
      <c r="R126" s="26"/>
      <c r="S126" s="60"/>
      <c r="T126" s="60"/>
      <c r="U126" s="60"/>
      <c r="V126" s="26"/>
      <c r="W126" s="26"/>
      <c r="X126" s="26"/>
      <c r="Y126" s="26"/>
      <c r="Z126" s="1"/>
    </row>
    <row r="127" spans="1:26" ht="23.25">
      <c r="A127" s="1"/>
      <c r="B127" s="61"/>
      <c r="C127" s="61"/>
      <c r="D127" s="61"/>
      <c r="E127" s="61"/>
      <c r="F127" s="61"/>
      <c r="G127" s="85" t="s">
        <v>67</v>
      </c>
      <c r="H127" s="61"/>
      <c r="I127" s="53"/>
      <c r="J127" s="54" t="s">
        <v>68</v>
      </c>
      <c r="K127" s="55"/>
      <c r="L127" s="60"/>
      <c r="M127" s="26"/>
      <c r="N127" s="60"/>
      <c r="O127" s="60"/>
      <c r="P127" s="26"/>
      <c r="Q127" s="26"/>
      <c r="R127" s="26"/>
      <c r="S127" s="60"/>
      <c r="T127" s="60"/>
      <c r="U127" s="60"/>
      <c r="V127" s="26"/>
      <c r="W127" s="26"/>
      <c r="X127" s="26"/>
      <c r="Y127" s="26"/>
      <c r="Z127" s="1"/>
    </row>
    <row r="128" spans="1:26" ht="23.25">
      <c r="A128" s="1"/>
      <c r="B128" s="61"/>
      <c r="C128" s="62"/>
      <c r="D128" s="62"/>
      <c r="E128" s="62"/>
      <c r="F128" s="62"/>
      <c r="G128" s="62"/>
      <c r="H128" s="62"/>
      <c r="I128" s="54"/>
      <c r="J128" s="54" t="s">
        <v>69</v>
      </c>
      <c r="K128" s="55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1"/>
    </row>
    <row r="129" spans="1:26" ht="23.25">
      <c r="A129" s="1"/>
      <c r="B129" s="61"/>
      <c r="C129" s="61"/>
      <c r="D129" s="61"/>
      <c r="E129" s="61"/>
      <c r="F129" s="61"/>
      <c r="G129" s="61"/>
      <c r="H129" s="61"/>
      <c r="I129" s="53"/>
      <c r="J129" s="54" t="s">
        <v>51</v>
      </c>
      <c r="K129" s="55"/>
      <c r="L129" s="60">
        <f aca="true" t="shared" si="26" ref="L129:P131">SUM(L143)</f>
        <v>39261</v>
      </c>
      <c r="M129" s="26">
        <f t="shared" si="26"/>
        <v>785.4</v>
      </c>
      <c r="N129" s="60">
        <f t="shared" si="26"/>
        <v>3504.8</v>
      </c>
      <c r="O129" s="60">
        <f t="shared" si="26"/>
        <v>0</v>
      </c>
      <c r="P129" s="26">
        <f t="shared" si="26"/>
        <v>0</v>
      </c>
      <c r="Q129" s="26">
        <f>SUM(L129:P129)</f>
        <v>43551.200000000004</v>
      </c>
      <c r="R129" s="26"/>
      <c r="S129" s="60"/>
      <c r="T129" s="60"/>
      <c r="U129" s="60"/>
      <c r="V129" s="26"/>
      <c r="W129" s="26">
        <f>SUM(Q129,V129)</f>
        <v>43551.200000000004</v>
      </c>
      <c r="X129" s="26">
        <f>(Q129/W129)*100</f>
        <v>100</v>
      </c>
      <c r="Y129" s="26">
        <f>(V129/W129)*100</f>
        <v>0</v>
      </c>
      <c r="Z129" s="1"/>
    </row>
    <row r="130" spans="1:26" ht="23.25">
      <c r="A130" s="1"/>
      <c r="B130" s="61"/>
      <c r="C130" s="61"/>
      <c r="D130" s="61"/>
      <c r="E130" s="61"/>
      <c r="F130" s="61"/>
      <c r="G130" s="61"/>
      <c r="H130" s="61"/>
      <c r="I130" s="53"/>
      <c r="J130" s="54" t="s">
        <v>52</v>
      </c>
      <c r="K130" s="55"/>
      <c r="L130" s="60">
        <f t="shared" si="26"/>
        <v>43087.4</v>
      </c>
      <c r="M130" s="26">
        <f t="shared" si="26"/>
        <v>715.2</v>
      </c>
      <c r="N130" s="60">
        <f t="shared" si="26"/>
        <v>3024</v>
      </c>
      <c r="O130" s="60">
        <f t="shared" si="26"/>
        <v>0</v>
      </c>
      <c r="P130" s="26">
        <f t="shared" si="26"/>
        <v>0</v>
      </c>
      <c r="Q130" s="26">
        <f>SUM(L130:P130)</f>
        <v>46826.6</v>
      </c>
      <c r="R130" s="26"/>
      <c r="S130" s="60"/>
      <c r="T130" s="60"/>
      <c r="U130" s="60"/>
      <c r="V130" s="26"/>
      <c r="W130" s="26">
        <f>SUM(Q130,V130)</f>
        <v>46826.6</v>
      </c>
      <c r="X130" s="26">
        <f>(Q130/W130)*100</f>
        <v>100</v>
      </c>
      <c r="Y130" s="26">
        <f>(V130/W130)*100</f>
        <v>0</v>
      </c>
      <c r="Z130" s="1"/>
    </row>
    <row r="131" spans="1:26" ht="23.25">
      <c r="A131" s="1"/>
      <c r="B131" s="61"/>
      <c r="C131" s="61"/>
      <c r="D131" s="61"/>
      <c r="E131" s="61"/>
      <c r="F131" s="61"/>
      <c r="G131" s="61"/>
      <c r="H131" s="61"/>
      <c r="I131" s="53"/>
      <c r="J131" s="54" t="s">
        <v>53</v>
      </c>
      <c r="K131" s="55"/>
      <c r="L131" s="60">
        <f t="shared" si="26"/>
        <v>41613.7</v>
      </c>
      <c r="M131" s="26">
        <f t="shared" si="26"/>
        <v>536.4</v>
      </c>
      <c r="N131" s="60">
        <f t="shared" si="26"/>
        <v>2285.3</v>
      </c>
      <c r="O131" s="60">
        <f t="shared" si="26"/>
        <v>0</v>
      </c>
      <c r="P131" s="26">
        <f t="shared" si="26"/>
        <v>0</v>
      </c>
      <c r="Q131" s="26">
        <f>SUM(L131:P131)</f>
        <v>44435.4</v>
      </c>
      <c r="R131" s="26"/>
      <c r="S131" s="60"/>
      <c r="T131" s="60"/>
      <c r="U131" s="60"/>
      <c r="V131" s="26"/>
      <c r="W131" s="26">
        <f>SUM(Q131,V131)</f>
        <v>44435.4</v>
      </c>
      <c r="X131" s="26">
        <f>(Q131/W131)*100</f>
        <v>100</v>
      </c>
      <c r="Y131" s="26">
        <f>(V131/W131)*100</f>
        <v>0</v>
      </c>
      <c r="Z131" s="1"/>
    </row>
    <row r="132" spans="1:26" ht="23.25">
      <c r="A132" s="1"/>
      <c r="B132" s="61"/>
      <c r="C132" s="61"/>
      <c r="D132" s="61"/>
      <c r="E132" s="61"/>
      <c r="F132" s="61"/>
      <c r="G132" s="61"/>
      <c r="H132" s="61"/>
      <c r="I132" s="53"/>
      <c r="J132" s="54" t="s">
        <v>54</v>
      </c>
      <c r="K132" s="55"/>
      <c r="L132" s="60">
        <f>(L131/L129)*100</f>
        <v>105.99246071164768</v>
      </c>
      <c r="M132" s="26">
        <f>(M131/M129)*100</f>
        <v>68.29640947288006</v>
      </c>
      <c r="N132" s="60">
        <f>(N131/N129)*100</f>
        <v>65.20486190367495</v>
      </c>
      <c r="O132" s="60"/>
      <c r="P132" s="26"/>
      <c r="Q132" s="26">
        <f>(Q131/Q129)*100</f>
        <v>102.03025404581274</v>
      </c>
      <c r="R132" s="26"/>
      <c r="S132" s="60"/>
      <c r="T132" s="60"/>
      <c r="U132" s="60"/>
      <c r="V132" s="26"/>
      <c r="W132" s="26">
        <f>(W131/W129)*100</f>
        <v>102.03025404581274</v>
      </c>
      <c r="X132" s="26"/>
      <c r="Y132" s="26"/>
      <c r="Z132" s="1"/>
    </row>
    <row r="133" spans="1:26" ht="23.25">
      <c r="A133" s="1"/>
      <c r="B133" s="61"/>
      <c r="C133" s="61"/>
      <c r="D133" s="61"/>
      <c r="E133" s="61"/>
      <c r="F133" s="61"/>
      <c r="G133" s="61"/>
      <c r="H133" s="61"/>
      <c r="I133" s="53"/>
      <c r="J133" s="54" t="s">
        <v>55</v>
      </c>
      <c r="K133" s="55"/>
      <c r="L133" s="60">
        <f>(L131/L130)*100</f>
        <v>96.57974256975356</v>
      </c>
      <c r="M133" s="26">
        <f>(M131/M130)*100</f>
        <v>74.99999999999999</v>
      </c>
      <c r="N133" s="60">
        <f>(N131/N130)*100</f>
        <v>75.57208994708995</v>
      </c>
      <c r="O133" s="60"/>
      <c r="P133" s="26"/>
      <c r="Q133" s="26">
        <f>(Q131/Q130)*100</f>
        <v>94.89350070259212</v>
      </c>
      <c r="R133" s="26"/>
      <c r="S133" s="60"/>
      <c r="T133" s="60"/>
      <c r="U133" s="60"/>
      <c r="V133" s="26"/>
      <c r="W133" s="26">
        <f>(W131/W130)*100</f>
        <v>94.89350070259212</v>
      </c>
      <c r="X133" s="26"/>
      <c r="Y133" s="26"/>
      <c r="Z133" s="1"/>
    </row>
    <row r="134" spans="1:26" ht="23.25">
      <c r="A134" s="1"/>
      <c r="B134" s="61"/>
      <c r="C134" s="61"/>
      <c r="D134" s="61"/>
      <c r="E134" s="61"/>
      <c r="F134" s="61"/>
      <c r="G134" s="61"/>
      <c r="H134" s="61"/>
      <c r="I134" s="53"/>
      <c r="J134" s="54"/>
      <c r="K134" s="55"/>
      <c r="L134" s="60"/>
      <c r="M134" s="26"/>
      <c r="N134" s="60"/>
      <c r="O134" s="60"/>
      <c r="P134" s="26"/>
      <c r="Q134" s="26"/>
      <c r="R134" s="26"/>
      <c r="S134" s="60"/>
      <c r="T134" s="60"/>
      <c r="U134" s="60"/>
      <c r="V134" s="26"/>
      <c r="W134" s="26"/>
      <c r="X134" s="26"/>
      <c r="Y134" s="26"/>
      <c r="Z134" s="1"/>
    </row>
    <row r="135" spans="1:26" ht="23.25">
      <c r="A135" s="1"/>
      <c r="B135" s="70"/>
      <c r="C135" s="70"/>
      <c r="D135" s="70"/>
      <c r="E135" s="70"/>
      <c r="F135" s="70"/>
      <c r="G135" s="70"/>
      <c r="H135" s="86" t="s">
        <v>86</v>
      </c>
      <c r="I135" s="64"/>
      <c r="J135" s="65" t="s">
        <v>87</v>
      </c>
      <c r="K135" s="66"/>
      <c r="L135" s="67"/>
      <c r="M135" s="68"/>
      <c r="N135" s="67"/>
      <c r="O135" s="67"/>
      <c r="P135" s="68"/>
      <c r="Q135" s="68"/>
      <c r="R135" s="68"/>
      <c r="S135" s="67"/>
      <c r="T135" s="67"/>
      <c r="U135" s="67"/>
      <c r="V135" s="68"/>
      <c r="W135" s="68"/>
      <c r="X135" s="68"/>
      <c r="Y135" s="68"/>
      <c r="Z135" s="1"/>
    </row>
    <row r="136" spans="1:26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5"/>
      <c r="W137" s="5"/>
      <c r="X137" s="5"/>
      <c r="Y137" s="5" t="s">
        <v>168</v>
      </c>
      <c r="Z137" s="1"/>
    </row>
    <row r="138" spans="1:26" ht="23.25">
      <c r="A138" s="1"/>
      <c r="B138" s="9" t="s">
        <v>4</v>
      </c>
      <c r="C138" s="10"/>
      <c r="D138" s="10"/>
      <c r="E138" s="10"/>
      <c r="F138" s="10"/>
      <c r="G138" s="10"/>
      <c r="H138" s="11"/>
      <c r="I138" s="12"/>
      <c r="J138" s="13"/>
      <c r="K138" s="14"/>
      <c r="L138" s="15" t="s">
        <v>5</v>
      </c>
      <c r="M138" s="15"/>
      <c r="N138" s="15"/>
      <c r="O138" s="15"/>
      <c r="P138" s="15"/>
      <c r="Q138" s="15"/>
      <c r="R138" s="16" t="s">
        <v>6</v>
      </c>
      <c r="S138" s="15"/>
      <c r="T138" s="15"/>
      <c r="U138" s="15"/>
      <c r="V138" s="17"/>
      <c r="W138" s="15" t="s">
        <v>7</v>
      </c>
      <c r="X138" s="15"/>
      <c r="Y138" s="18"/>
      <c r="Z138" s="1"/>
    </row>
    <row r="139" spans="1:26" ht="23.25">
      <c r="A139" s="1"/>
      <c r="B139" s="19" t="s">
        <v>8</v>
      </c>
      <c r="C139" s="20"/>
      <c r="D139" s="20"/>
      <c r="E139" s="20"/>
      <c r="F139" s="20"/>
      <c r="G139" s="20"/>
      <c r="H139" s="21"/>
      <c r="I139" s="22"/>
      <c r="J139" s="23"/>
      <c r="K139" s="24"/>
      <c r="L139" s="25"/>
      <c r="M139" s="26"/>
      <c r="N139" s="27"/>
      <c r="O139" s="28" t="s">
        <v>9</v>
      </c>
      <c r="P139" s="29"/>
      <c r="Q139" s="30"/>
      <c r="R139" s="31" t="s">
        <v>9</v>
      </c>
      <c r="S139" s="32" t="s">
        <v>10</v>
      </c>
      <c r="T139" s="25"/>
      <c r="U139" s="33" t="s">
        <v>11</v>
      </c>
      <c r="V139" s="30"/>
      <c r="W139" s="30"/>
      <c r="X139" s="34" t="s">
        <v>12</v>
      </c>
      <c r="Y139" s="35"/>
      <c r="Z139" s="1"/>
    </row>
    <row r="140" spans="1:26" ht="23.25">
      <c r="A140" s="1"/>
      <c r="B140" s="36"/>
      <c r="C140" s="37"/>
      <c r="D140" s="37"/>
      <c r="E140" s="37"/>
      <c r="F140" s="38"/>
      <c r="G140" s="37"/>
      <c r="H140" s="36"/>
      <c r="I140" s="22"/>
      <c r="J140" s="2" t="s">
        <v>13</v>
      </c>
      <c r="K140" s="24"/>
      <c r="L140" s="39" t="s">
        <v>14</v>
      </c>
      <c r="M140" s="40" t="s">
        <v>15</v>
      </c>
      <c r="N140" s="32" t="s">
        <v>14</v>
      </c>
      <c r="O140" s="39" t="s">
        <v>16</v>
      </c>
      <c r="P140" s="29" t="s">
        <v>17</v>
      </c>
      <c r="Q140" s="26"/>
      <c r="R140" s="41" t="s">
        <v>16</v>
      </c>
      <c r="S140" s="40" t="s">
        <v>18</v>
      </c>
      <c r="T140" s="39" t="s">
        <v>19</v>
      </c>
      <c r="U140" s="33" t="s">
        <v>20</v>
      </c>
      <c r="V140" s="30"/>
      <c r="W140" s="30"/>
      <c r="X140" s="30"/>
      <c r="Y140" s="40"/>
      <c r="Z140" s="1"/>
    </row>
    <row r="141" spans="1:26" ht="23.25">
      <c r="A141" s="1"/>
      <c r="B141" s="36" t="s">
        <v>21</v>
      </c>
      <c r="C141" s="36" t="s">
        <v>22</v>
      </c>
      <c r="D141" s="36" t="s">
        <v>23</v>
      </c>
      <c r="E141" s="36" t="s">
        <v>24</v>
      </c>
      <c r="F141" s="36" t="s">
        <v>25</v>
      </c>
      <c r="G141" s="36" t="s">
        <v>26</v>
      </c>
      <c r="H141" s="36" t="s">
        <v>27</v>
      </c>
      <c r="I141" s="22"/>
      <c r="J141" s="42"/>
      <c r="K141" s="24"/>
      <c r="L141" s="39" t="s">
        <v>28</v>
      </c>
      <c r="M141" s="40" t="s">
        <v>29</v>
      </c>
      <c r="N141" s="32" t="s">
        <v>30</v>
      </c>
      <c r="O141" s="39" t="s">
        <v>31</v>
      </c>
      <c r="P141" s="29" t="s">
        <v>32</v>
      </c>
      <c r="Q141" s="40" t="s">
        <v>33</v>
      </c>
      <c r="R141" s="41" t="s">
        <v>31</v>
      </c>
      <c r="S141" s="40" t="s">
        <v>34</v>
      </c>
      <c r="T141" s="39" t="s">
        <v>35</v>
      </c>
      <c r="U141" s="33" t="s">
        <v>36</v>
      </c>
      <c r="V141" s="29" t="s">
        <v>33</v>
      </c>
      <c r="W141" s="29" t="s">
        <v>37</v>
      </c>
      <c r="X141" s="29" t="s">
        <v>38</v>
      </c>
      <c r="Y141" s="40" t="s">
        <v>39</v>
      </c>
      <c r="Z141" s="1"/>
    </row>
    <row r="142" spans="1:26" ht="23.25">
      <c r="A142" s="1"/>
      <c r="B142" s="43"/>
      <c r="C142" s="43"/>
      <c r="D142" s="43"/>
      <c r="E142" s="43"/>
      <c r="F142" s="43"/>
      <c r="G142" s="43"/>
      <c r="H142" s="43"/>
      <c r="I142" s="44"/>
      <c r="J142" s="45"/>
      <c r="K142" s="46"/>
      <c r="L142" s="47"/>
      <c r="M142" s="48"/>
      <c r="N142" s="49"/>
      <c r="O142" s="47"/>
      <c r="P142" s="50"/>
      <c r="Q142" s="50"/>
      <c r="R142" s="48"/>
      <c r="S142" s="48"/>
      <c r="T142" s="47"/>
      <c r="U142" s="51"/>
      <c r="V142" s="50"/>
      <c r="W142" s="50"/>
      <c r="X142" s="50"/>
      <c r="Y142" s="48"/>
      <c r="Z142" s="1"/>
    </row>
    <row r="143" spans="1:26" ht="23.25">
      <c r="A143" s="1"/>
      <c r="B143" s="84" t="s">
        <v>49</v>
      </c>
      <c r="C143" s="84" t="s">
        <v>56</v>
      </c>
      <c r="D143" s="52"/>
      <c r="E143" s="84" t="s">
        <v>58</v>
      </c>
      <c r="F143" s="84" t="s">
        <v>83</v>
      </c>
      <c r="G143" s="84" t="s">
        <v>67</v>
      </c>
      <c r="H143" s="84" t="s">
        <v>86</v>
      </c>
      <c r="I143" s="53"/>
      <c r="J143" s="54" t="s">
        <v>51</v>
      </c>
      <c r="K143" s="55"/>
      <c r="L143" s="25">
        <v>39261</v>
      </c>
      <c r="M143" s="26">
        <v>785.4</v>
      </c>
      <c r="N143" s="27">
        <v>3504.8</v>
      </c>
      <c r="O143" s="56"/>
      <c r="P143" s="30"/>
      <c r="Q143" s="30">
        <f>SUM(L143:P143)</f>
        <v>43551.200000000004</v>
      </c>
      <c r="R143" s="26"/>
      <c r="S143" s="27"/>
      <c r="T143" s="25"/>
      <c r="U143" s="57"/>
      <c r="V143" s="30"/>
      <c r="W143" s="30">
        <f>SUM(Q143,V143)</f>
        <v>43551.200000000004</v>
      </c>
      <c r="X143" s="30">
        <f>(Q143/W143)*100</f>
        <v>100</v>
      </c>
      <c r="Y143" s="26">
        <f>(V143/W143)*100</f>
        <v>0</v>
      </c>
      <c r="Z143" s="1"/>
    </row>
    <row r="144" spans="1:26" ht="23.25">
      <c r="A144" s="1"/>
      <c r="B144" s="52"/>
      <c r="C144" s="52"/>
      <c r="D144" s="52"/>
      <c r="E144" s="52"/>
      <c r="F144" s="52"/>
      <c r="G144" s="52"/>
      <c r="H144" s="52"/>
      <c r="I144" s="53"/>
      <c r="J144" s="58" t="s">
        <v>52</v>
      </c>
      <c r="K144" s="59"/>
      <c r="L144" s="60">
        <v>43087.4</v>
      </c>
      <c r="M144" s="60">
        <v>715.2</v>
      </c>
      <c r="N144" s="60">
        <v>3024</v>
      </c>
      <c r="O144" s="60"/>
      <c r="P144" s="60"/>
      <c r="Q144" s="60">
        <f>SUM(L144:P144)</f>
        <v>46826.6</v>
      </c>
      <c r="R144" s="60"/>
      <c r="S144" s="60"/>
      <c r="T144" s="60"/>
      <c r="U144" s="69"/>
      <c r="V144" s="26"/>
      <c r="W144" s="26">
        <f>SUM(Q144,V144)</f>
        <v>46826.6</v>
      </c>
      <c r="X144" s="26">
        <f>(Q144/W144)*100</f>
        <v>100</v>
      </c>
      <c r="Y144" s="26">
        <f>(V144/W144)*100</f>
        <v>0</v>
      </c>
      <c r="Z144" s="1"/>
    </row>
    <row r="145" spans="1:26" ht="23.25">
      <c r="A145" s="1"/>
      <c r="B145" s="52"/>
      <c r="C145" s="52"/>
      <c r="D145" s="52"/>
      <c r="E145" s="52"/>
      <c r="F145" s="52"/>
      <c r="G145" s="52"/>
      <c r="H145" s="52"/>
      <c r="I145" s="53"/>
      <c r="J145" s="58" t="s">
        <v>53</v>
      </c>
      <c r="K145" s="59"/>
      <c r="L145" s="60">
        <v>41613.7</v>
      </c>
      <c r="M145" s="60">
        <v>536.4</v>
      </c>
      <c r="N145" s="60">
        <v>2285.3</v>
      </c>
      <c r="O145" s="60"/>
      <c r="P145" s="60"/>
      <c r="Q145" s="60">
        <f>SUM(L145:P145)</f>
        <v>44435.4</v>
      </c>
      <c r="R145" s="60"/>
      <c r="S145" s="60"/>
      <c r="T145" s="60"/>
      <c r="U145" s="60"/>
      <c r="V145" s="26"/>
      <c r="W145" s="26">
        <f>SUM(Q145,V145)</f>
        <v>44435.4</v>
      </c>
      <c r="X145" s="26">
        <f>(Q145/W145)*100</f>
        <v>100</v>
      </c>
      <c r="Y145" s="26">
        <f>(V145/W145)*100</f>
        <v>0</v>
      </c>
      <c r="Z145" s="1"/>
    </row>
    <row r="146" spans="1:26" ht="23.25">
      <c r="A146" s="1"/>
      <c r="B146" s="52"/>
      <c r="C146" s="52"/>
      <c r="D146" s="52"/>
      <c r="E146" s="52"/>
      <c r="F146" s="52"/>
      <c r="G146" s="52"/>
      <c r="H146" s="52"/>
      <c r="I146" s="53"/>
      <c r="J146" s="54" t="s">
        <v>54</v>
      </c>
      <c r="K146" s="55"/>
      <c r="L146" s="60">
        <f>(L145/L143)*100</f>
        <v>105.99246071164768</v>
      </c>
      <c r="M146" s="60">
        <f>(M145/M143)*100</f>
        <v>68.29640947288006</v>
      </c>
      <c r="N146" s="60">
        <f>(N145/N143)*100</f>
        <v>65.20486190367495</v>
      </c>
      <c r="O146" s="60"/>
      <c r="P146" s="60"/>
      <c r="Q146" s="26">
        <f>(Q145/Q143)*100</f>
        <v>102.03025404581274</v>
      </c>
      <c r="R146" s="60"/>
      <c r="S146" s="60"/>
      <c r="T146" s="60"/>
      <c r="U146" s="60"/>
      <c r="V146" s="26"/>
      <c r="W146" s="26">
        <f>(W145/W143)*100</f>
        <v>102.03025404581274</v>
      </c>
      <c r="X146" s="26"/>
      <c r="Y146" s="26"/>
      <c r="Z146" s="1"/>
    </row>
    <row r="147" spans="1:26" ht="23.25">
      <c r="A147" s="1"/>
      <c r="B147" s="52"/>
      <c r="C147" s="52"/>
      <c r="D147" s="52"/>
      <c r="E147" s="52"/>
      <c r="F147" s="52"/>
      <c r="G147" s="52"/>
      <c r="H147" s="52"/>
      <c r="I147" s="53"/>
      <c r="J147" s="54" t="s">
        <v>55</v>
      </c>
      <c r="K147" s="55"/>
      <c r="L147" s="60">
        <f>(L145/L144)*100</f>
        <v>96.57974256975356</v>
      </c>
      <c r="M147" s="26">
        <f>(M145/M144)*100</f>
        <v>74.99999999999999</v>
      </c>
      <c r="N147" s="60">
        <f>(N145/N144)*100</f>
        <v>75.57208994708995</v>
      </c>
      <c r="O147" s="60"/>
      <c r="P147" s="26"/>
      <c r="Q147" s="26">
        <f>(Q145/Q144)*100</f>
        <v>94.89350070259212</v>
      </c>
      <c r="R147" s="26"/>
      <c r="S147" s="60"/>
      <c r="T147" s="60"/>
      <c r="U147" s="60"/>
      <c r="V147" s="26"/>
      <c r="W147" s="26">
        <f>(W145/W144)*100</f>
        <v>94.89350070259212</v>
      </c>
      <c r="X147" s="26"/>
      <c r="Y147" s="26"/>
      <c r="Z147" s="1"/>
    </row>
    <row r="148" spans="1:26" ht="23.25">
      <c r="A148" s="1"/>
      <c r="B148" s="52"/>
      <c r="C148" s="52"/>
      <c r="D148" s="52"/>
      <c r="E148" s="52"/>
      <c r="F148" s="52"/>
      <c r="G148" s="52"/>
      <c r="H148" s="52"/>
      <c r="I148" s="53"/>
      <c r="J148" s="54"/>
      <c r="K148" s="55"/>
      <c r="L148" s="60"/>
      <c r="M148" s="26"/>
      <c r="N148" s="60"/>
      <c r="O148" s="60"/>
      <c r="P148" s="26"/>
      <c r="Q148" s="26"/>
      <c r="R148" s="26"/>
      <c r="S148" s="60"/>
      <c r="T148" s="60"/>
      <c r="U148" s="60"/>
      <c r="V148" s="26"/>
      <c r="W148" s="26"/>
      <c r="X148" s="26"/>
      <c r="Y148" s="26"/>
      <c r="Z148" s="1"/>
    </row>
    <row r="149" spans="1:26" ht="23.25">
      <c r="A149" s="1"/>
      <c r="B149" s="52"/>
      <c r="C149" s="52"/>
      <c r="D149" s="52"/>
      <c r="E149" s="52"/>
      <c r="F149" s="84" t="s">
        <v>88</v>
      </c>
      <c r="G149" s="52"/>
      <c r="H149" s="52"/>
      <c r="I149" s="53"/>
      <c r="J149" s="54" t="s">
        <v>89</v>
      </c>
      <c r="K149" s="55"/>
      <c r="L149" s="60"/>
      <c r="M149" s="26"/>
      <c r="N149" s="60"/>
      <c r="O149" s="60"/>
      <c r="P149" s="26"/>
      <c r="Q149" s="26"/>
      <c r="R149" s="26"/>
      <c r="S149" s="60"/>
      <c r="T149" s="60"/>
      <c r="U149" s="60"/>
      <c r="V149" s="26"/>
      <c r="W149" s="26"/>
      <c r="X149" s="26"/>
      <c r="Y149" s="26"/>
      <c r="Z149" s="1"/>
    </row>
    <row r="150" spans="1:26" ht="23.25">
      <c r="A150" s="1"/>
      <c r="B150" s="52"/>
      <c r="C150" s="52"/>
      <c r="D150" s="52"/>
      <c r="E150" s="52"/>
      <c r="F150" s="52"/>
      <c r="G150" s="52"/>
      <c r="H150" s="52"/>
      <c r="I150" s="53"/>
      <c r="J150" s="54" t="s">
        <v>90</v>
      </c>
      <c r="K150" s="55"/>
      <c r="L150" s="60"/>
      <c r="M150" s="26"/>
      <c r="N150" s="60"/>
      <c r="O150" s="60"/>
      <c r="P150" s="26"/>
      <c r="Q150" s="26"/>
      <c r="R150" s="26"/>
      <c r="S150" s="60"/>
      <c r="T150" s="60"/>
      <c r="U150" s="60"/>
      <c r="V150" s="26"/>
      <c r="W150" s="26"/>
      <c r="X150" s="26"/>
      <c r="Y150" s="26"/>
      <c r="Z150" s="1"/>
    </row>
    <row r="151" spans="1:26" ht="23.25">
      <c r="A151" s="1"/>
      <c r="B151" s="52"/>
      <c r="C151" s="52"/>
      <c r="D151" s="52"/>
      <c r="E151" s="52"/>
      <c r="F151" s="52"/>
      <c r="G151" s="52"/>
      <c r="H151" s="52"/>
      <c r="I151" s="53"/>
      <c r="J151" s="54" t="s">
        <v>51</v>
      </c>
      <c r="K151" s="55"/>
      <c r="L151" s="60">
        <f>SUM(L159)</f>
        <v>15691</v>
      </c>
      <c r="M151" s="26">
        <f>SUM(M159)</f>
        <v>456.4</v>
      </c>
      <c r="N151" s="60">
        <f>SUM(N159)</f>
        <v>6800.8</v>
      </c>
      <c r="O151" s="60">
        <f>SUM(O159)</f>
        <v>0</v>
      </c>
      <c r="P151" s="26">
        <f>SUM(P159)</f>
        <v>0</v>
      </c>
      <c r="Q151" s="26">
        <f>SUM(L151:P151)</f>
        <v>22948.2</v>
      </c>
      <c r="R151" s="26"/>
      <c r="S151" s="60"/>
      <c r="T151" s="60"/>
      <c r="U151" s="60"/>
      <c r="V151" s="26"/>
      <c r="W151" s="26">
        <f>SUM(Q151,V151)</f>
        <v>22948.2</v>
      </c>
      <c r="X151" s="26">
        <f>(Q151/W151)*100</f>
        <v>100</v>
      </c>
      <c r="Y151" s="26">
        <f>(V151/W151)*100</f>
        <v>0</v>
      </c>
      <c r="Z151" s="1"/>
    </row>
    <row r="152" spans="1:26" ht="23.25">
      <c r="A152" s="1"/>
      <c r="B152" s="52"/>
      <c r="C152" s="52"/>
      <c r="D152" s="52"/>
      <c r="E152" s="52"/>
      <c r="F152" s="52"/>
      <c r="G152" s="52"/>
      <c r="H152" s="52"/>
      <c r="I152" s="53"/>
      <c r="J152" s="54" t="s">
        <v>52</v>
      </c>
      <c r="K152" s="55"/>
      <c r="L152" s="60">
        <f aca="true" t="shared" si="27" ref="L152:P153">SUM(L160)</f>
        <v>17729.4</v>
      </c>
      <c r="M152" s="26">
        <f t="shared" si="27"/>
        <v>793.1</v>
      </c>
      <c r="N152" s="60">
        <f t="shared" si="27"/>
        <v>7124.9</v>
      </c>
      <c r="O152" s="60">
        <f t="shared" si="27"/>
        <v>0</v>
      </c>
      <c r="P152" s="26">
        <f t="shared" si="27"/>
        <v>0</v>
      </c>
      <c r="Q152" s="26">
        <f>SUM(L152:P152)</f>
        <v>25647.4</v>
      </c>
      <c r="R152" s="26"/>
      <c r="S152" s="60"/>
      <c r="T152" s="60"/>
      <c r="U152" s="60"/>
      <c r="V152" s="26"/>
      <c r="W152" s="26">
        <f>SUM(Q152,V152)</f>
        <v>25647.4</v>
      </c>
      <c r="X152" s="26">
        <f>(Q152/W152)*100</f>
        <v>100</v>
      </c>
      <c r="Y152" s="26">
        <f>(V152/W152)*100</f>
        <v>0</v>
      </c>
      <c r="Z152" s="1"/>
    </row>
    <row r="153" spans="1:26" ht="23.25">
      <c r="A153" s="1"/>
      <c r="B153" s="52"/>
      <c r="C153" s="52"/>
      <c r="D153" s="52"/>
      <c r="E153" s="52"/>
      <c r="F153" s="52"/>
      <c r="G153" s="52"/>
      <c r="H153" s="52"/>
      <c r="I153" s="53"/>
      <c r="J153" s="54" t="s">
        <v>53</v>
      </c>
      <c r="K153" s="55"/>
      <c r="L153" s="60">
        <f t="shared" si="27"/>
        <v>16030.9</v>
      </c>
      <c r="M153" s="26">
        <f t="shared" si="27"/>
        <v>645.8</v>
      </c>
      <c r="N153" s="60">
        <f t="shared" si="27"/>
        <v>5387.4</v>
      </c>
      <c r="O153" s="60">
        <f t="shared" si="27"/>
        <v>0</v>
      </c>
      <c r="P153" s="26">
        <f t="shared" si="27"/>
        <v>0</v>
      </c>
      <c r="Q153" s="26">
        <f>SUM(L153:P153)</f>
        <v>22064.1</v>
      </c>
      <c r="R153" s="26"/>
      <c r="S153" s="60"/>
      <c r="T153" s="60"/>
      <c r="U153" s="60"/>
      <c r="V153" s="26"/>
      <c r="W153" s="26">
        <f>SUM(Q153,V153)</f>
        <v>22064.1</v>
      </c>
      <c r="X153" s="26">
        <f>(Q153/W153)*100</f>
        <v>100</v>
      </c>
      <c r="Y153" s="26">
        <f>(V153/W153)*100</f>
        <v>0</v>
      </c>
      <c r="Z153" s="1"/>
    </row>
    <row r="154" spans="1:26" ht="23.25">
      <c r="A154" s="1"/>
      <c r="B154" s="52"/>
      <c r="C154" s="52"/>
      <c r="D154" s="52"/>
      <c r="E154" s="52"/>
      <c r="F154" s="52"/>
      <c r="G154" s="52"/>
      <c r="H154" s="52"/>
      <c r="I154" s="53"/>
      <c r="J154" s="54" t="s">
        <v>54</v>
      </c>
      <c r="K154" s="55"/>
      <c r="L154" s="60">
        <f>(L153/L151)*100</f>
        <v>102.1662099292588</v>
      </c>
      <c r="M154" s="26">
        <f>(M153/M151)*100</f>
        <v>141.49868536371605</v>
      </c>
      <c r="N154" s="60">
        <f>(N153/N151)*100</f>
        <v>79.21715092342076</v>
      </c>
      <c r="O154" s="60"/>
      <c r="P154" s="26"/>
      <c r="Q154" s="26">
        <f>(Q153/Q151)*100</f>
        <v>96.14741025439902</v>
      </c>
      <c r="R154" s="26"/>
      <c r="S154" s="60"/>
      <c r="T154" s="60"/>
      <c r="U154" s="60"/>
      <c r="V154" s="26"/>
      <c r="W154" s="26">
        <f>(W153/W151)*100</f>
        <v>96.14741025439902</v>
      </c>
      <c r="X154" s="26"/>
      <c r="Y154" s="26"/>
      <c r="Z154" s="1"/>
    </row>
    <row r="155" spans="1:26" ht="23.25">
      <c r="A155" s="1"/>
      <c r="B155" s="52"/>
      <c r="C155" s="52"/>
      <c r="D155" s="52"/>
      <c r="E155" s="52"/>
      <c r="F155" s="52"/>
      <c r="G155" s="52"/>
      <c r="H155" s="52"/>
      <c r="I155" s="53"/>
      <c r="J155" s="54" t="s">
        <v>55</v>
      </c>
      <c r="K155" s="55"/>
      <c r="L155" s="60">
        <f>(L153/L152)*100</f>
        <v>90.41986756461019</v>
      </c>
      <c r="M155" s="26">
        <f>(M153/M152)*100</f>
        <v>81.42731055352414</v>
      </c>
      <c r="N155" s="60">
        <f>(N153/N152)*100</f>
        <v>75.61369282375892</v>
      </c>
      <c r="O155" s="60"/>
      <c r="P155" s="26"/>
      <c r="Q155" s="26">
        <f>(Q153/Q152)*100</f>
        <v>86.02860328922229</v>
      </c>
      <c r="R155" s="26"/>
      <c r="S155" s="60"/>
      <c r="T155" s="60"/>
      <c r="U155" s="60"/>
      <c r="V155" s="26"/>
      <c r="W155" s="26">
        <f>(W153/W152)*100</f>
        <v>86.02860328922229</v>
      </c>
      <c r="X155" s="26"/>
      <c r="Y155" s="26"/>
      <c r="Z155" s="1"/>
    </row>
    <row r="156" spans="1:26" ht="23.25">
      <c r="A156" s="1"/>
      <c r="B156" s="52"/>
      <c r="C156" s="52"/>
      <c r="D156" s="52"/>
      <c r="E156" s="52"/>
      <c r="F156" s="52"/>
      <c r="G156" s="52"/>
      <c r="H156" s="52"/>
      <c r="I156" s="53"/>
      <c r="J156" s="54"/>
      <c r="K156" s="55"/>
      <c r="L156" s="60"/>
      <c r="M156" s="26"/>
      <c r="N156" s="60"/>
      <c r="O156" s="60"/>
      <c r="P156" s="26"/>
      <c r="Q156" s="26"/>
      <c r="R156" s="26"/>
      <c r="S156" s="60"/>
      <c r="T156" s="60"/>
      <c r="U156" s="60"/>
      <c r="V156" s="26"/>
      <c r="W156" s="26"/>
      <c r="X156" s="26"/>
      <c r="Y156" s="26"/>
      <c r="Z156" s="1"/>
    </row>
    <row r="157" spans="1:26" ht="23.25">
      <c r="A157" s="1"/>
      <c r="B157" s="52"/>
      <c r="C157" s="52"/>
      <c r="D157" s="52"/>
      <c r="E157" s="52"/>
      <c r="F157" s="52"/>
      <c r="G157" s="84" t="s">
        <v>67</v>
      </c>
      <c r="H157" s="52"/>
      <c r="I157" s="53"/>
      <c r="J157" s="54" t="s">
        <v>68</v>
      </c>
      <c r="K157" s="55"/>
      <c r="L157" s="60"/>
      <c r="M157" s="26"/>
      <c r="N157" s="60"/>
      <c r="O157" s="60"/>
      <c r="P157" s="26"/>
      <c r="Q157" s="26"/>
      <c r="R157" s="26"/>
      <c r="S157" s="60"/>
      <c r="T157" s="60"/>
      <c r="U157" s="60"/>
      <c r="V157" s="26"/>
      <c r="W157" s="26"/>
      <c r="X157" s="26"/>
      <c r="Y157" s="26"/>
      <c r="Z157" s="1"/>
    </row>
    <row r="158" spans="1:26" ht="23.25">
      <c r="A158" s="1"/>
      <c r="B158" s="61"/>
      <c r="C158" s="62"/>
      <c r="D158" s="62"/>
      <c r="E158" s="62"/>
      <c r="F158" s="62"/>
      <c r="G158" s="62"/>
      <c r="H158" s="62"/>
      <c r="I158" s="54"/>
      <c r="J158" s="54" t="s">
        <v>69</v>
      </c>
      <c r="K158" s="55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1"/>
    </row>
    <row r="159" spans="1:26" ht="23.25">
      <c r="A159" s="1"/>
      <c r="B159" s="52"/>
      <c r="C159" s="52"/>
      <c r="D159" s="52"/>
      <c r="E159" s="52"/>
      <c r="F159" s="52"/>
      <c r="G159" s="52"/>
      <c r="H159" s="52"/>
      <c r="I159" s="53"/>
      <c r="J159" s="54" t="s">
        <v>51</v>
      </c>
      <c r="K159" s="55"/>
      <c r="L159" s="60">
        <f aca="true" t="shared" si="28" ref="L159:P160">SUM(L166)</f>
        <v>15691</v>
      </c>
      <c r="M159" s="26">
        <f t="shared" si="28"/>
        <v>456.4</v>
      </c>
      <c r="N159" s="60">
        <f t="shared" si="28"/>
        <v>6800.8</v>
      </c>
      <c r="O159" s="60">
        <f t="shared" si="28"/>
        <v>0</v>
      </c>
      <c r="P159" s="26">
        <f t="shared" si="28"/>
        <v>0</v>
      </c>
      <c r="Q159" s="26">
        <f>SUM(L159:P159)</f>
        <v>22948.2</v>
      </c>
      <c r="R159" s="26"/>
      <c r="S159" s="60"/>
      <c r="T159" s="60"/>
      <c r="U159" s="60"/>
      <c r="V159" s="26"/>
      <c r="W159" s="26">
        <f>SUM(Q159,V159)</f>
        <v>22948.2</v>
      </c>
      <c r="X159" s="26">
        <f>(Q159/W159)*100</f>
        <v>100</v>
      </c>
      <c r="Y159" s="26">
        <f>(V159/W159)*100</f>
        <v>0</v>
      </c>
      <c r="Z159" s="1"/>
    </row>
    <row r="160" spans="1:26" ht="23.25">
      <c r="A160" s="1"/>
      <c r="B160" s="52"/>
      <c r="C160" s="52"/>
      <c r="D160" s="52"/>
      <c r="E160" s="52"/>
      <c r="F160" s="52"/>
      <c r="G160" s="52"/>
      <c r="H160" s="52"/>
      <c r="I160" s="53"/>
      <c r="J160" s="54" t="s">
        <v>52</v>
      </c>
      <c r="K160" s="55"/>
      <c r="L160" s="60">
        <f t="shared" si="28"/>
        <v>17729.4</v>
      </c>
      <c r="M160" s="26">
        <f t="shared" si="28"/>
        <v>793.1</v>
      </c>
      <c r="N160" s="60">
        <f t="shared" si="28"/>
        <v>7124.9</v>
      </c>
      <c r="O160" s="60">
        <f t="shared" si="28"/>
        <v>0</v>
      </c>
      <c r="P160" s="26">
        <f t="shared" si="28"/>
        <v>0</v>
      </c>
      <c r="Q160" s="26">
        <f>SUM(L160:P160)</f>
        <v>25647.4</v>
      </c>
      <c r="R160" s="26"/>
      <c r="S160" s="60"/>
      <c r="T160" s="60"/>
      <c r="U160" s="60"/>
      <c r="V160" s="26"/>
      <c r="W160" s="26">
        <f>SUM(Q160,V160)</f>
        <v>25647.4</v>
      </c>
      <c r="X160" s="26">
        <f>(Q160/W160)*100</f>
        <v>100</v>
      </c>
      <c r="Y160" s="26">
        <f>(V160/W160)*100</f>
        <v>0</v>
      </c>
      <c r="Z160" s="1"/>
    </row>
    <row r="161" spans="1:26" ht="23.25">
      <c r="A161" s="1"/>
      <c r="B161" s="52"/>
      <c r="C161" s="52"/>
      <c r="D161" s="52"/>
      <c r="E161" s="52"/>
      <c r="F161" s="52"/>
      <c r="G161" s="52"/>
      <c r="H161" s="52"/>
      <c r="I161" s="53"/>
      <c r="J161" s="54" t="s">
        <v>53</v>
      </c>
      <c r="K161" s="55"/>
      <c r="L161" s="60">
        <f>SUM(L168)</f>
        <v>16030.9</v>
      </c>
      <c r="M161" s="26">
        <f>SUM(M168)</f>
        <v>645.8</v>
      </c>
      <c r="N161" s="60">
        <f>SUM(N168)</f>
        <v>5387.4</v>
      </c>
      <c r="O161" s="60">
        <f>SUM(O168)</f>
        <v>0</v>
      </c>
      <c r="P161" s="26">
        <f>SUM(P168)</f>
        <v>0</v>
      </c>
      <c r="Q161" s="26">
        <f>SUM(L161:P161)</f>
        <v>22064.1</v>
      </c>
      <c r="R161" s="26"/>
      <c r="S161" s="60"/>
      <c r="T161" s="60"/>
      <c r="U161" s="60"/>
      <c r="V161" s="26"/>
      <c r="W161" s="26">
        <f>SUM(Q161,V161)</f>
        <v>22064.1</v>
      </c>
      <c r="X161" s="26">
        <f>(Q161/W161)*100</f>
        <v>100</v>
      </c>
      <c r="Y161" s="26">
        <f>(V161/W161)*100</f>
        <v>0</v>
      </c>
      <c r="Z161" s="1"/>
    </row>
    <row r="162" spans="1:26" ht="23.25">
      <c r="A162" s="1"/>
      <c r="B162" s="52"/>
      <c r="C162" s="52"/>
      <c r="D162" s="52"/>
      <c r="E162" s="52"/>
      <c r="F162" s="52"/>
      <c r="G162" s="52"/>
      <c r="H162" s="52"/>
      <c r="I162" s="53"/>
      <c r="J162" s="54" t="s">
        <v>54</v>
      </c>
      <c r="K162" s="55"/>
      <c r="L162" s="60">
        <f>(L161/L159)*100</f>
        <v>102.1662099292588</v>
      </c>
      <c r="M162" s="26">
        <f>(M161/M159)*100</f>
        <v>141.49868536371605</v>
      </c>
      <c r="N162" s="60">
        <f>(N161/N159)*100</f>
        <v>79.21715092342076</v>
      </c>
      <c r="O162" s="60"/>
      <c r="P162" s="26"/>
      <c r="Q162" s="26">
        <f>(Q161/Q159)*100</f>
        <v>96.14741025439902</v>
      </c>
      <c r="R162" s="26"/>
      <c r="S162" s="60"/>
      <c r="T162" s="60"/>
      <c r="U162" s="60"/>
      <c r="V162" s="26"/>
      <c r="W162" s="26">
        <f>(W161/W159)*100</f>
        <v>96.14741025439902</v>
      </c>
      <c r="X162" s="26"/>
      <c r="Y162" s="26"/>
      <c r="Z162" s="1"/>
    </row>
    <row r="163" spans="1:26" ht="23.25">
      <c r="A163" s="1"/>
      <c r="B163" s="52"/>
      <c r="C163" s="52"/>
      <c r="D163" s="52"/>
      <c r="E163" s="52"/>
      <c r="F163" s="52"/>
      <c r="G163" s="52"/>
      <c r="H163" s="52"/>
      <c r="I163" s="53"/>
      <c r="J163" s="54" t="s">
        <v>55</v>
      </c>
      <c r="K163" s="55"/>
      <c r="L163" s="60">
        <f>(L161/L160)*100</f>
        <v>90.41986756461019</v>
      </c>
      <c r="M163" s="26">
        <f>(M161/M160)*100</f>
        <v>81.42731055352414</v>
      </c>
      <c r="N163" s="60">
        <f>(N161/N160)*100</f>
        <v>75.61369282375892</v>
      </c>
      <c r="O163" s="60"/>
      <c r="P163" s="26"/>
      <c r="Q163" s="26">
        <f>(Q161/Q160)*100</f>
        <v>86.02860328922229</v>
      </c>
      <c r="R163" s="26"/>
      <c r="S163" s="60"/>
      <c r="T163" s="60"/>
      <c r="U163" s="60"/>
      <c r="V163" s="26"/>
      <c r="W163" s="26">
        <f>(W161/W160)*100</f>
        <v>86.02860328922229</v>
      </c>
      <c r="X163" s="26"/>
      <c r="Y163" s="26"/>
      <c r="Z163" s="1"/>
    </row>
    <row r="164" spans="1:26" ht="23.25">
      <c r="A164" s="1"/>
      <c r="B164" s="52"/>
      <c r="C164" s="52"/>
      <c r="D164" s="52"/>
      <c r="E164" s="52"/>
      <c r="F164" s="52"/>
      <c r="G164" s="52"/>
      <c r="H164" s="52"/>
      <c r="I164" s="53"/>
      <c r="J164" s="54"/>
      <c r="K164" s="55"/>
      <c r="L164" s="60"/>
      <c r="M164" s="26"/>
      <c r="N164" s="60"/>
      <c r="O164" s="60"/>
      <c r="P164" s="26"/>
      <c r="Q164" s="26"/>
      <c r="R164" s="26"/>
      <c r="S164" s="60"/>
      <c r="T164" s="60"/>
      <c r="U164" s="60"/>
      <c r="V164" s="26"/>
      <c r="W164" s="26"/>
      <c r="X164" s="26"/>
      <c r="Y164" s="26"/>
      <c r="Z164" s="1"/>
    </row>
    <row r="165" spans="1:26" ht="23.25">
      <c r="A165" s="1"/>
      <c r="B165" s="52"/>
      <c r="C165" s="52"/>
      <c r="D165" s="52"/>
      <c r="E165" s="52"/>
      <c r="F165" s="52"/>
      <c r="G165" s="52"/>
      <c r="H165" s="84" t="s">
        <v>91</v>
      </c>
      <c r="I165" s="53"/>
      <c r="J165" s="88" t="s">
        <v>164</v>
      </c>
      <c r="K165" s="55"/>
      <c r="L165" s="60"/>
      <c r="M165" s="26"/>
      <c r="N165" s="60"/>
      <c r="O165" s="60"/>
      <c r="P165" s="26"/>
      <c r="Q165" s="26"/>
      <c r="R165" s="26"/>
      <c r="S165" s="60"/>
      <c r="T165" s="60"/>
      <c r="U165" s="60"/>
      <c r="V165" s="26"/>
      <c r="W165" s="26"/>
      <c r="X165" s="26"/>
      <c r="Y165" s="26"/>
      <c r="Z165" s="1"/>
    </row>
    <row r="166" spans="1:26" ht="23.25">
      <c r="A166" s="1"/>
      <c r="B166" s="52"/>
      <c r="C166" s="52"/>
      <c r="D166" s="52"/>
      <c r="E166" s="52"/>
      <c r="F166" s="52"/>
      <c r="G166" s="52"/>
      <c r="H166" s="52"/>
      <c r="I166" s="53"/>
      <c r="J166" s="54" t="s">
        <v>51</v>
      </c>
      <c r="K166" s="55"/>
      <c r="L166" s="60">
        <v>15691</v>
      </c>
      <c r="M166" s="26">
        <v>456.4</v>
      </c>
      <c r="N166" s="60">
        <v>6800.8</v>
      </c>
      <c r="O166" s="60"/>
      <c r="P166" s="26"/>
      <c r="Q166" s="26">
        <f>SUM(L166:P166)</f>
        <v>22948.2</v>
      </c>
      <c r="R166" s="26"/>
      <c r="S166" s="60"/>
      <c r="T166" s="60"/>
      <c r="U166" s="60"/>
      <c r="V166" s="26"/>
      <c r="W166" s="26">
        <f>SUM(Q166,V166)</f>
        <v>22948.2</v>
      </c>
      <c r="X166" s="26">
        <f>(Q166/W166)*100</f>
        <v>100</v>
      </c>
      <c r="Y166" s="26">
        <f>(V166/W166)*100</f>
        <v>0</v>
      </c>
      <c r="Z166" s="1"/>
    </row>
    <row r="167" spans="1:26" ht="23.25">
      <c r="A167" s="1"/>
      <c r="B167" s="61"/>
      <c r="C167" s="62"/>
      <c r="D167" s="62"/>
      <c r="E167" s="62"/>
      <c r="F167" s="62"/>
      <c r="G167" s="62"/>
      <c r="H167" s="62"/>
      <c r="I167" s="54"/>
      <c r="J167" s="54" t="s">
        <v>52</v>
      </c>
      <c r="K167" s="55"/>
      <c r="L167" s="24">
        <v>17729.4</v>
      </c>
      <c r="M167" s="24">
        <v>793.1</v>
      </c>
      <c r="N167" s="24">
        <v>7124.9</v>
      </c>
      <c r="O167" s="24"/>
      <c r="P167" s="24"/>
      <c r="Q167" s="24">
        <f>SUM(L167:P167)</f>
        <v>25647.4</v>
      </c>
      <c r="R167" s="24"/>
      <c r="S167" s="24"/>
      <c r="T167" s="24"/>
      <c r="U167" s="24"/>
      <c r="V167" s="24"/>
      <c r="W167" s="24">
        <f>SUM(Q167,V167)</f>
        <v>25647.4</v>
      </c>
      <c r="X167" s="24">
        <f>(Q167/W167)*100</f>
        <v>100</v>
      </c>
      <c r="Y167" s="24">
        <f>(V167/W167)*100</f>
        <v>0</v>
      </c>
      <c r="Z167" s="1"/>
    </row>
    <row r="168" spans="1:26" ht="23.25">
      <c r="A168" s="1"/>
      <c r="B168" s="52"/>
      <c r="C168" s="52"/>
      <c r="D168" s="52"/>
      <c r="E168" s="52"/>
      <c r="F168" s="52"/>
      <c r="G168" s="52"/>
      <c r="H168" s="52"/>
      <c r="I168" s="53"/>
      <c r="J168" s="54" t="s">
        <v>53</v>
      </c>
      <c r="K168" s="55"/>
      <c r="L168" s="60">
        <v>16030.9</v>
      </c>
      <c r="M168" s="26">
        <v>645.8</v>
      </c>
      <c r="N168" s="60">
        <v>5387.4</v>
      </c>
      <c r="O168" s="60"/>
      <c r="P168" s="26"/>
      <c r="Q168" s="26">
        <f>SUM(L168:P168)</f>
        <v>22064.1</v>
      </c>
      <c r="R168" s="26"/>
      <c r="S168" s="60"/>
      <c r="T168" s="60"/>
      <c r="U168" s="60"/>
      <c r="V168" s="26"/>
      <c r="W168" s="26">
        <f>SUM(Q168,V168)</f>
        <v>22064.1</v>
      </c>
      <c r="X168" s="26">
        <f>(Q168/W168)*100</f>
        <v>100</v>
      </c>
      <c r="Y168" s="26">
        <f>(V168/W168)*100</f>
        <v>0</v>
      </c>
      <c r="Z168" s="1"/>
    </row>
    <row r="169" spans="1:26" ht="23.25">
      <c r="A169" s="1"/>
      <c r="B169" s="52"/>
      <c r="C169" s="52"/>
      <c r="D169" s="52"/>
      <c r="E169" s="52"/>
      <c r="F169" s="52"/>
      <c r="G169" s="52"/>
      <c r="H169" s="52"/>
      <c r="I169" s="53"/>
      <c r="J169" s="54" t="s">
        <v>54</v>
      </c>
      <c r="K169" s="55"/>
      <c r="L169" s="60">
        <f>(L168/L166)*100</f>
        <v>102.1662099292588</v>
      </c>
      <c r="M169" s="26">
        <f>(M168/M166)*100</f>
        <v>141.49868536371605</v>
      </c>
      <c r="N169" s="60">
        <f>(N168/N166)*100</f>
        <v>79.21715092342076</v>
      </c>
      <c r="O169" s="60"/>
      <c r="P169" s="26"/>
      <c r="Q169" s="26">
        <f>(Q168/Q166)*100</f>
        <v>96.14741025439902</v>
      </c>
      <c r="R169" s="26"/>
      <c r="S169" s="60"/>
      <c r="T169" s="60"/>
      <c r="U169" s="60"/>
      <c r="V169" s="26"/>
      <c r="W169" s="26">
        <f>(W168/W166)*100</f>
        <v>96.14741025439902</v>
      </c>
      <c r="X169" s="26"/>
      <c r="Y169" s="26"/>
      <c r="Z169" s="1"/>
    </row>
    <row r="170" spans="1:26" ht="23.25">
      <c r="A170" s="1"/>
      <c r="B170" s="52"/>
      <c r="C170" s="52"/>
      <c r="D170" s="52"/>
      <c r="E170" s="52"/>
      <c r="F170" s="52"/>
      <c r="G170" s="52"/>
      <c r="H170" s="52"/>
      <c r="I170" s="53"/>
      <c r="J170" s="54" t="s">
        <v>55</v>
      </c>
      <c r="K170" s="55"/>
      <c r="L170" s="60">
        <f>(L168/L167)*100</f>
        <v>90.41986756461019</v>
      </c>
      <c r="M170" s="26">
        <f>(M168/M167)*100</f>
        <v>81.42731055352414</v>
      </c>
      <c r="N170" s="60">
        <f>(N168/N167)*100</f>
        <v>75.61369282375892</v>
      </c>
      <c r="O170" s="60"/>
      <c r="P170" s="26"/>
      <c r="Q170" s="26">
        <f>(Q168/Q167)*100</f>
        <v>86.02860328922229</v>
      </c>
      <c r="R170" s="26"/>
      <c r="S170" s="60"/>
      <c r="T170" s="60"/>
      <c r="U170" s="60"/>
      <c r="V170" s="26"/>
      <c r="W170" s="26">
        <f>(W168/W167)*100</f>
        <v>86.02860328922229</v>
      </c>
      <c r="X170" s="26"/>
      <c r="Y170" s="26"/>
      <c r="Z170" s="1"/>
    </row>
    <row r="171" spans="1:26" ht="23.25">
      <c r="A171" s="1"/>
      <c r="B171" s="52"/>
      <c r="C171" s="52"/>
      <c r="D171" s="52"/>
      <c r="E171" s="52"/>
      <c r="F171" s="52"/>
      <c r="G171" s="52"/>
      <c r="H171" s="52"/>
      <c r="I171" s="53"/>
      <c r="J171" s="54"/>
      <c r="K171" s="55"/>
      <c r="L171" s="60"/>
      <c r="M171" s="26"/>
      <c r="N171" s="60"/>
      <c r="O171" s="60"/>
      <c r="P171" s="26"/>
      <c r="Q171" s="26"/>
      <c r="R171" s="26"/>
      <c r="S171" s="60"/>
      <c r="T171" s="60"/>
      <c r="U171" s="60"/>
      <c r="V171" s="26"/>
      <c r="W171" s="26"/>
      <c r="X171" s="26"/>
      <c r="Y171" s="26"/>
      <c r="Z171" s="1"/>
    </row>
    <row r="172" spans="1:26" ht="23.25">
      <c r="A172" s="1"/>
      <c r="B172" s="61"/>
      <c r="C172" s="61"/>
      <c r="D172" s="61"/>
      <c r="E172" s="61"/>
      <c r="F172" s="85" t="s">
        <v>92</v>
      </c>
      <c r="G172" s="61"/>
      <c r="H172" s="61"/>
      <c r="I172" s="53"/>
      <c r="J172" s="54" t="s">
        <v>93</v>
      </c>
      <c r="K172" s="55"/>
      <c r="L172" s="60"/>
      <c r="M172" s="26"/>
      <c r="N172" s="60"/>
      <c r="O172" s="60"/>
      <c r="P172" s="26"/>
      <c r="Q172" s="26"/>
      <c r="R172" s="26"/>
      <c r="S172" s="60"/>
      <c r="T172" s="60"/>
      <c r="U172" s="60"/>
      <c r="V172" s="26"/>
      <c r="W172" s="26"/>
      <c r="X172" s="26"/>
      <c r="Y172" s="26"/>
      <c r="Z172" s="1"/>
    </row>
    <row r="173" spans="1:26" ht="23.25">
      <c r="A173" s="1"/>
      <c r="B173" s="61"/>
      <c r="C173" s="62"/>
      <c r="D173" s="62"/>
      <c r="E173" s="62"/>
      <c r="F173" s="62"/>
      <c r="G173" s="62"/>
      <c r="H173" s="62"/>
      <c r="I173" s="54"/>
      <c r="J173" s="54" t="s">
        <v>51</v>
      </c>
      <c r="K173" s="55"/>
      <c r="L173" s="24">
        <f>SUM(L188)</f>
        <v>173837</v>
      </c>
      <c r="M173" s="24">
        <f>SUM(M188)</f>
        <v>3743.0000000000005</v>
      </c>
      <c r="N173" s="24">
        <f>SUM(N188)</f>
        <v>57003.9</v>
      </c>
      <c r="O173" s="24">
        <f>SUM(O188)</f>
        <v>0</v>
      </c>
      <c r="P173" s="24">
        <f>SUM(P188)</f>
        <v>0</v>
      </c>
      <c r="Q173" s="24">
        <f>SUM(L173:P173)</f>
        <v>234583.9</v>
      </c>
      <c r="R173" s="24"/>
      <c r="S173" s="24"/>
      <c r="T173" s="24"/>
      <c r="U173" s="24"/>
      <c r="V173" s="24"/>
      <c r="W173" s="24">
        <f>SUM(Q173,V173)</f>
        <v>234583.9</v>
      </c>
      <c r="X173" s="24">
        <f>(Q173/W173)*100</f>
        <v>100</v>
      </c>
      <c r="Y173" s="24">
        <f>(V173/W173)*100</f>
        <v>0</v>
      </c>
      <c r="Z173" s="1"/>
    </row>
    <row r="174" spans="1:26" ht="23.25">
      <c r="A174" s="1"/>
      <c r="B174" s="61"/>
      <c r="C174" s="61"/>
      <c r="D174" s="61"/>
      <c r="E174" s="61"/>
      <c r="F174" s="61"/>
      <c r="G174" s="61"/>
      <c r="H174" s="61"/>
      <c r="I174" s="53"/>
      <c r="J174" s="54" t="s">
        <v>52</v>
      </c>
      <c r="K174" s="55"/>
      <c r="L174" s="60">
        <f aca="true" t="shared" si="29" ref="L174:P175">SUM(L189)</f>
        <v>159432.9</v>
      </c>
      <c r="M174" s="26">
        <f t="shared" si="29"/>
        <v>3343.9</v>
      </c>
      <c r="N174" s="60">
        <f t="shared" si="29"/>
        <v>58436.9</v>
      </c>
      <c r="O174" s="60">
        <f t="shared" si="29"/>
        <v>0</v>
      </c>
      <c r="P174" s="26">
        <f t="shared" si="29"/>
        <v>0</v>
      </c>
      <c r="Q174" s="26">
        <f>SUM(L174:P174)</f>
        <v>221213.69999999998</v>
      </c>
      <c r="R174" s="26"/>
      <c r="S174" s="60"/>
      <c r="T174" s="60"/>
      <c r="U174" s="60"/>
      <c r="V174" s="26"/>
      <c r="W174" s="26">
        <f>SUM(Q174,V174)</f>
        <v>221213.69999999998</v>
      </c>
      <c r="X174" s="26">
        <f>(Q174/W174)*100</f>
        <v>100</v>
      </c>
      <c r="Y174" s="26"/>
      <c r="Z174" s="1"/>
    </row>
    <row r="175" spans="1:26" ht="23.25">
      <c r="A175" s="1"/>
      <c r="B175" s="61"/>
      <c r="C175" s="61"/>
      <c r="D175" s="61"/>
      <c r="E175" s="61"/>
      <c r="F175" s="61"/>
      <c r="G175" s="61"/>
      <c r="H175" s="61"/>
      <c r="I175" s="53"/>
      <c r="J175" s="54" t="s">
        <v>53</v>
      </c>
      <c r="K175" s="55"/>
      <c r="L175" s="60">
        <f t="shared" si="29"/>
        <v>151905.9</v>
      </c>
      <c r="M175" s="26">
        <f t="shared" si="29"/>
        <v>2551.7</v>
      </c>
      <c r="N175" s="60">
        <f t="shared" si="29"/>
        <v>51435.5</v>
      </c>
      <c r="O175" s="60">
        <f t="shared" si="29"/>
        <v>0</v>
      </c>
      <c r="P175" s="26">
        <f t="shared" si="29"/>
        <v>0</v>
      </c>
      <c r="Q175" s="26">
        <f>SUM(L175:P175)</f>
        <v>205893.1</v>
      </c>
      <c r="R175" s="26"/>
      <c r="S175" s="60"/>
      <c r="T175" s="60"/>
      <c r="U175" s="60"/>
      <c r="V175" s="26"/>
      <c r="W175" s="26">
        <f>SUM(Q175,V175)</f>
        <v>205893.1</v>
      </c>
      <c r="X175" s="26">
        <f>(Q175/W175)*100</f>
        <v>100</v>
      </c>
      <c r="Y175" s="26">
        <f>(V175/W175)*100</f>
        <v>0</v>
      </c>
      <c r="Z175" s="1"/>
    </row>
    <row r="176" spans="1:26" ht="23.25">
      <c r="A176" s="1"/>
      <c r="B176" s="61"/>
      <c r="C176" s="61"/>
      <c r="D176" s="61"/>
      <c r="E176" s="61"/>
      <c r="F176" s="61"/>
      <c r="G176" s="61"/>
      <c r="H176" s="61"/>
      <c r="I176" s="53"/>
      <c r="J176" s="54" t="s">
        <v>54</v>
      </c>
      <c r="K176" s="55"/>
      <c r="L176" s="60">
        <f>(L175/L173)*100</f>
        <v>87.38410119824893</v>
      </c>
      <c r="M176" s="26">
        <f>(M175/M173)*100</f>
        <v>68.1725888324873</v>
      </c>
      <c r="N176" s="60">
        <f>(N175/N173)*100</f>
        <v>90.23154556091775</v>
      </c>
      <c r="O176" s="60"/>
      <c r="P176" s="26"/>
      <c r="Q176" s="26">
        <f>(Q175/Q173)*100</f>
        <v>87.7694931323079</v>
      </c>
      <c r="R176" s="26"/>
      <c r="S176" s="60"/>
      <c r="T176" s="60"/>
      <c r="U176" s="60"/>
      <c r="V176" s="26"/>
      <c r="W176" s="26">
        <f>(W175/W173)*100</f>
        <v>87.7694931323079</v>
      </c>
      <c r="X176" s="26"/>
      <c r="Y176" s="26"/>
      <c r="Z176" s="1"/>
    </row>
    <row r="177" spans="1:26" ht="23.25">
      <c r="A177" s="1"/>
      <c r="B177" s="61"/>
      <c r="C177" s="61"/>
      <c r="D177" s="61"/>
      <c r="E177" s="61"/>
      <c r="F177" s="61"/>
      <c r="G177" s="61"/>
      <c r="H177" s="61"/>
      <c r="I177" s="53"/>
      <c r="J177" s="54" t="s">
        <v>55</v>
      </c>
      <c r="K177" s="55"/>
      <c r="L177" s="60">
        <f>(L175/L174)*100</f>
        <v>95.27889162149093</v>
      </c>
      <c r="M177" s="26">
        <f>(M175/M174)*100</f>
        <v>76.30910015251652</v>
      </c>
      <c r="N177" s="60">
        <f>(N175/N174)*100</f>
        <v>88.01887163761253</v>
      </c>
      <c r="O177" s="60"/>
      <c r="P177" s="26"/>
      <c r="Q177" s="26">
        <f>(Q175/Q174)*100</f>
        <v>93.0742987437035</v>
      </c>
      <c r="R177" s="26"/>
      <c r="S177" s="60"/>
      <c r="T177" s="60"/>
      <c r="U177" s="60"/>
      <c r="V177" s="26"/>
      <c r="W177" s="26">
        <f>(W175/W174)*100</f>
        <v>93.0742987437035</v>
      </c>
      <c r="X177" s="26"/>
      <c r="Y177" s="26"/>
      <c r="Z177" s="1"/>
    </row>
    <row r="178" spans="1:26" ht="23.25">
      <c r="A178" s="1"/>
      <c r="B178" s="61"/>
      <c r="C178" s="61"/>
      <c r="D178" s="61"/>
      <c r="E178" s="61"/>
      <c r="F178" s="61"/>
      <c r="G178" s="61"/>
      <c r="H178" s="61"/>
      <c r="I178" s="53"/>
      <c r="J178" s="54"/>
      <c r="K178" s="55"/>
      <c r="L178" s="60"/>
      <c r="M178" s="26"/>
      <c r="N178" s="60"/>
      <c r="O178" s="60"/>
      <c r="P178" s="26"/>
      <c r="Q178" s="26"/>
      <c r="R178" s="26"/>
      <c r="S178" s="60"/>
      <c r="T178" s="60"/>
      <c r="U178" s="60"/>
      <c r="V178" s="26"/>
      <c r="W178" s="26"/>
      <c r="X178" s="26"/>
      <c r="Y178" s="26"/>
      <c r="Z178" s="1"/>
    </row>
    <row r="179" spans="1:26" ht="23.25">
      <c r="A179" s="1"/>
      <c r="B179" s="61"/>
      <c r="C179" s="61"/>
      <c r="D179" s="61"/>
      <c r="E179" s="61"/>
      <c r="F179" s="61"/>
      <c r="G179" s="85" t="s">
        <v>67</v>
      </c>
      <c r="H179" s="61"/>
      <c r="I179" s="53"/>
      <c r="J179" s="54" t="s">
        <v>68</v>
      </c>
      <c r="K179" s="55"/>
      <c r="L179" s="60"/>
      <c r="M179" s="26"/>
      <c r="N179" s="60"/>
      <c r="O179" s="60"/>
      <c r="P179" s="26"/>
      <c r="Q179" s="26"/>
      <c r="R179" s="26"/>
      <c r="S179" s="60"/>
      <c r="T179" s="60"/>
      <c r="U179" s="60"/>
      <c r="V179" s="26"/>
      <c r="W179" s="26"/>
      <c r="X179" s="26"/>
      <c r="Y179" s="26"/>
      <c r="Z179" s="1"/>
    </row>
    <row r="180" spans="1:26" ht="23.25">
      <c r="A180" s="1"/>
      <c r="B180" s="70"/>
      <c r="C180" s="70"/>
      <c r="D180" s="70"/>
      <c r="E180" s="70"/>
      <c r="F180" s="70"/>
      <c r="G180" s="70"/>
      <c r="H180" s="70"/>
      <c r="I180" s="64"/>
      <c r="J180" s="65" t="s">
        <v>69</v>
      </c>
      <c r="K180" s="66"/>
      <c r="L180" s="67"/>
      <c r="M180" s="68"/>
      <c r="N180" s="67"/>
      <c r="O180" s="67"/>
      <c r="P180" s="68"/>
      <c r="Q180" s="68"/>
      <c r="R180" s="68"/>
      <c r="S180" s="67"/>
      <c r="T180" s="67"/>
      <c r="U180" s="67"/>
      <c r="V180" s="68"/>
      <c r="W180" s="68"/>
      <c r="X180" s="68"/>
      <c r="Y180" s="68"/>
      <c r="Z180" s="1"/>
    </row>
    <row r="181" spans="1:26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5"/>
      <c r="W182" s="5"/>
      <c r="X182" s="5"/>
      <c r="Y182" s="5" t="s">
        <v>169</v>
      </c>
      <c r="Z182" s="1"/>
    </row>
    <row r="183" spans="1:26" ht="23.25">
      <c r="A183" s="1"/>
      <c r="B183" s="9" t="s">
        <v>4</v>
      </c>
      <c r="C183" s="10"/>
      <c r="D183" s="10"/>
      <c r="E183" s="10"/>
      <c r="F183" s="10"/>
      <c r="G183" s="10"/>
      <c r="H183" s="11"/>
      <c r="I183" s="12"/>
      <c r="J183" s="13"/>
      <c r="K183" s="14"/>
      <c r="L183" s="15" t="s">
        <v>5</v>
      </c>
      <c r="M183" s="15"/>
      <c r="N183" s="15"/>
      <c r="O183" s="15"/>
      <c r="P183" s="15"/>
      <c r="Q183" s="15"/>
      <c r="R183" s="16" t="s">
        <v>6</v>
      </c>
      <c r="S183" s="15"/>
      <c r="T183" s="15"/>
      <c r="U183" s="15"/>
      <c r="V183" s="17"/>
      <c r="W183" s="15" t="s">
        <v>7</v>
      </c>
      <c r="X183" s="15"/>
      <c r="Y183" s="18"/>
      <c r="Z183" s="1"/>
    </row>
    <row r="184" spans="1:26" ht="23.25">
      <c r="A184" s="1"/>
      <c r="B184" s="19" t="s">
        <v>8</v>
      </c>
      <c r="C184" s="20"/>
      <c r="D184" s="20"/>
      <c r="E184" s="20"/>
      <c r="F184" s="20"/>
      <c r="G184" s="20"/>
      <c r="H184" s="21"/>
      <c r="I184" s="22"/>
      <c r="J184" s="23"/>
      <c r="K184" s="24"/>
      <c r="L184" s="25"/>
      <c r="M184" s="26"/>
      <c r="N184" s="27"/>
      <c r="O184" s="28" t="s">
        <v>9</v>
      </c>
      <c r="P184" s="29"/>
      <c r="Q184" s="30"/>
      <c r="R184" s="31" t="s">
        <v>9</v>
      </c>
      <c r="S184" s="32" t="s">
        <v>10</v>
      </c>
      <c r="T184" s="25"/>
      <c r="U184" s="33" t="s">
        <v>11</v>
      </c>
      <c r="V184" s="30"/>
      <c r="W184" s="30"/>
      <c r="X184" s="34" t="s">
        <v>12</v>
      </c>
      <c r="Y184" s="35"/>
      <c r="Z184" s="1"/>
    </row>
    <row r="185" spans="1:26" ht="23.25">
      <c r="A185" s="1"/>
      <c r="B185" s="36"/>
      <c r="C185" s="37"/>
      <c r="D185" s="37"/>
      <c r="E185" s="37"/>
      <c r="F185" s="38"/>
      <c r="G185" s="37"/>
      <c r="H185" s="36"/>
      <c r="I185" s="22"/>
      <c r="J185" s="2" t="s">
        <v>13</v>
      </c>
      <c r="K185" s="24"/>
      <c r="L185" s="39" t="s">
        <v>14</v>
      </c>
      <c r="M185" s="40" t="s">
        <v>15</v>
      </c>
      <c r="N185" s="32" t="s">
        <v>14</v>
      </c>
      <c r="O185" s="39" t="s">
        <v>16</v>
      </c>
      <c r="P185" s="29" t="s">
        <v>17</v>
      </c>
      <c r="Q185" s="26"/>
      <c r="R185" s="41" t="s">
        <v>16</v>
      </c>
      <c r="S185" s="40" t="s">
        <v>18</v>
      </c>
      <c r="T185" s="39" t="s">
        <v>19</v>
      </c>
      <c r="U185" s="33" t="s">
        <v>20</v>
      </c>
      <c r="V185" s="30"/>
      <c r="W185" s="30"/>
      <c r="X185" s="30"/>
      <c r="Y185" s="40"/>
      <c r="Z185" s="1"/>
    </row>
    <row r="186" spans="1:26" ht="23.25">
      <c r="A186" s="1"/>
      <c r="B186" s="36" t="s">
        <v>21</v>
      </c>
      <c r="C186" s="36" t="s">
        <v>22</v>
      </c>
      <c r="D186" s="36" t="s">
        <v>23</v>
      </c>
      <c r="E186" s="36" t="s">
        <v>24</v>
      </c>
      <c r="F186" s="36" t="s">
        <v>25</v>
      </c>
      <c r="G186" s="36" t="s">
        <v>26</v>
      </c>
      <c r="H186" s="36" t="s">
        <v>27</v>
      </c>
      <c r="I186" s="22"/>
      <c r="J186" s="42"/>
      <c r="K186" s="24"/>
      <c r="L186" s="39" t="s">
        <v>28</v>
      </c>
      <c r="M186" s="40" t="s">
        <v>29</v>
      </c>
      <c r="N186" s="32" t="s">
        <v>30</v>
      </c>
      <c r="O186" s="39" t="s">
        <v>31</v>
      </c>
      <c r="P186" s="29" t="s">
        <v>32</v>
      </c>
      <c r="Q186" s="40" t="s">
        <v>33</v>
      </c>
      <c r="R186" s="41" t="s">
        <v>31</v>
      </c>
      <c r="S186" s="40" t="s">
        <v>34</v>
      </c>
      <c r="T186" s="39" t="s">
        <v>35</v>
      </c>
      <c r="U186" s="33" t="s">
        <v>36</v>
      </c>
      <c r="V186" s="29" t="s">
        <v>33</v>
      </c>
      <c r="W186" s="29" t="s">
        <v>37</v>
      </c>
      <c r="X186" s="29" t="s">
        <v>38</v>
      </c>
      <c r="Y186" s="40" t="s">
        <v>39</v>
      </c>
      <c r="Z186" s="1"/>
    </row>
    <row r="187" spans="1:26" ht="23.25">
      <c r="A187" s="1"/>
      <c r="B187" s="43"/>
      <c r="C187" s="43"/>
      <c r="D187" s="43"/>
      <c r="E187" s="43"/>
      <c r="F187" s="43"/>
      <c r="G187" s="43"/>
      <c r="H187" s="43"/>
      <c r="I187" s="44"/>
      <c r="J187" s="45"/>
      <c r="K187" s="46"/>
      <c r="L187" s="47"/>
      <c r="M187" s="48"/>
      <c r="N187" s="49"/>
      <c r="O187" s="47"/>
      <c r="P187" s="50"/>
      <c r="Q187" s="50"/>
      <c r="R187" s="48"/>
      <c r="S187" s="48"/>
      <c r="T187" s="47"/>
      <c r="U187" s="51"/>
      <c r="V187" s="50"/>
      <c r="W187" s="50"/>
      <c r="X187" s="50"/>
      <c r="Y187" s="48"/>
      <c r="Z187" s="1"/>
    </row>
    <row r="188" spans="1:26" ht="23.25">
      <c r="A188" s="1"/>
      <c r="B188" s="84" t="s">
        <v>49</v>
      </c>
      <c r="C188" s="84" t="s">
        <v>56</v>
      </c>
      <c r="D188" s="52"/>
      <c r="E188" s="84" t="s">
        <v>58</v>
      </c>
      <c r="F188" s="84" t="s">
        <v>92</v>
      </c>
      <c r="G188" s="84" t="s">
        <v>67</v>
      </c>
      <c r="H188" s="52"/>
      <c r="I188" s="53"/>
      <c r="J188" s="54" t="s">
        <v>51</v>
      </c>
      <c r="K188" s="55"/>
      <c r="L188" s="25">
        <f aca="true" t="shared" si="30" ref="L188:P190">SUM(L196,L202,L209,L215)</f>
        <v>173837</v>
      </c>
      <c r="M188" s="26">
        <f t="shared" si="30"/>
        <v>3743.0000000000005</v>
      </c>
      <c r="N188" s="27">
        <f t="shared" si="30"/>
        <v>57003.9</v>
      </c>
      <c r="O188" s="56">
        <f t="shared" si="30"/>
        <v>0</v>
      </c>
      <c r="P188" s="30">
        <f t="shared" si="30"/>
        <v>0</v>
      </c>
      <c r="Q188" s="30">
        <f>SUM(L188:P188)</f>
        <v>234583.9</v>
      </c>
      <c r="R188" s="26"/>
      <c r="S188" s="27"/>
      <c r="T188" s="25"/>
      <c r="U188" s="57"/>
      <c r="V188" s="30"/>
      <c r="W188" s="30">
        <f>SUM(Q188,V188)</f>
        <v>234583.9</v>
      </c>
      <c r="X188" s="30">
        <f>(Q188/W188)*100</f>
        <v>100</v>
      </c>
      <c r="Y188" s="26">
        <f>(V188/W188)*100</f>
        <v>0</v>
      </c>
      <c r="Z188" s="1"/>
    </row>
    <row r="189" spans="1:26" ht="23.25">
      <c r="A189" s="1"/>
      <c r="B189" s="52"/>
      <c r="C189" s="52"/>
      <c r="D189" s="52"/>
      <c r="E189" s="52"/>
      <c r="F189" s="52"/>
      <c r="G189" s="52"/>
      <c r="H189" s="52"/>
      <c r="I189" s="53"/>
      <c r="J189" s="58" t="s">
        <v>52</v>
      </c>
      <c r="K189" s="59"/>
      <c r="L189" s="60">
        <f t="shared" si="30"/>
        <v>159432.9</v>
      </c>
      <c r="M189" s="60">
        <f t="shared" si="30"/>
        <v>3343.9</v>
      </c>
      <c r="N189" s="60">
        <f t="shared" si="30"/>
        <v>58436.9</v>
      </c>
      <c r="O189" s="60">
        <f t="shared" si="30"/>
        <v>0</v>
      </c>
      <c r="P189" s="60">
        <f t="shared" si="30"/>
        <v>0</v>
      </c>
      <c r="Q189" s="60">
        <f>SUM(L189:P189)</f>
        <v>221213.69999999998</v>
      </c>
      <c r="R189" s="60"/>
      <c r="S189" s="60"/>
      <c r="T189" s="60"/>
      <c r="U189" s="69"/>
      <c r="V189" s="26"/>
      <c r="W189" s="26">
        <f>SUM(Q189,V189)</f>
        <v>221213.69999999998</v>
      </c>
      <c r="X189" s="26">
        <f>(Q189/W189)*100</f>
        <v>100</v>
      </c>
      <c r="Y189" s="26">
        <f>(V189/W189)*100</f>
        <v>0</v>
      </c>
      <c r="Z189" s="1"/>
    </row>
    <row r="190" spans="1:26" ht="23.25">
      <c r="A190" s="1"/>
      <c r="B190" s="52"/>
      <c r="C190" s="52"/>
      <c r="D190" s="52"/>
      <c r="E190" s="52"/>
      <c r="F190" s="52"/>
      <c r="G190" s="52"/>
      <c r="H190" s="52"/>
      <c r="I190" s="53"/>
      <c r="J190" s="58" t="s">
        <v>53</v>
      </c>
      <c r="K190" s="59"/>
      <c r="L190" s="60">
        <f t="shared" si="30"/>
        <v>151905.9</v>
      </c>
      <c r="M190" s="60">
        <f t="shared" si="30"/>
        <v>2551.7</v>
      </c>
      <c r="N190" s="60">
        <f t="shared" si="30"/>
        <v>51435.5</v>
      </c>
      <c r="O190" s="60">
        <f t="shared" si="30"/>
        <v>0</v>
      </c>
      <c r="P190" s="60">
        <f t="shared" si="30"/>
        <v>0</v>
      </c>
      <c r="Q190" s="60">
        <f>SUM(L190:P190)</f>
        <v>205893.1</v>
      </c>
      <c r="R190" s="60"/>
      <c r="S190" s="60"/>
      <c r="T190" s="60"/>
      <c r="U190" s="60"/>
      <c r="V190" s="26"/>
      <c r="W190" s="26">
        <f>SUM(Q190,V190)</f>
        <v>205893.1</v>
      </c>
      <c r="X190" s="26">
        <f>(Q190/W190)*100</f>
        <v>100</v>
      </c>
      <c r="Y190" s="26">
        <f>(V190/W190)*100</f>
        <v>0</v>
      </c>
      <c r="Z190" s="1"/>
    </row>
    <row r="191" spans="1:26" ht="23.25">
      <c r="A191" s="1"/>
      <c r="B191" s="52"/>
      <c r="C191" s="52"/>
      <c r="D191" s="52"/>
      <c r="E191" s="52"/>
      <c r="F191" s="52"/>
      <c r="G191" s="52"/>
      <c r="H191" s="52"/>
      <c r="I191" s="53"/>
      <c r="J191" s="54" t="s">
        <v>54</v>
      </c>
      <c r="K191" s="55"/>
      <c r="L191" s="60">
        <f>(L190/L188)*100</f>
        <v>87.38410119824893</v>
      </c>
      <c r="M191" s="60">
        <f>(M190/M188)*100</f>
        <v>68.1725888324873</v>
      </c>
      <c r="N191" s="60">
        <f>(N190/N188)*100</f>
        <v>90.23154556091775</v>
      </c>
      <c r="O191" s="60"/>
      <c r="P191" s="60"/>
      <c r="Q191" s="26">
        <f>(Q190/Q188)*100</f>
        <v>87.7694931323079</v>
      </c>
      <c r="R191" s="60"/>
      <c r="S191" s="60"/>
      <c r="T191" s="60"/>
      <c r="U191" s="60"/>
      <c r="V191" s="26"/>
      <c r="W191" s="26">
        <f>(W190/W188)*100</f>
        <v>87.7694931323079</v>
      </c>
      <c r="X191" s="26"/>
      <c r="Y191" s="26"/>
      <c r="Z191" s="1"/>
    </row>
    <row r="192" spans="1:26" ht="23.25">
      <c r="A192" s="1"/>
      <c r="B192" s="52"/>
      <c r="C192" s="52"/>
      <c r="D192" s="52"/>
      <c r="E192" s="52"/>
      <c r="F192" s="52"/>
      <c r="G192" s="52"/>
      <c r="H192" s="52"/>
      <c r="I192" s="53"/>
      <c r="J192" s="54" t="s">
        <v>55</v>
      </c>
      <c r="K192" s="55"/>
      <c r="L192" s="60">
        <f>(L190/L189)*100</f>
        <v>95.27889162149093</v>
      </c>
      <c r="M192" s="26">
        <f>(M190/M189)*100</f>
        <v>76.30910015251652</v>
      </c>
      <c r="N192" s="60">
        <f>(N190/N189)*100</f>
        <v>88.01887163761253</v>
      </c>
      <c r="O192" s="60"/>
      <c r="P192" s="26"/>
      <c r="Q192" s="26">
        <f>(Q190/Q189)*100</f>
        <v>93.0742987437035</v>
      </c>
      <c r="R192" s="26"/>
      <c r="S192" s="60"/>
      <c r="T192" s="60"/>
      <c r="U192" s="60"/>
      <c r="V192" s="26"/>
      <c r="W192" s="26">
        <f>(W190/W189)*100</f>
        <v>93.0742987437035</v>
      </c>
      <c r="X192" s="26"/>
      <c r="Y192" s="26"/>
      <c r="Z192" s="1"/>
    </row>
    <row r="193" spans="1:26" ht="23.25">
      <c r="A193" s="1"/>
      <c r="B193" s="52"/>
      <c r="C193" s="52"/>
      <c r="D193" s="52"/>
      <c r="E193" s="52"/>
      <c r="F193" s="52"/>
      <c r="G193" s="52"/>
      <c r="H193" s="52"/>
      <c r="I193" s="53"/>
      <c r="J193" s="54"/>
      <c r="K193" s="55"/>
      <c r="L193" s="60"/>
      <c r="M193" s="26"/>
      <c r="N193" s="60"/>
      <c r="O193" s="60"/>
      <c r="P193" s="26"/>
      <c r="Q193" s="26"/>
      <c r="R193" s="26"/>
      <c r="S193" s="60"/>
      <c r="T193" s="60"/>
      <c r="U193" s="60"/>
      <c r="V193" s="26"/>
      <c r="W193" s="26"/>
      <c r="X193" s="26"/>
      <c r="Y193" s="26"/>
      <c r="Z193" s="1"/>
    </row>
    <row r="194" spans="1:26" ht="23.25">
      <c r="A194" s="1"/>
      <c r="B194" s="52"/>
      <c r="C194" s="52"/>
      <c r="D194" s="52"/>
      <c r="E194" s="52"/>
      <c r="F194" s="52"/>
      <c r="G194" s="52"/>
      <c r="H194" s="84" t="s">
        <v>94</v>
      </c>
      <c r="I194" s="53"/>
      <c r="J194" s="54" t="s">
        <v>95</v>
      </c>
      <c r="K194" s="55"/>
      <c r="L194" s="60"/>
      <c r="M194" s="26"/>
      <c r="N194" s="60"/>
      <c r="O194" s="60"/>
      <c r="P194" s="26"/>
      <c r="Q194" s="26"/>
      <c r="R194" s="26"/>
      <c r="S194" s="60"/>
      <c r="T194" s="60"/>
      <c r="U194" s="60"/>
      <c r="V194" s="26"/>
      <c r="W194" s="26"/>
      <c r="X194" s="26"/>
      <c r="Y194" s="26"/>
      <c r="Z194" s="1"/>
    </row>
    <row r="195" spans="1:26" ht="23.25">
      <c r="A195" s="1"/>
      <c r="B195" s="52"/>
      <c r="C195" s="52"/>
      <c r="D195" s="52"/>
      <c r="E195" s="52"/>
      <c r="F195" s="52"/>
      <c r="G195" s="52"/>
      <c r="H195" s="52"/>
      <c r="I195" s="53"/>
      <c r="J195" s="54" t="s">
        <v>96</v>
      </c>
      <c r="K195" s="55"/>
      <c r="L195" s="60"/>
      <c r="M195" s="26"/>
      <c r="N195" s="60"/>
      <c r="O195" s="60"/>
      <c r="P195" s="26"/>
      <c r="Q195" s="26"/>
      <c r="R195" s="26"/>
      <c r="S195" s="60"/>
      <c r="T195" s="60"/>
      <c r="U195" s="60"/>
      <c r="V195" s="26"/>
      <c r="W195" s="26"/>
      <c r="X195" s="26"/>
      <c r="Y195" s="26"/>
      <c r="Z195" s="1"/>
    </row>
    <row r="196" spans="1:26" ht="23.25">
      <c r="A196" s="1"/>
      <c r="B196" s="52"/>
      <c r="C196" s="52"/>
      <c r="D196" s="52"/>
      <c r="E196" s="52"/>
      <c r="F196" s="52"/>
      <c r="G196" s="52"/>
      <c r="H196" s="52"/>
      <c r="I196" s="53"/>
      <c r="J196" s="54" t="s">
        <v>51</v>
      </c>
      <c r="K196" s="55"/>
      <c r="L196" s="60">
        <v>37463</v>
      </c>
      <c r="M196" s="26">
        <v>453.4</v>
      </c>
      <c r="N196" s="60">
        <v>31566.5</v>
      </c>
      <c r="O196" s="60"/>
      <c r="P196" s="26"/>
      <c r="Q196" s="26">
        <f>SUM(L196:P196)</f>
        <v>69482.9</v>
      </c>
      <c r="R196" s="26"/>
      <c r="S196" s="60"/>
      <c r="T196" s="60"/>
      <c r="U196" s="60"/>
      <c r="V196" s="26"/>
      <c r="W196" s="26">
        <f>SUM(Q196,V196)</f>
        <v>69482.9</v>
      </c>
      <c r="X196" s="26">
        <f>(Q196/W196)*100</f>
        <v>100</v>
      </c>
      <c r="Y196" s="26">
        <f>(V196/W196)*100</f>
        <v>0</v>
      </c>
      <c r="Z196" s="1"/>
    </row>
    <row r="197" spans="1:26" ht="23.25">
      <c r="A197" s="1"/>
      <c r="B197" s="52"/>
      <c r="C197" s="52"/>
      <c r="D197" s="52"/>
      <c r="E197" s="52"/>
      <c r="F197" s="52"/>
      <c r="G197" s="52"/>
      <c r="H197" s="52"/>
      <c r="I197" s="53"/>
      <c r="J197" s="54" t="s">
        <v>52</v>
      </c>
      <c r="K197" s="55"/>
      <c r="L197" s="60">
        <v>35441.8</v>
      </c>
      <c r="M197" s="26">
        <v>805.7</v>
      </c>
      <c r="N197" s="60">
        <v>37732.8</v>
      </c>
      <c r="O197" s="60"/>
      <c r="P197" s="26"/>
      <c r="Q197" s="26">
        <f>SUM(L197:P197)</f>
        <v>73980.3</v>
      </c>
      <c r="R197" s="26"/>
      <c r="S197" s="60"/>
      <c r="T197" s="60"/>
      <c r="U197" s="60"/>
      <c r="V197" s="26"/>
      <c r="W197" s="26">
        <f>SUM(Q197,V197)</f>
        <v>73980.3</v>
      </c>
      <c r="X197" s="26">
        <f>(Q197/W197)*100</f>
        <v>100</v>
      </c>
      <c r="Y197" s="26">
        <f>(V197/W197)*100</f>
        <v>0</v>
      </c>
      <c r="Z197" s="1"/>
    </row>
    <row r="198" spans="1:26" ht="23.25">
      <c r="A198" s="1"/>
      <c r="B198" s="52"/>
      <c r="C198" s="52"/>
      <c r="D198" s="52"/>
      <c r="E198" s="52"/>
      <c r="F198" s="52"/>
      <c r="G198" s="52"/>
      <c r="H198" s="52"/>
      <c r="I198" s="53"/>
      <c r="J198" s="54" t="s">
        <v>53</v>
      </c>
      <c r="K198" s="55"/>
      <c r="L198" s="60">
        <v>34660.3</v>
      </c>
      <c r="M198" s="26">
        <v>599.8</v>
      </c>
      <c r="N198" s="60">
        <v>35146.1</v>
      </c>
      <c r="O198" s="60"/>
      <c r="P198" s="26"/>
      <c r="Q198" s="26">
        <f>SUM(L198:P198)</f>
        <v>70406.20000000001</v>
      </c>
      <c r="R198" s="26"/>
      <c r="S198" s="60"/>
      <c r="T198" s="60"/>
      <c r="U198" s="60"/>
      <c r="V198" s="26"/>
      <c r="W198" s="26">
        <f>SUM(Q198,V198)</f>
        <v>70406.20000000001</v>
      </c>
      <c r="X198" s="26">
        <f>(Q198/W198)*100</f>
        <v>100</v>
      </c>
      <c r="Y198" s="26">
        <f>(V198/W198)*100</f>
        <v>0</v>
      </c>
      <c r="Z198" s="1"/>
    </row>
    <row r="199" spans="1:26" ht="23.25">
      <c r="A199" s="1"/>
      <c r="B199" s="52"/>
      <c r="C199" s="52"/>
      <c r="D199" s="52"/>
      <c r="E199" s="52"/>
      <c r="F199" s="52"/>
      <c r="G199" s="52"/>
      <c r="H199" s="52"/>
      <c r="I199" s="53"/>
      <c r="J199" s="54" t="s">
        <v>54</v>
      </c>
      <c r="K199" s="55"/>
      <c r="L199" s="60">
        <f>(L198/L196)*100</f>
        <v>92.51875183514402</v>
      </c>
      <c r="M199" s="26">
        <f>(M198/M196)*100</f>
        <v>132.28936921041023</v>
      </c>
      <c r="N199" s="60">
        <f>(N198/N196)*100</f>
        <v>111.33986979867898</v>
      </c>
      <c r="O199" s="60"/>
      <c r="P199" s="26"/>
      <c r="Q199" s="26">
        <f>(Q198/Q196)*100</f>
        <v>101.32881615476617</v>
      </c>
      <c r="R199" s="26"/>
      <c r="S199" s="60"/>
      <c r="T199" s="60"/>
      <c r="U199" s="60"/>
      <c r="V199" s="26"/>
      <c r="W199" s="26">
        <f>(W198/W196)*100</f>
        <v>101.32881615476617</v>
      </c>
      <c r="X199" s="26"/>
      <c r="Y199" s="26"/>
      <c r="Z199" s="1"/>
    </row>
    <row r="200" spans="1:26" ht="23.25">
      <c r="A200" s="1"/>
      <c r="B200" s="52"/>
      <c r="C200" s="52"/>
      <c r="D200" s="52"/>
      <c r="E200" s="52"/>
      <c r="F200" s="52"/>
      <c r="G200" s="52"/>
      <c r="H200" s="52"/>
      <c r="I200" s="53"/>
      <c r="J200" s="54" t="s">
        <v>55</v>
      </c>
      <c r="K200" s="55"/>
      <c r="L200" s="60">
        <f>(L198/L197)*100</f>
        <v>97.7949765531096</v>
      </c>
      <c r="M200" s="26">
        <f>(M198/M197)*100</f>
        <v>74.44458235075089</v>
      </c>
      <c r="N200" s="60">
        <f>(N198/N197)*100</f>
        <v>93.14469109104014</v>
      </c>
      <c r="O200" s="60"/>
      <c r="P200" s="26"/>
      <c r="Q200" s="26">
        <f>(Q198/Q197)*100</f>
        <v>95.16884900439713</v>
      </c>
      <c r="R200" s="26"/>
      <c r="S200" s="60"/>
      <c r="T200" s="60"/>
      <c r="U200" s="60"/>
      <c r="V200" s="26"/>
      <c r="W200" s="26">
        <f>(W198/W197)*100</f>
        <v>95.16884900439713</v>
      </c>
      <c r="X200" s="26"/>
      <c r="Y200" s="26"/>
      <c r="Z200" s="1"/>
    </row>
    <row r="201" spans="1:26" ht="23.25">
      <c r="A201" s="1"/>
      <c r="B201" s="52"/>
      <c r="C201" s="52"/>
      <c r="D201" s="52"/>
      <c r="E201" s="52"/>
      <c r="F201" s="52"/>
      <c r="G201" s="52"/>
      <c r="H201" s="84" t="s">
        <v>97</v>
      </c>
      <c r="I201" s="53"/>
      <c r="J201" s="54" t="s">
        <v>98</v>
      </c>
      <c r="K201" s="55"/>
      <c r="L201" s="60"/>
      <c r="M201" s="26"/>
      <c r="N201" s="60"/>
      <c r="O201" s="60"/>
      <c r="P201" s="26"/>
      <c r="Q201" s="26"/>
      <c r="R201" s="26"/>
      <c r="S201" s="60"/>
      <c r="T201" s="60"/>
      <c r="U201" s="60"/>
      <c r="V201" s="26"/>
      <c r="W201" s="26"/>
      <c r="X201" s="26"/>
      <c r="Y201" s="26"/>
      <c r="Z201" s="1"/>
    </row>
    <row r="202" spans="1:26" ht="23.25">
      <c r="A202" s="1"/>
      <c r="B202" s="52"/>
      <c r="C202" s="52"/>
      <c r="D202" s="52"/>
      <c r="E202" s="52"/>
      <c r="F202" s="52"/>
      <c r="G202" s="52"/>
      <c r="H202" s="52"/>
      <c r="I202" s="53"/>
      <c r="J202" s="54" t="s">
        <v>51</v>
      </c>
      <c r="K202" s="55"/>
      <c r="L202" s="60">
        <v>73679</v>
      </c>
      <c r="M202" s="26">
        <v>2027.9</v>
      </c>
      <c r="N202" s="60">
        <v>19880.4</v>
      </c>
      <c r="O202" s="60"/>
      <c r="P202" s="26"/>
      <c r="Q202" s="26">
        <f>SUM(L202:P202)</f>
        <v>95587.29999999999</v>
      </c>
      <c r="R202" s="26"/>
      <c r="S202" s="60"/>
      <c r="T202" s="60"/>
      <c r="U202" s="60"/>
      <c r="V202" s="26"/>
      <c r="W202" s="26">
        <f>SUM(Q202,V202)</f>
        <v>95587.29999999999</v>
      </c>
      <c r="X202" s="26">
        <f>(Q202/W202)*100</f>
        <v>100</v>
      </c>
      <c r="Y202" s="26">
        <f>(V202/W202)*100</f>
        <v>0</v>
      </c>
      <c r="Z202" s="1"/>
    </row>
    <row r="203" spans="1:26" ht="23.25">
      <c r="A203" s="1"/>
      <c r="B203" s="61"/>
      <c r="C203" s="62"/>
      <c r="D203" s="62"/>
      <c r="E203" s="62"/>
      <c r="F203" s="62"/>
      <c r="G203" s="62"/>
      <c r="H203" s="62"/>
      <c r="I203" s="54"/>
      <c r="J203" s="54" t="s">
        <v>52</v>
      </c>
      <c r="K203" s="55"/>
      <c r="L203" s="24">
        <v>65021.7</v>
      </c>
      <c r="M203" s="24">
        <v>1576</v>
      </c>
      <c r="N203" s="24">
        <v>14805.7</v>
      </c>
      <c r="O203" s="24"/>
      <c r="P203" s="24"/>
      <c r="Q203" s="24">
        <f>SUM(L203:P203)</f>
        <v>81403.4</v>
      </c>
      <c r="R203" s="24"/>
      <c r="S203" s="24"/>
      <c r="T203" s="24"/>
      <c r="U203" s="24"/>
      <c r="V203" s="24"/>
      <c r="W203" s="24">
        <f>SUM(Q203,V203)</f>
        <v>81403.4</v>
      </c>
      <c r="X203" s="24">
        <f>(Q203/W203)*100</f>
        <v>100</v>
      </c>
      <c r="Y203" s="24">
        <f>(V203/W203)*100</f>
        <v>0</v>
      </c>
      <c r="Z203" s="1"/>
    </row>
    <row r="204" spans="1:26" ht="23.25">
      <c r="A204" s="1"/>
      <c r="B204" s="52"/>
      <c r="C204" s="52"/>
      <c r="D204" s="52"/>
      <c r="E204" s="52"/>
      <c r="F204" s="52"/>
      <c r="G204" s="52"/>
      <c r="H204" s="52"/>
      <c r="I204" s="53"/>
      <c r="J204" s="54" t="s">
        <v>53</v>
      </c>
      <c r="K204" s="55"/>
      <c r="L204" s="60">
        <v>62433.8</v>
      </c>
      <c r="M204" s="26">
        <v>1239.8</v>
      </c>
      <c r="N204" s="60">
        <v>12126.9</v>
      </c>
      <c r="O204" s="60"/>
      <c r="P204" s="26"/>
      <c r="Q204" s="26">
        <f>SUM(L204:P204)</f>
        <v>75800.5</v>
      </c>
      <c r="R204" s="26"/>
      <c r="S204" s="60"/>
      <c r="T204" s="60"/>
      <c r="U204" s="60"/>
      <c r="V204" s="26"/>
      <c r="W204" s="26">
        <f>SUM(Q204,V204)</f>
        <v>75800.5</v>
      </c>
      <c r="X204" s="26">
        <f>(Q204/W204)*100</f>
        <v>100</v>
      </c>
      <c r="Y204" s="26">
        <f>(V204/W204)*100</f>
        <v>0</v>
      </c>
      <c r="Z204" s="1"/>
    </row>
    <row r="205" spans="1:26" ht="23.25">
      <c r="A205" s="1"/>
      <c r="B205" s="52"/>
      <c r="C205" s="52"/>
      <c r="D205" s="52"/>
      <c r="E205" s="52"/>
      <c r="F205" s="52"/>
      <c r="G205" s="52"/>
      <c r="H205" s="52"/>
      <c r="I205" s="53"/>
      <c r="J205" s="54" t="s">
        <v>54</v>
      </c>
      <c r="K205" s="55"/>
      <c r="L205" s="60">
        <f>(L204/L202)*100</f>
        <v>84.73757787157807</v>
      </c>
      <c r="M205" s="26">
        <f>(M204/M202)*100</f>
        <v>61.1371369396913</v>
      </c>
      <c r="N205" s="60">
        <f>(N204/N202)*100</f>
        <v>60.99927566849761</v>
      </c>
      <c r="O205" s="60"/>
      <c r="P205" s="26"/>
      <c r="Q205" s="26">
        <f>(Q204/Q202)*100</f>
        <v>79.29976053304154</v>
      </c>
      <c r="R205" s="26"/>
      <c r="S205" s="60"/>
      <c r="T205" s="60"/>
      <c r="U205" s="60"/>
      <c r="V205" s="26"/>
      <c r="W205" s="26">
        <f>(W204/W202)*100</f>
        <v>79.29976053304154</v>
      </c>
      <c r="X205" s="26"/>
      <c r="Y205" s="26"/>
      <c r="Z205" s="1"/>
    </row>
    <row r="206" spans="1:26" ht="23.25">
      <c r="A206" s="1"/>
      <c r="B206" s="52"/>
      <c r="C206" s="52"/>
      <c r="D206" s="52"/>
      <c r="E206" s="52"/>
      <c r="F206" s="52"/>
      <c r="G206" s="52"/>
      <c r="H206" s="52"/>
      <c r="I206" s="53"/>
      <c r="J206" s="54" t="s">
        <v>55</v>
      </c>
      <c r="K206" s="55"/>
      <c r="L206" s="60">
        <f>(L204/L203)*100</f>
        <v>96.01994411096604</v>
      </c>
      <c r="M206" s="26">
        <f>(M204/M203)*100</f>
        <v>78.66751269035532</v>
      </c>
      <c r="N206" s="60">
        <f>(N204/N203)*100</f>
        <v>81.90696826222333</v>
      </c>
      <c r="O206" s="60"/>
      <c r="P206" s="26"/>
      <c r="Q206" s="26">
        <f>(Q204/Q203)*100</f>
        <v>93.11711795821796</v>
      </c>
      <c r="R206" s="26"/>
      <c r="S206" s="60"/>
      <c r="T206" s="60"/>
      <c r="U206" s="60"/>
      <c r="V206" s="26"/>
      <c r="W206" s="26">
        <f>(W204/W203)*100</f>
        <v>93.11711795821796</v>
      </c>
      <c r="X206" s="26"/>
      <c r="Y206" s="26"/>
      <c r="Z206" s="1"/>
    </row>
    <row r="207" spans="1:26" ht="23.25">
      <c r="A207" s="1"/>
      <c r="B207" s="52"/>
      <c r="C207" s="52"/>
      <c r="D207" s="52"/>
      <c r="E207" s="52"/>
      <c r="F207" s="52"/>
      <c r="G207" s="52"/>
      <c r="H207" s="84" t="s">
        <v>99</v>
      </c>
      <c r="I207" s="53"/>
      <c r="J207" s="54" t="s">
        <v>100</v>
      </c>
      <c r="K207" s="55"/>
      <c r="L207" s="60"/>
      <c r="M207" s="26"/>
      <c r="N207" s="60"/>
      <c r="O207" s="60"/>
      <c r="P207" s="26"/>
      <c r="Q207" s="26"/>
      <c r="R207" s="26"/>
      <c r="S207" s="60"/>
      <c r="T207" s="60"/>
      <c r="U207" s="60"/>
      <c r="V207" s="26"/>
      <c r="W207" s="26"/>
      <c r="X207" s="26"/>
      <c r="Y207" s="26"/>
      <c r="Z207" s="1"/>
    </row>
    <row r="208" spans="1:26" ht="23.25">
      <c r="A208" s="1"/>
      <c r="B208" s="52"/>
      <c r="C208" s="52"/>
      <c r="D208" s="52"/>
      <c r="E208" s="52"/>
      <c r="F208" s="52"/>
      <c r="G208" s="52"/>
      <c r="H208" s="52"/>
      <c r="I208" s="53"/>
      <c r="J208" s="54" t="s">
        <v>101</v>
      </c>
      <c r="K208" s="55"/>
      <c r="L208" s="60"/>
      <c r="M208" s="26"/>
      <c r="N208" s="60"/>
      <c r="O208" s="60"/>
      <c r="P208" s="26"/>
      <c r="Q208" s="26"/>
      <c r="R208" s="26"/>
      <c r="S208" s="60"/>
      <c r="T208" s="60"/>
      <c r="U208" s="60"/>
      <c r="V208" s="26"/>
      <c r="W208" s="26"/>
      <c r="X208" s="26"/>
      <c r="Y208" s="26"/>
      <c r="Z208" s="1"/>
    </row>
    <row r="209" spans="1:26" ht="23.25">
      <c r="A209" s="1"/>
      <c r="B209" s="52"/>
      <c r="C209" s="52"/>
      <c r="D209" s="52"/>
      <c r="E209" s="52"/>
      <c r="F209" s="52"/>
      <c r="G209" s="52"/>
      <c r="H209" s="52"/>
      <c r="I209" s="53"/>
      <c r="J209" s="54" t="s">
        <v>51</v>
      </c>
      <c r="K209" s="55"/>
      <c r="L209" s="60">
        <v>46464</v>
      </c>
      <c r="M209" s="26">
        <v>948.8</v>
      </c>
      <c r="N209" s="60">
        <v>4265.6</v>
      </c>
      <c r="O209" s="60"/>
      <c r="P209" s="26"/>
      <c r="Q209" s="26">
        <f>SUM(L209:P209)</f>
        <v>51678.4</v>
      </c>
      <c r="R209" s="26"/>
      <c r="S209" s="60"/>
      <c r="T209" s="60"/>
      <c r="U209" s="60"/>
      <c r="V209" s="26"/>
      <c r="W209" s="26">
        <f>SUM(Q209,V209)</f>
        <v>51678.4</v>
      </c>
      <c r="X209" s="26">
        <f>(Q209/W209)*100</f>
        <v>100</v>
      </c>
      <c r="Y209" s="26">
        <f>(V209/W209)*100</f>
        <v>0</v>
      </c>
      <c r="Z209" s="1"/>
    </row>
    <row r="210" spans="1:26" ht="23.25">
      <c r="A210" s="1"/>
      <c r="B210" s="52"/>
      <c r="C210" s="52"/>
      <c r="D210" s="52"/>
      <c r="E210" s="52"/>
      <c r="F210" s="52"/>
      <c r="G210" s="52"/>
      <c r="H210" s="52"/>
      <c r="I210" s="53"/>
      <c r="J210" s="54" t="s">
        <v>52</v>
      </c>
      <c r="K210" s="55"/>
      <c r="L210" s="60">
        <v>44180.6</v>
      </c>
      <c r="M210" s="26">
        <v>658.8</v>
      </c>
      <c r="N210" s="60">
        <v>4748.1</v>
      </c>
      <c r="O210" s="60"/>
      <c r="P210" s="26"/>
      <c r="Q210" s="26">
        <f>SUM(L210:P210)</f>
        <v>49587.5</v>
      </c>
      <c r="R210" s="26"/>
      <c r="S210" s="60"/>
      <c r="T210" s="60"/>
      <c r="U210" s="60"/>
      <c r="V210" s="26"/>
      <c r="W210" s="26">
        <f>SUM(Q210,V210)</f>
        <v>49587.5</v>
      </c>
      <c r="X210" s="26">
        <f>(Q210/W210)*100</f>
        <v>100</v>
      </c>
      <c r="Y210" s="26">
        <f>(V210/W210)*100</f>
        <v>0</v>
      </c>
      <c r="Z210" s="1"/>
    </row>
    <row r="211" spans="1:26" ht="23.25">
      <c r="A211" s="1"/>
      <c r="B211" s="52"/>
      <c r="C211" s="52"/>
      <c r="D211" s="52"/>
      <c r="E211" s="52"/>
      <c r="F211" s="52"/>
      <c r="G211" s="52"/>
      <c r="H211" s="52"/>
      <c r="I211" s="53"/>
      <c r="J211" s="54" t="s">
        <v>53</v>
      </c>
      <c r="K211" s="55"/>
      <c r="L211" s="60">
        <v>40633</v>
      </c>
      <c r="M211" s="26">
        <v>556.3</v>
      </c>
      <c r="N211" s="60">
        <v>3218.5</v>
      </c>
      <c r="O211" s="60"/>
      <c r="P211" s="26"/>
      <c r="Q211" s="26">
        <f>SUM(L211:P211)</f>
        <v>44407.8</v>
      </c>
      <c r="R211" s="26"/>
      <c r="S211" s="60"/>
      <c r="T211" s="60"/>
      <c r="U211" s="60"/>
      <c r="V211" s="26"/>
      <c r="W211" s="26">
        <f>SUM(Q211,V211)</f>
        <v>44407.8</v>
      </c>
      <c r="X211" s="26">
        <f>(Q211/W211)*100</f>
        <v>100</v>
      </c>
      <c r="Y211" s="26">
        <f>(V211/W211)*100</f>
        <v>0</v>
      </c>
      <c r="Z211" s="1"/>
    </row>
    <row r="212" spans="1:26" ht="23.25">
      <c r="A212" s="1"/>
      <c r="B212" s="61"/>
      <c r="C212" s="62"/>
      <c r="D212" s="62"/>
      <c r="E212" s="62"/>
      <c r="F212" s="62"/>
      <c r="G212" s="62"/>
      <c r="H212" s="62"/>
      <c r="I212" s="54"/>
      <c r="J212" s="54" t="s">
        <v>54</v>
      </c>
      <c r="K212" s="55"/>
      <c r="L212" s="24">
        <f>(L211/L209)*100</f>
        <v>87.45049931129476</v>
      </c>
      <c r="M212" s="24">
        <f>(M211/M209)*100</f>
        <v>58.63195615514334</v>
      </c>
      <c r="N212" s="24">
        <f>(N211/N209)*100</f>
        <v>75.45245686421605</v>
      </c>
      <c r="O212" s="24"/>
      <c r="P212" s="24"/>
      <c r="Q212" s="24">
        <f>(Q211/Q209)*100</f>
        <v>85.93106597727484</v>
      </c>
      <c r="R212" s="24"/>
      <c r="S212" s="24"/>
      <c r="T212" s="24"/>
      <c r="U212" s="24"/>
      <c r="V212" s="24"/>
      <c r="W212" s="24">
        <f>(W211/W209)*100</f>
        <v>85.93106597727484</v>
      </c>
      <c r="X212" s="24"/>
      <c r="Y212" s="24"/>
      <c r="Z212" s="1"/>
    </row>
    <row r="213" spans="1:26" ht="23.25">
      <c r="A213" s="1"/>
      <c r="B213" s="52"/>
      <c r="C213" s="52"/>
      <c r="D213" s="52"/>
      <c r="E213" s="52"/>
      <c r="F213" s="52"/>
      <c r="G213" s="52"/>
      <c r="H213" s="52"/>
      <c r="I213" s="53"/>
      <c r="J213" s="54" t="s">
        <v>55</v>
      </c>
      <c r="K213" s="55"/>
      <c r="L213" s="60">
        <f>(L211/L210)*100</f>
        <v>91.97023127798174</v>
      </c>
      <c r="M213" s="26">
        <f>(M211/M210)*100</f>
        <v>84.44140862173649</v>
      </c>
      <c r="N213" s="60">
        <f>(N211/N210)*100</f>
        <v>67.78500874033824</v>
      </c>
      <c r="O213" s="60"/>
      <c r="P213" s="26"/>
      <c r="Q213" s="26">
        <f>(Q211/Q210)*100</f>
        <v>89.55442399798336</v>
      </c>
      <c r="R213" s="26"/>
      <c r="S213" s="60"/>
      <c r="T213" s="60"/>
      <c r="U213" s="60"/>
      <c r="V213" s="26"/>
      <c r="W213" s="26">
        <f>(W211/W210)*100</f>
        <v>89.55442399798336</v>
      </c>
      <c r="X213" s="26"/>
      <c r="Y213" s="26"/>
      <c r="Z213" s="1"/>
    </row>
    <row r="214" spans="1:26" ht="23.25">
      <c r="A214" s="1"/>
      <c r="B214" s="52"/>
      <c r="C214" s="52"/>
      <c r="D214" s="52"/>
      <c r="E214" s="52"/>
      <c r="F214" s="52"/>
      <c r="G214" s="52"/>
      <c r="H214" s="84" t="s">
        <v>102</v>
      </c>
      <c r="I214" s="53"/>
      <c r="J214" s="54" t="s">
        <v>103</v>
      </c>
      <c r="K214" s="55"/>
      <c r="L214" s="60"/>
      <c r="M214" s="26"/>
      <c r="N214" s="60"/>
      <c r="O214" s="60"/>
      <c r="P214" s="26"/>
      <c r="Q214" s="26"/>
      <c r="R214" s="26"/>
      <c r="S214" s="60"/>
      <c r="T214" s="60"/>
      <c r="U214" s="60"/>
      <c r="V214" s="26"/>
      <c r="W214" s="26"/>
      <c r="X214" s="26"/>
      <c r="Y214" s="26"/>
      <c r="Z214" s="1"/>
    </row>
    <row r="215" spans="1:26" ht="23.25">
      <c r="A215" s="1"/>
      <c r="B215" s="52"/>
      <c r="C215" s="52"/>
      <c r="D215" s="52"/>
      <c r="E215" s="52"/>
      <c r="F215" s="52"/>
      <c r="G215" s="52"/>
      <c r="H215" s="52"/>
      <c r="I215" s="53"/>
      <c r="J215" s="54" t="s">
        <v>51</v>
      </c>
      <c r="K215" s="55"/>
      <c r="L215" s="60">
        <v>16231</v>
      </c>
      <c r="M215" s="26">
        <v>312.9</v>
      </c>
      <c r="N215" s="60">
        <v>1291.4</v>
      </c>
      <c r="O215" s="60"/>
      <c r="P215" s="26"/>
      <c r="Q215" s="26">
        <f>SUM(L215:P215)</f>
        <v>17835.300000000003</v>
      </c>
      <c r="R215" s="26"/>
      <c r="S215" s="60"/>
      <c r="T215" s="60"/>
      <c r="U215" s="60"/>
      <c r="V215" s="26"/>
      <c r="W215" s="26">
        <f>SUM(Q215,V215)</f>
        <v>17835.300000000003</v>
      </c>
      <c r="X215" s="26">
        <f>(Q215/W215)*100</f>
        <v>100</v>
      </c>
      <c r="Y215" s="26">
        <f>(V215/W215)*100</f>
        <v>0</v>
      </c>
      <c r="Z215" s="1"/>
    </row>
    <row r="216" spans="1:26" ht="23.25">
      <c r="A216" s="1"/>
      <c r="B216" s="52"/>
      <c r="C216" s="52"/>
      <c r="D216" s="52"/>
      <c r="E216" s="52"/>
      <c r="F216" s="52"/>
      <c r="G216" s="52"/>
      <c r="H216" s="52"/>
      <c r="I216" s="53"/>
      <c r="J216" s="54" t="s">
        <v>52</v>
      </c>
      <c r="K216" s="55"/>
      <c r="L216" s="60">
        <v>14788.8</v>
      </c>
      <c r="M216" s="26">
        <v>303.4</v>
      </c>
      <c r="N216" s="60">
        <v>1150.3</v>
      </c>
      <c r="O216" s="60"/>
      <c r="P216" s="26"/>
      <c r="Q216" s="26">
        <f>SUM(L216:P216)</f>
        <v>16242.499999999998</v>
      </c>
      <c r="R216" s="26"/>
      <c r="S216" s="60"/>
      <c r="T216" s="60"/>
      <c r="U216" s="60"/>
      <c r="V216" s="26"/>
      <c r="W216" s="26">
        <f>SUM(Q216,V216)</f>
        <v>16242.499999999998</v>
      </c>
      <c r="X216" s="26">
        <f>(Q216/W216)*100</f>
        <v>100</v>
      </c>
      <c r="Y216" s="26">
        <f>(V216/W216)*100</f>
        <v>0</v>
      </c>
      <c r="Z216" s="1"/>
    </row>
    <row r="217" spans="1:26" ht="23.25">
      <c r="A217" s="1"/>
      <c r="B217" s="61"/>
      <c r="C217" s="61"/>
      <c r="D217" s="61"/>
      <c r="E217" s="61"/>
      <c r="F217" s="61"/>
      <c r="G217" s="61"/>
      <c r="H217" s="61"/>
      <c r="I217" s="53"/>
      <c r="J217" s="54" t="s">
        <v>53</v>
      </c>
      <c r="K217" s="55"/>
      <c r="L217" s="60">
        <v>14178.8</v>
      </c>
      <c r="M217" s="26">
        <v>155.8</v>
      </c>
      <c r="N217" s="60">
        <v>944</v>
      </c>
      <c r="O217" s="60"/>
      <c r="P217" s="26"/>
      <c r="Q217" s="26">
        <f>SUM(L217:P217)</f>
        <v>15278.599999999999</v>
      </c>
      <c r="R217" s="26"/>
      <c r="S217" s="60"/>
      <c r="T217" s="60"/>
      <c r="U217" s="60"/>
      <c r="V217" s="26"/>
      <c r="W217" s="26">
        <f>SUM(Q217,V217)</f>
        <v>15278.599999999999</v>
      </c>
      <c r="X217" s="26">
        <f>(Q217/W217)*100</f>
        <v>100</v>
      </c>
      <c r="Y217" s="26"/>
      <c r="Z217" s="1"/>
    </row>
    <row r="218" spans="1:26" ht="23.25">
      <c r="A218" s="1"/>
      <c r="B218" s="61"/>
      <c r="C218" s="62"/>
      <c r="D218" s="62"/>
      <c r="E218" s="62"/>
      <c r="F218" s="62"/>
      <c r="G218" s="62"/>
      <c r="H218" s="62"/>
      <c r="I218" s="54"/>
      <c r="J218" s="54" t="s">
        <v>54</v>
      </c>
      <c r="K218" s="55"/>
      <c r="L218" s="24">
        <f>(L217/L215)*100</f>
        <v>87.35629351241451</v>
      </c>
      <c r="M218" s="24">
        <f>(M217/M215)*100</f>
        <v>49.792265899648456</v>
      </c>
      <c r="N218" s="24">
        <f>(N217/N215)*100</f>
        <v>73.09896236642403</v>
      </c>
      <c r="O218" s="24"/>
      <c r="P218" s="24"/>
      <c r="Q218" s="24">
        <f>(Q217/Q215)*100</f>
        <v>85.66494536116576</v>
      </c>
      <c r="R218" s="24"/>
      <c r="S218" s="24"/>
      <c r="T218" s="24"/>
      <c r="U218" s="24"/>
      <c r="V218" s="24"/>
      <c r="W218" s="24">
        <f>(W217/W215)*100</f>
        <v>85.66494536116576</v>
      </c>
      <c r="X218" s="24"/>
      <c r="Y218" s="24"/>
      <c r="Z218" s="1"/>
    </row>
    <row r="219" spans="1:26" ht="23.25">
      <c r="A219" s="1"/>
      <c r="B219" s="61"/>
      <c r="C219" s="61"/>
      <c r="D219" s="61"/>
      <c r="E219" s="61"/>
      <c r="F219" s="61"/>
      <c r="G219" s="61"/>
      <c r="H219" s="61"/>
      <c r="I219" s="53"/>
      <c r="J219" s="54" t="s">
        <v>55</v>
      </c>
      <c r="K219" s="55"/>
      <c r="L219" s="60">
        <f>(L217/L216)*100</f>
        <v>95.87525695120632</v>
      </c>
      <c r="M219" s="26">
        <f>(M217/M216)*100</f>
        <v>51.35135135135136</v>
      </c>
      <c r="N219" s="60">
        <f>(N217/N216)*100</f>
        <v>82.06554811788229</v>
      </c>
      <c r="O219" s="60"/>
      <c r="P219" s="26"/>
      <c r="Q219" s="26">
        <f>(Q217/Q216)*100</f>
        <v>94.06556872402648</v>
      </c>
      <c r="R219" s="26"/>
      <c r="S219" s="60"/>
      <c r="T219" s="60"/>
      <c r="U219" s="60"/>
      <c r="V219" s="26"/>
      <c r="W219" s="26">
        <f>(W217/W216)*100</f>
        <v>94.06556872402648</v>
      </c>
      <c r="X219" s="26"/>
      <c r="Y219" s="26"/>
      <c r="Z219" s="1"/>
    </row>
    <row r="220" spans="1:26" ht="23.25">
      <c r="A220" s="1"/>
      <c r="B220" s="61"/>
      <c r="C220" s="61"/>
      <c r="D220" s="61"/>
      <c r="E220" s="61"/>
      <c r="F220" s="61"/>
      <c r="G220" s="61"/>
      <c r="H220" s="61"/>
      <c r="I220" s="53"/>
      <c r="J220" s="54"/>
      <c r="K220" s="55"/>
      <c r="L220" s="60"/>
      <c r="M220" s="26"/>
      <c r="N220" s="60"/>
      <c r="O220" s="60"/>
      <c r="P220" s="26"/>
      <c r="Q220" s="26"/>
      <c r="R220" s="26"/>
      <c r="S220" s="60"/>
      <c r="T220" s="60"/>
      <c r="U220" s="60"/>
      <c r="V220" s="26"/>
      <c r="W220" s="26"/>
      <c r="X220" s="26"/>
      <c r="Y220" s="26"/>
      <c r="Z220" s="1"/>
    </row>
    <row r="221" spans="1:26" ht="23.25">
      <c r="A221" s="1"/>
      <c r="B221" s="61"/>
      <c r="C221" s="61"/>
      <c r="D221" s="61"/>
      <c r="E221" s="61"/>
      <c r="F221" s="85" t="s">
        <v>104</v>
      </c>
      <c r="G221" s="61"/>
      <c r="H221" s="61"/>
      <c r="I221" s="53"/>
      <c r="J221" s="54" t="s">
        <v>105</v>
      </c>
      <c r="K221" s="55"/>
      <c r="L221" s="60"/>
      <c r="M221" s="26"/>
      <c r="N221" s="60"/>
      <c r="O221" s="60"/>
      <c r="P221" s="26"/>
      <c r="Q221" s="26"/>
      <c r="R221" s="26"/>
      <c r="S221" s="60"/>
      <c r="T221" s="60"/>
      <c r="U221" s="60"/>
      <c r="V221" s="26"/>
      <c r="W221" s="26"/>
      <c r="X221" s="26"/>
      <c r="Y221" s="26"/>
      <c r="Z221" s="1"/>
    </row>
    <row r="222" spans="1:26" ht="23.25">
      <c r="A222" s="1"/>
      <c r="B222" s="61"/>
      <c r="C222" s="61"/>
      <c r="D222" s="61"/>
      <c r="E222" s="61"/>
      <c r="F222" s="61"/>
      <c r="G222" s="61"/>
      <c r="H222" s="61"/>
      <c r="I222" s="53"/>
      <c r="J222" s="54" t="s">
        <v>106</v>
      </c>
      <c r="K222" s="55"/>
      <c r="L222" s="60"/>
      <c r="M222" s="26"/>
      <c r="N222" s="60"/>
      <c r="O222" s="60"/>
      <c r="P222" s="26"/>
      <c r="Q222" s="26"/>
      <c r="R222" s="26"/>
      <c r="S222" s="60"/>
      <c r="T222" s="60"/>
      <c r="U222" s="60"/>
      <c r="V222" s="26"/>
      <c r="W222" s="26"/>
      <c r="X222" s="26"/>
      <c r="Y222" s="26"/>
      <c r="Z222" s="1"/>
    </row>
    <row r="223" spans="1:26" ht="23.25">
      <c r="A223" s="1"/>
      <c r="B223" s="61"/>
      <c r="C223" s="61"/>
      <c r="D223" s="61"/>
      <c r="E223" s="61"/>
      <c r="F223" s="61"/>
      <c r="G223" s="61"/>
      <c r="H223" s="61"/>
      <c r="I223" s="53"/>
      <c r="J223" s="54" t="s">
        <v>51</v>
      </c>
      <c r="K223" s="55"/>
      <c r="L223" s="60"/>
      <c r="M223" s="26"/>
      <c r="N223" s="60"/>
      <c r="O223" s="60"/>
      <c r="P223" s="26"/>
      <c r="Q223" s="26"/>
      <c r="R223" s="26">
        <f>SUM(R237,R251,R265)</f>
        <v>40800</v>
      </c>
      <c r="S223" s="60"/>
      <c r="T223" s="60"/>
      <c r="U223" s="60"/>
      <c r="V223" s="26">
        <f>SUM(R223:U223)</f>
        <v>40800</v>
      </c>
      <c r="W223" s="26">
        <f>SUM(Q223,V223)</f>
        <v>40800</v>
      </c>
      <c r="X223" s="26">
        <f>(Q223/W223)*100</f>
        <v>0</v>
      </c>
      <c r="Y223" s="26">
        <f>(V223/W223)*100</f>
        <v>100</v>
      </c>
      <c r="Z223" s="1"/>
    </row>
    <row r="224" spans="1:26" ht="23.25">
      <c r="A224" s="1"/>
      <c r="B224" s="61"/>
      <c r="C224" s="61"/>
      <c r="D224" s="61"/>
      <c r="E224" s="61"/>
      <c r="F224" s="61"/>
      <c r="G224" s="61"/>
      <c r="H224" s="61"/>
      <c r="I224" s="53"/>
      <c r="J224" s="54" t="s">
        <v>52</v>
      </c>
      <c r="K224" s="55"/>
      <c r="L224" s="60"/>
      <c r="M224" s="26"/>
      <c r="N224" s="60"/>
      <c r="O224" s="60"/>
      <c r="P224" s="26"/>
      <c r="Q224" s="26"/>
      <c r="R224" s="26">
        <f>SUM(R238,R252,R266)</f>
        <v>34128.4</v>
      </c>
      <c r="S224" s="60"/>
      <c r="T224" s="60"/>
      <c r="U224" s="60"/>
      <c r="V224" s="26">
        <f>SUM(R224:U224)</f>
        <v>34128.4</v>
      </c>
      <c r="W224" s="26">
        <f>SUM(Q224,V224)</f>
        <v>34128.4</v>
      </c>
      <c r="X224" s="26">
        <f>(Q224/W224)*100</f>
        <v>0</v>
      </c>
      <c r="Y224" s="26">
        <f>(V224/W224)*100</f>
        <v>100</v>
      </c>
      <c r="Z224" s="1"/>
    </row>
    <row r="225" spans="1:26" ht="23.25">
      <c r="A225" s="1"/>
      <c r="B225" s="70"/>
      <c r="C225" s="70"/>
      <c r="D225" s="70"/>
      <c r="E225" s="70"/>
      <c r="F225" s="70"/>
      <c r="G225" s="70"/>
      <c r="H225" s="70"/>
      <c r="I225" s="64"/>
      <c r="J225" s="65" t="s">
        <v>53</v>
      </c>
      <c r="K225" s="66"/>
      <c r="L225" s="67"/>
      <c r="M225" s="68"/>
      <c r="N225" s="67"/>
      <c r="O225" s="67"/>
      <c r="P225" s="68"/>
      <c r="Q225" s="68"/>
      <c r="R225" s="68">
        <f>SUM(R239,R253,R267)</f>
        <v>34128.4</v>
      </c>
      <c r="S225" s="67"/>
      <c r="T225" s="67"/>
      <c r="U225" s="67"/>
      <c r="V225" s="68">
        <f>SUM(R225:U225)</f>
        <v>34128.4</v>
      </c>
      <c r="W225" s="68">
        <f>SUM(Q225,V225)</f>
        <v>34128.4</v>
      </c>
      <c r="X225" s="68">
        <f>(Q225/W225)*100</f>
        <v>0</v>
      </c>
      <c r="Y225" s="68">
        <f>(V225/W225)*100</f>
        <v>100</v>
      </c>
      <c r="Z225" s="1"/>
    </row>
    <row r="226" spans="1:26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5"/>
      <c r="W227" s="5"/>
      <c r="X227" s="5"/>
      <c r="Y227" s="5" t="s">
        <v>170</v>
      </c>
      <c r="Z227" s="1"/>
    </row>
    <row r="228" spans="1:26" ht="23.25">
      <c r="A228" s="1"/>
      <c r="B228" s="9" t="s">
        <v>4</v>
      </c>
      <c r="C228" s="10"/>
      <c r="D228" s="10"/>
      <c r="E228" s="10"/>
      <c r="F228" s="10"/>
      <c r="G228" s="10"/>
      <c r="H228" s="11"/>
      <c r="I228" s="12"/>
      <c r="J228" s="13"/>
      <c r="K228" s="14"/>
      <c r="L228" s="15" t="s">
        <v>5</v>
      </c>
      <c r="M228" s="15"/>
      <c r="N228" s="15"/>
      <c r="O228" s="15"/>
      <c r="P228" s="15"/>
      <c r="Q228" s="15"/>
      <c r="R228" s="16" t="s">
        <v>6</v>
      </c>
      <c r="S228" s="15"/>
      <c r="T228" s="15"/>
      <c r="U228" s="15"/>
      <c r="V228" s="17"/>
      <c r="W228" s="15" t="s">
        <v>7</v>
      </c>
      <c r="X228" s="15"/>
      <c r="Y228" s="18"/>
      <c r="Z228" s="1"/>
    </row>
    <row r="229" spans="1:26" ht="23.25">
      <c r="A229" s="1"/>
      <c r="B229" s="19" t="s">
        <v>8</v>
      </c>
      <c r="C229" s="20"/>
      <c r="D229" s="20"/>
      <c r="E229" s="20"/>
      <c r="F229" s="20"/>
      <c r="G229" s="20"/>
      <c r="H229" s="21"/>
      <c r="I229" s="22"/>
      <c r="J229" s="23"/>
      <c r="K229" s="24"/>
      <c r="L229" s="25"/>
      <c r="M229" s="26"/>
      <c r="N229" s="27"/>
      <c r="O229" s="28" t="s">
        <v>9</v>
      </c>
      <c r="P229" s="29"/>
      <c r="Q229" s="30"/>
      <c r="R229" s="31" t="s">
        <v>9</v>
      </c>
      <c r="S229" s="32" t="s">
        <v>10</v>
      </c>
      <c r="T229" s="25"/>
      <c r="U229" s="33" t="s">
        <v>11</v>
      </c>
      <c r="V229" s="30"/>
      <c r="W229" s="30"/>
      <c r="X229" s="34" t="s">
        <v>12</v>
      </c>
      <c r="Y229" s="35"/>
      <c r="Z229" s="1"/>
    </row>
    <row r="230" spans="1:26" ht="23.25">
      <c r="A230" s="1"/>
      <c r="B230" s="36"/>
      <c r="C230" s="37"/>
      <c r="D230" s="37"/>
      <c r="E230" s="37"/>
      <c r="F230" s="38"/>
      <c r="G230" s="37"/>
      <c r="H230" s="36"/>
      <c r="I230" s="22"/>
      <c r="J230" s="2" t="s">
        <v>13</v>
      </c>
      <c r="K230" s="24"/>
      <c r="L230" s="39" t="s">
        <v>14</v>
      </c>
      <c r="M230" s="40" t="s">
        <v>15</v>
      </c>
      <c r="N230" s="32" t="s">
        <v>14</v>
      </c>
      <c r="O230" s="39" t="s">
        <v>16</v>
      </c>
      <c r="P230" s="29" t="s">
        <v>17</v>
      </c>
      <c r="Q230" s="26"/>
      <c r="R230" s="41" t="s">
        <v>16</v>
      </c>
      <c r="S230" s="40" t="s">
        <v>18</v>
      </c>
      <c r="T230" s="39" t="s">
        <v>19</v>
      </c>
      <c r="U230" s="33" t="s">
        <v>20</v>
      </c>
      <c r="V230" s="30"/>
      <c r="W230" s="30"/>
      <c r="X230" s="30"/>
      <c r="Y230" s="40"/>
      <c r="Z230" s="1"/>
    </row>
    <row r="231" spans="1:26" ht="23.25">
      <c r="A231" s="1"/>
      <c r="B231" s="36" t="s">
        <v>21</v>
      </c>
      <c r="C231" s="36" t="s">
        <v>22</v>
      </c>
      <c r="D231" s="36" t="s">
        <v>23</v>
      </c>
      <c r="E231" s="36" t="s">
        <v>24</v>
      </c>
      <c r="F231" s="36" t="s">
        <v>25</v>
      </c>
      <c r="G231" s="36" t="s">
        <v>26</v>
      </c>
      <c r="H231" s="36" t="s">
        <v>27</v>
      </c>
      <c r="I231" s="22"/>
      <c r="J231" s="42"/>
      <c r="K231" s="24"/>
      <c r="L231" s="39" t="s">
        <v>28</v>
      </c>
      <c r="M231" s="40" t="s">
        <v>29</v>
      </c>
      <c r="N231" s="32" t="s">
        <v>30</v>
      </c>
      <c r="O231" s="39" t="s">
        <v>31</v>
      </c>
      <c r="P231" s="29" t="s">
        <v>32</v>
      </c>
      <c r="Q231" s="40" t="s">
        <v>33</v>
      </c>
      <c r="R231" s="41" t="s">
        <v>31</v>
      </c>
      <c r="S231" s="40" t="s">
        <v>34</v>
      </c>
      <c r="T231" s="39" t="s">
        <v>35</v>
      </c>
      <c r="U231" s="33" t="s">
        <v>36</v>
      </c>
      <c r="V231" s="29" t="s">
        <v>33</v>
      </c>
      <c r="W231" s="29" t="s">
        <v>37</v>
      </c>
      <c r="X231" s="29" t="s">
        <v>38</v>
      </c>
      <c r="Y231" s="40" t="s">
        <v>39</v>
      </c>
      <c r="Z231" s="1"/>
    </row>
    <row r="232" spans="1:26" ht="23.25">
      <c r="A232" s="1"/>
      <c r="B232" s="43"/>
      <c r="C232" s="43"/>
      <c r="D232" s="43"/>
      <c r="E232" s="43"/>
      <c r="F232" s="43"/>
      <c r="G232" s="43"/>
      <c r="H232" s="43"/>
      <c r="I232" s="44"/>
      <c r="J232" s="45"/>
      <c r="K232" s="46"/>
      <c r="L232" s="47"/>
      <c r="M232" s="48"/>
      <c r="N232" s="49"/>
      <c r="O232" s="47"/>
      <c r="P232" s="50"/>
      <c r="Q232" s="50"/>
      <c r="R232" s="48"/>
      <c r="S232" s="48"/>
      <c r="T232" s="47"/>
      <c r="U232" s="51"/>
      <c r="V232" s="50"/>
      <c r="W232" s="50"/>
      <c r="X232" s="50"/>
      <c r="Y232" s="48"/>
      <c r="Z232" s="1"/>
    </row>
    <row r="233" spans="1:26" ht="23.25">
      <c r="A233" s="1"/>
      <c r="B233" s="84" t="s">
        <v>49</v>
      </c>
      <c r="C233" s="84" t="s">
        <v>56</v>
      </c>
      <c r="D233" s="52"/>
      <c r="E233" s="84" t="s">
        <v>58</v>
      </c>
      <c r="F233" s="84" t="s">
        <v>104</v>
      </c>
      <c r="G233" s="52"/>
      <c r="H233" s="52"/>
      <c r="I233" s="53"/>
      <c r="J233" s="54" t="s">
        <v>54</v>
      </c>
      <c r="K233" s="55"/>
      <c r="L233" s="25"/>
      <c r="M233" s="26"/>
      <c r="N233" s="27"/>
      <c r="O233" s="56"/>
      <c r="P233" s="30"/>
      <c r="Q233" s="30"/>
      <c r="R233" s="26">
        <f>(R225/R223)*100</f>
        <v>83.64803921568628</v>
      </c>
      <c r="S233" s="27"/>
      <c r="T233" s="25"/>
      <c r="U233" s="57"/>
      <c r="V233" s="30">
        <f>(V225/V223)*100</f>
        <v>83.64803921568628</v>
      </c>
      <c r="W233" s="30">
        <f>(W225/W223)*100</f>
        <v>83.64803921568628</v>
      </c>
      <c r="X233" s="30"/>
      <c r="Y233" s="26"/>
      <c r="Z233" s="1"/>
    </row>
    <row r="234" spans="1:26" ht="23.25">
      <c r="A234" s="1"/>
      <c r="B234" s="52"/>
      <c r="C234" s="52"/>
      <c r="D234" s="52"/>
      <c r="E234" s="52"/>
      <c r="F234" s="52"/>
      <c r="G234" s="52"/>
      <c r="H234" s="52"/>
      <c r="I234" s="53"/>
      <c r="J234" s="58" t="s">
        <v>55</v>
      </c>
      <c r="K234" s="59"/>
      <c r="L234" s="60"/>
      <c r="M234" s="60"/>
      <c r="N234" s="60"/>
      <c r="O234" s="60"/>
      <c r="P234" s="60"/>
      <c r="Q234" s="60"/>
      <c r="R234" s="60">
        <f>(R225/R224)*100</f>
        <v>100</v>
      </c>
      <c r="S234" s="60"/>
      <c r="T234" s="60"/>
      <c r="U234" s="69"/>
      <c r="V234" s="26">
        <f>(V225/V224)*100</f>
        <v>100</v>
      </c>
      <c r="W234" s="26">
        <f>(W225/W224)*100</f>
        <v>100</v>
      </c>
      <c r="X234" s="26"/>
      <c r="Y234" s="26"/>
      <c r="Z234" s="1"/>
    </row>
    <row r="235" spans="1:26" ht="23.25">
      <c r="A235" s="1"/>
      <c r="B235" s="52"/>
      <c r="C235" s="52"/>
      <c r="D235" s="52"/>
      <c r="E235" s="52"/>
      <c r="F235" s="52"/>
      <c r="G235" s="52"/>
      <c r="H235" s="52"/>
      <c r="I235" s="53"/>
      <c r="J235" s="58"/>
      <c r="K235" s="59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26"/>
      <c r="W235" s="26"/>
      <c r="X235" s="26"/>
      <c r="Y235" s="26"/>
      <c r="Z235" s="1"/>
    </row>
    <row r="236" spans="1:26" ht="23.25">
      <c r="A236" s="1"/>
      <c r="B236" s="52"/>
      <c r="C236" s="52"/>
      <c r="D236" s="52"/>
      <c r="E236" s="52"/>
      <c r="F236" s="52"/>
      <c r="G236" s="84" t="s">
        <v>107</v>
      </c>
      <c r="H236" s="52"/>
      <c r="I236" s="53"/>
      <c r="J236" s="54" t="s">
        <v>108</v>
      </c>
      <c r="K236" s="55"/>
      <c r="L236" s="60"/>
      <c r="M236" s="60"/>
      <c r="N236" s="60"/>
      <c r="O236" s="60"/>
      <c r="P236" s="60"/>
      <c r="Q236" s="26"/>
      <c r="R236" s="60"/>
      <c r="S236" s="60"/>
      <c r="T236" s="60"/>
      <c r="U236" s="60"/>
      <c r="V236" s="26"/>
      <c r="W236" s="26"/>
      <c r="X236" s="26"/>
      <c r="Y236" s="26"/>
      <c r="Z236" s="1"/>
    </row>
    <row r="237" spans="1:26" ht="23.25">
      <c r="A237" s="1"/>
      <c r="B237" s="52"/>
      <c r="C237" s="52"/>
      <c r="D237" s="52"/>
      <c r="E237" s="52"/>
      <c r="F237" s="52"/>
      <c r="G237" s="52"/>
      <c r="H237" s="52"/>
      <c r="I237" s="53"/>
      <c r="J237" s="54" t="s">
        <v>51</v>
      </c>
      <c r="K237" s="55"/>
      <c r="L237" s="60"/>
      <c r="M237" s="26"/>
      <c r="N237" s="60"/>
      <c r="O237" s="60"/>
      <c r="P237" s="26"/>
      <c r="Q237" s="26"/>
      <c r="R237" s="26">
        <f>SUM(R244)</f>
        <v>13140</v>
      </c>
      <c r="S237" s="60"/>
      <c r="T237" s="60"/>
      <c r="U237" s="60"/>
      <c r="V237" s="26">
        <f>SUM(R237:U237)</f>
        <v>13140</v>
      </c>
      <c r="W237" s="26">
        <f>SUM(Q237,V237)</f>
        <v>13140</v>
      </c>
      <c r="X237" s="26">
        <f>(Q237/W237)*100</f>
        <v>0</v>
      </c>
      <c r="Y237" s="26">
        <f>(V237/W237)*100</f>
        <v>100</v>
      </c>
      <c r="Z237" s="1"/>
    </row>
    <row r="238" spans="1:26" ht="23.25">
      <c r="A238" s="1"/>
      <c r="B238" s="52"/>
      <c r="C238" s="52"/>
      <c r="D238" s="52"/>
      <c r="E238" s="52"/>
      <c r="F238" s="52"/>
      <c r="G238" s="52"/>
      <c r="H238" s="52"/>
      <c r="I238" s="53"/>
      <c r="J238" s="54" t="s">
        <v>52</v>
      </c>
      <c r="K238" s="55"/>
      <c r="L238" s="60"/>
      <c r="M238" s="26"/>
      <c r="N238" s="60"/>
      <c r="O238" s="60"/>
      <c r="P238" s="26"/>
      <c r="Q238" s="26"/>
      <c r="R238" s="26">
        <f>SUM(R245)</f>
        <v>11624.2</v>
      </c>
      <c r="S238" s="60"/>
      <c r="T238" s="60"/>
      <c r="U238" s="60"/>
      <c r="V238" s="26">
        <f>SUM(R238:U238)</f>
        <v>11624.2</v>
      </c>
      <c r="W238" s="26">
        <f>SUM(Q238,V238)</f>
        <v>11624.2</v>
      </c>
      <c r="X238" s="26">
        <f>(Q238/W238)*100</f>
        <v>0</v>
      </c>
      <c r="Y238" s="26">
        <f>(V238/W238)*100</f>
        <v>100</v>
      </c>
      <c r="Z238" s="1"/>
    </row>
    <row r="239" spans="1:26" ht="23.25">
      <c r="A239" s="1"/>
      <c r="B239" s="52"/>
      <c r="C239" s="52"/>
      <c r="D239" s="52"/>
      <c r="E239" s="52"/>
      <c r="F239" s="52"/>
      <c r="G239" s="52"/>
      <c r="H239" s="52"/>
      <c r="I239" s="53"/>
      <c r="J239" s="54" t="s">
        <v>53</v>
      </c>
      <c r="K239" s="55"/>
      <c r="L239" s="60"/>
      <c r="M239" s="26"/>
      <c r="N239" s="60"/>
      <c r="O239" s="60"/>
      <c r="P239" s="26"/>
      <c r="Q239" s="26"/>
      <c r="R239" s="26">
        <f>SUM(R246)</f>
        <v>11624.2</v>
      </c>
      <c r="S239" s="60"/>
      <c r="T239" s="60"/>
      <c r="U239" s="60"/>
      <c r="V239" s="26">
        <f>SUM(R239:U239)</f>
        <v>11624.2</v>
      </c>
      <c r="W239" s="26">
        <f>SUM(Q239,V239)</f>
        <v>11624.2</v>
      </c>
      <c r="X239" s="26">
        <f>(Q239/W239)*100</f>
        <v>0</v>
      </c>
      <c r="Y239" s="26">
        <f>(V239/W239)*100</f>
        <v>100</v>
      </c>
      <c r="Z239" s="1"/>
    </row>
    <row r="240" spans="1:26" ht="23.25">
      <c r="A240" s="1"/>
      <c r="B240" s="52"/>
      <c r="C240" s="52"/>
      <c r="D240" s="52"/>
      <c r="E240" s="52"/>
      <c r="F240" s="52"/>
      <c r="G240" s="52"/>
      <c r="H240" s="52"/>
      <c r="I240" s="53"/>
      <c r="J240" s="54" t="s">
        <v>54</v>
      </c>
      <c r="K240" s="55"/>
      <c r="L240" s="60"/>
      <c r="M240" s="26"/>
      <c r="N240" s="60"/>
      <c r="O240" s="60"/>
      <c r="P240" s="26"/>
      <c r="Q240" s="26"/>
      <c r="R240" s="26">
        <f>(R239/R237)*100</f>
        <v>88.46423135464232</v>
      </c>
      <c r="S240" s="60"/>
      <c r="T240" s="60"/>
      <c r="U240" s="60"/>
      <c r="V240" s="26">
        <f>(V239/V237)*100</f>
        <v>88.46423135464232</v>
      </c>
      <c r="W240" s="26">
        <f>(W239/W237)*100</f>
        <v>88.46423135464232</v>
      </c>
      <c r="X240" s="26"/>
      <c r="Y240" s="26"/>
      <c r="Z240" s="1"/>
    </row>
    <row r="241" spans="1:26" ht="23.25">
      <c r="A241" s="1"/>
      <c r="B241" s="52"/>
      <c r="C241" s="52"/>
      <c r="D241" s="52"/>
      <c r="E241" s="52"/>
      <c r="F241" s="52"/>
      <c r="G241" s="52"/>
      <c r="H241" s="52"/>
      <c r="I241" s="53"/>
      <c r="J241" s="54" t="s">
        <v>55</v>
      </c>
      <c r="K241" s="55"/>
      <c r="L241" s="60"/>
      <c r="M241" s="26"/>
      <c r="N241" s="60"/>
      <c r="O241" s="60"/>
      <c r="P241" s="26"/>
      <c r="Q241" s="26"/>
      <c r="R241" s="26">
        <f>(R239/R238)*100</f>
        <v>100</v>
      </c>
      <c r="S241" s="60"/>
      <c r="T241" s="60"/>
      <c r="U241" s="60"/>
      <c r="V241" s="26">
        <f>(V239/V238)*100</f>
        <v>100</v>
      </c>
      <c r="W241" s="26">
        <f>(W239/W238)*100</f>
        <v>100</v>
      </c>
      <c r="X241" s="26"/>
      <c r="Y241" s="26"/>
      <c r="Z241" s="1"/>
    </row>
    <row r="242" spans="1:26" ht="23.25">
      <c r="A242" s="1"/>
      <c r="B242" s="52"/>
      <c r="C242" s="52"/>
      <c r="D242" s="52"/>
      <c r="E242" s="52"/>
      <c r="F242" s="52"/>
      <c r="G242" s="52"/>
      <c r="H242" s="52"/>
      <c r="I242" s="53"/>
      <c r="J242" s="54"/>
      <c r="K242" s="55"/>
      <c r="L242" s="60"/>
      <c r="M242" s="26"/>
      <c r="N242" s="60"/>
      <c r="O242" s="60"/>
      <c r="P242" s="26"/>
      <c r="Q242" s="26"/>
      <c r="R242" s="26"/>
      <c r="S242" s="60"/>
      <c r="T242" s="60"/>
      <c r="U242" s="60"/>
      <c r="V242" s="26"/>
      <c r="W242" s="26"/>
      <c r="X242" s="26"/>
      <c r="Y242" s="26"/>
      <c r="Z242" s="1"/>
    </row>
    <row r="243" spans="1:26" ht="23.25">
      <c r="A243" s="1"/>
      <c r="B243" s="52"/>
      <c r="C243" s="52"/>
      <c r="D243" s="52"/>
      <c r="E243" s="52"/>
      <c r="F243" s="52"/>
      <c r="G243" s="52"/>
      <c r="H243" s="84" t="s">
        <v>109</v>
      </c>
      <c r="I243" s="53"/>
      <c r="J243" s="54" t="s">
        <v>110</v>
      </c>
      <c r="K243" s="55"/>
      <c r="L243" s="60"/>
      <c r="M243" s="26"/>
      <c r="N243" s="60"/>
      <c r="O243" s="60"/>
      <c r="P243" s="26"/>
      <c r="Q243" s="26"/>
      <c r="R243" s="26"/>
      <c r="S243" s="60"/>
      <c r="T243" s="60"/>
      <c r="U243" s="60"/>
      <c r="V243" s="26"/>
      <c r="W243" s="26"/>
      <c r="X243" s="26"/>
      <c r="Y243" s="26"/>
      <c r="Z243" s="1"/>
    </row>
    <row r="244" spans="1:26" ht="23.25">
      <c r="A244" s="1"/>
      <c r="B244" s="52"/>
      <c r="C244" s="52"/>
      <c r="D244" s="52"/>
      <c r="E244" s="52"/>
      <c r="F244" s="52"/>
      <c r="G244" s="52"/>
      <c r="H244" s="52"/>
      <c r="I244" s="53"/>
      <c r="J244" s="54" t="s">
        <v>51</v>
      </c>
      <c r="K244" s="55"/>
      <c r="L244" s="60"/>
      <c r="M244" s="26"/>
      <c r="N244" s="60"/>
      <c r="O244" s="60"/>
      <c r="P244" s="26"/>
      <c r="Q244" s="26"/>
      <c r="R244" s="26">
        <v>13140</v>
      </c>
      <c r="S244" s="60"/>
      <c r="T244" s="60"/>
      <c r="U244" s="60"/>
      <c r="V244" s="26">
        <f>SUM(R244:U244)</f>
        <v>13140</v>
      </c>
      <c r="W244" s="26">
        <f>SUM(Q244,V244)</f>
        <v>13140</v>
      </c>
      <c r="X244" s="26">
        <f>(Q244/W244)*100</f>
        <v>0</v>
      </c>
      <c r="Y244" s="26">
        <f>(V244/W244)*100</f>
        <v>100</v>
      </c>
      <c r="Z244" s="1"/>
    </row>
    <row r="245" spans="1:26" ht="23.25">
      <c r="A245" s="1"/>
      <c r="B245" s="52"/>
      <c r="C245" s="52"/>
      <c r="D245" s="52"/>
      <c r="E245" s="52"/>
      <c r="F245" s="52"/>
      <c r="G245" s="52"/>
      <c r="H245" s="52"/>
      <c r="I245" s="53"/>
      <c r="J245" s="54" t="s">
        <v>52</v>
      </c>
      <c r="K245" s="55"/>
      <c r="L245" s="60"/>
      <c r="M245" s="26"/>
      <c r="N245" s="60"/>
      <c r="O245" s="60"/>
      <c r="P245" s="26"/>
      <c r="Q245" s="26"/>
      <c r="R245" s="26">
        <v>11624.2</v>
      </c>
      <c r="S245" s="60"/>
      <c r="T245" s="60"/>
      <c r="U245" s="60"/>
      <c r="V245" s="26">
        <f>SUM(R245:U245)</f>
        <v>11624.2</v>
      </c>
      <c r="W245" s="26">
        <f>SUM(Q245,V245)</f>
        <v>11624.2</v>
      </c>
      <c r="X245" s="26">
        <f>(Q245/W245)*100</f>
        <v>0</v>
      </c>
      <c r="Y245" s="26">
        <f>(V245/W245)*100</f>
        <v>100</v>
      </c>
      <c r="Z245" s="1"/>
    </row>
    <row r="246" spans="1:26" ht="23.25">
      <c r="A246" s="1"/>
      <c r="B246" s="52"/>
      <c r="C246" s="52"/>
      <c r="D246" s="52"/>
      <c r="E246" s="52"/>
      <c r="F246" s="52"/>
      <c r="G246" s="52"/>
      <c r="H246" s="52"/>
      <c r="I246" s="53"/>
      <c r="J246" s="54" t="s">
        <v>53</v>
      </c>
      <c r="K246" s="55"/>
      <c r="L246" s="60"/>
      <c r="M246" s="26"/>
      <c r="N246" s="60"/>
      <c r="O246" s="60"/>
      <c r="P246" s="26"/>
      <c r="Q246" s="26"/>
      <c r="R246" s="26">
        <v>11624.2</v>
      </c>
      <c r="S246" s="60"/>
      <c r="T246" s="60"/>
      <c r="U246" s="60"/>
      <c r="V246" s="26">
        <f>SUM(R246:U246)</f>
        <v>11624.2</v>
      </c>
      <c r="W246" s="26">
        <f>SUM(Q246,V246)</f>
        <v>11624.2</v>
      </c>
      <c r="X246" s="26">
        <f>(Q246/W246)*100</f>
        <v>0</v>
      </c>
      <c r="Y246" s="26">
        <f>(V246/W246)*100</f>
        <v>100</v>
      </c>
      <c r="Z246" s="1"/>
    </row>
    <row r="247" spans="1:26" ht="23.25">
      <c r="A247" s="1"/>
      <c r="B247" s="52"/>
      <c r="C247" s="52"/>
      <c r="D247" s="52"/>
      <c r="E247" s="52"/>
      <c r="F247" s="52"/>
      <c r="G247" s="52"/>
      <c r="H247" s="52"/>
      <c r="I247" s="53"/>
      <c r="J247" s="54" t="s">
        <v>54</v>
      </c>
      <c r="K247" s="55"/>
      <c r="L247" s="60"/>
      <c r="M247" s="26"/>
      <c r="N247" s="60"/>
      <c r="O247" s="60"/>
      <c r="P247" s="26"/>
      <c r="Q247" s="26"/>
      <c r="R247" s="26">
        <f>(R246/R244)*100</f>
        <v>88.46423135464232</v>
      </c>
      <c r="S247" s="60"/>
      <c r="T247" s="60"/>
      <c r="U247" s="60"/>
      <c r="V247" s="26">
        <f>(V246/V244)*100</f>
        <v>88.46423135464232</v>
      </c>
      <c r="W247" s="26">
        <f>(W246/W244)*100</f>
        <v>88.46423135464232</v>
      </c>
      <c r="X247" s="26"/>
      <c r="Y247" s="26"/>
      <c r="Z247" s="1"/>
    </row>
    <row r="248" spans="1:26" ht="23.25">
      <c r="A248" s="1"/>
      <c r="B248" s="61"/>
      <c r="C248" s="62"/>
      <c r="D248" s="62"/>
      <c r="E248" s="62"/>
      <c r="F248" s="62"/>
      <c r="G248" s="62"/>
      <c r="H248" s="62"/>
      <c r="I248" s="54"/>
      <c r="J248" s="54" t="s">
        <v>55</v>
      </c>
      <c r="K248" s="55"/>
      <c r="L248" s="24"/>
      <c r="M248" s="24"/>
      <c r="N248" s="24"/>
      <c r="O248" s="24"/>
      <c r="P248" s="24"/>
      <c r="Q248" s="24"/>
      <c r="R248" s="24">
        <f>(R246/R245)*100</f>
        <v>100</v>
      </c>
      <c r="S248" s="24"/>
      <c r="T248" s="24"/>
      <c r="U248" s="24"/>
      <c r="V248" s="24">
        <f>(V246/V245)*100</f>
        <v>100</v>
      </c>
      <c r="W248" s="24">
        <f>(W246/W245)*100</f>
        <v>100</v>
      </c>
      <c r="X248" s="24"/>
      <c r="Y248" s="24"/>
      <c r="Z248" s="1"/>
    </row>
    <row r="249" spans="1:26" ht="23.25">
      <c r="A249" s="1"/>
      <c r="B249" s="52"/>
      <c r="C249" s="52"/>
      <c r="D249" s="52"/>
      <c r="E249" s="52"/>
      <c r="F249" s="52"/>
      <c r="G249" s="52"/>
      <c r="H249" s="52"/>
      <c r="I249" s="53"/>
      <c r="J249" s="54"/>
      <c r="K249" s="55"/>
      <c r="L249" s="60"/>
      <c r="M249" s="26"/>
      <c r="N249" s="60"/>
      <c r="O249" s="60"/>
      <c r="P249" s="26"/>
      <c r="Q249" s="26"/>
      <c r="R249" s="26"/>
      <c r="S249" s="60"/>
      <c r="T249" s="60"/>
      <c r="U249" s="60"/>
      <c r="V249" s="26"/>
      <c r="W249" s="26"/>
      <c r="X249" s="26"/>
      <c r="Y249" s="26"/>
      <c r="Z249" s="1"/>
    </row>
    <row r="250" spans="1:26" ht="23.25">
      <c r="A250" s="1"/>
      <c r="B250" s="52"/>
      <c r="C250" s="52"/>
      <c r="D250" s="52"/>
      <c r="E250" s="52"/>
      <c r="F250" s="52"/>
      <c r="G250" s="84" t="s">
        <v>111</v>
      </c>
      <c r="H250" s="52"/>
      <c r="I250" s="53"/>
      <c r="J250" s="54" t="s">
        <v>112</v>
      </c>
      <c r="K250" s="55"/>
      <c r="L250" s="60"/>
      <c r="M250" s="26"/>
      <c r="N250" s="60"/>
      <c r="O250" s="60"/>
      <c r="P250" s="26"/>
      <c r="Q250" s="26"/>
      <c r="R250" s="26"/>
      <c r="S250" s="60"/>
      <c r="T250" s="60"/>
      <c r="U250" s="60"/>
      <c r="V250" s="26"/>
      <c r="W250" s="26"/>
      <c r="X250" s="26"/>
      <c r="Y250" s="26"/>
      <c r="Z250" s="1"/>
    </row>
    <row r="251" spans="1:26" ht="23.25">
      <c r="A251" s="1"/>
      <c r="B251" s="52"/>
      <c r="C251" s="52"/>
      <c r="D251" s="52"/>
      <c r="E251" s="52"/>
      <c r="F251" s="52"/>
      <c r="G251" s="52"/>
      <c r="H251" s="52"/>
      <c r="I251" s="53"/>
      <c r="J251" s="54" t="s">
        <v>51</v>
      </c>
      <c r="K251" s="55"/>
      <c r="L251" s="60"/>
      <c r="M251" s="26"/>
      <c r="N251" s="60"/>
      <c r="O251" s="60"/>
      <c r="P251" s="26"/>
      <c r="Q251" s="26"/>
      <c r="R251" s="26">
        <f>SUM(R258)</f>
        <v>21660</v>
      </c>
      <c r="S251" s="60"/>
      <c r="T251" s="60"/>
      <c r="U251" s="60"/>
      <c r="V251" s="26">
        <f>SUM(R251:U251)</f>
        <v>21660</v>
      </c>
      <c r="W251" s="26">
        <f>SUM(Q251,V251)</f>
        <v>21660</v>
      </c>
      <c r="X251" s="26">
        <f>(Q251/W251)*100</f>
        <v>0</v>
      </c>
      <c r="Y251" s="26">
        <f>(V251/W251)*100</f>
        <v>100</v>
      </c>
      <c r="Z251" s="1"/>
    </row>
    <row r="252" spans="1:26" ht="23.25">
      <c r="A252" s="1"/>
      <c r="B252" s="52"/>
      <c r="C252" s="52"/>
      <c r="D252" s="52"/>
      <c r="E252" s="52"/>
      <c r="F252" s="52"/>
      <c r="G252" s="52"/>
      <c r="H252" s="52"/>
      <c r="I252" s="53"/>
      <c r="J252" s="54" t="s">
        <v>52</v>
      </c>
      <c r="K252" s="55"/>
      <c r="L252" s="60"/>
      <c r="M252" s="26"/>
      <c r="N252" s="60"/>
      <c r="O252" s="60"/>
      <c r="P252" s="26"/>
      <c r="Q252" s="26"/>
      <c r="R252" s="26">
        <f>SUM(R259)</f>
        <v>17455.2</v>
      </c>
      <c r="S252" s="60"/>
      <c r="T252" s="60"/>
      <c r="U252" s="60"/>
      <c r="V252" s="26">
        <f>SUM(R252:U252)</f>
        <v>17455.2</v>
      </c>
      <c r="W252" s="26">
        <f>SUM(Q252,V252)</f>
        <v>17455.2</v>
      </c>
      <c r="X252" s="26">
        <f>(Q252/W252)*100</f>
        <v>0</v>
      </c>
      <c r="Y252" s="26">
        <f>(V252/W252)*100</f>
        <v>100</v>
      </c>
      <c r="Z252" s="1"/>
    </row>
    <row r="253" spans="1:26" ht="23.25">
      <c r="A253" s="1"/>
      <c r="B253" s="52"/>
      <c r="C253" s="52"/>
      <c r="D253" s="52"/>
      <c r="E253" s="52"/>
      <c r="F253" s="52"/>
      <c r="G253" s="52"/>
      <c r="H253" s="52"/>
      <c r="I253" s="53"/>
      <c r="J253" s="54" t="s">
        <v>53</v>
      </c>
      <c r="K253" s="55"/>
      <c r="L253" s="60"/>
      <c r="M253" s="26"/>
      <c r="N253" s="60"/>
      <c r="O253" s="60"/>
      <c r="P253" s="26"/>
      <c r="Q253" s="26"/>
      <c r="R253" s="26">
        <f>SUM(R260)</f>
        <v>17455.2</v>
      </c>
      <c r="S253" s="60"/>
      <c r="T253" s="60"/>
      <c r="U253" s="60"/>
      <c r="V253" s="26">
        <f>SUM(R253:U253)</f>
        <v>17455.2</v>
      </c>
      <c r="W253" s="26">
        <f>SUM(Q253,V253)</f>
        <v>17455.2</v>
      </c>
      <c r="X253" s="26">
        <f>(Q253/W253)*100</f>
        <v>0</v>
      </c>
      <c r="Y253" s="26">
        <f>(V253/W253)*100</f>
        <v>100</v>
      </c>
      <c r="Z253" s="1"/>
    </row>
    <row r="254" spans="1:26" ht="23.25">
      <c r="A254" s="1"/>
      <c r="B254" s="52"/>
      <c r="C254" s="52"/>
      <c r="D254" s="52"/>
      <c r="E254" s="52"/>
      <c r="F254" s="52"/>
      <c r="G254" s="52"/>
      <c r="H254" s="52"/>
      <c r="I254" s="53"/>
      <c r="J254" s="54" t="s">
        <v>54</v>
      </c>
      <c r="K254" s="55"/>
      <c r="L254" s="60"/>
      <c r="M254" s="26"/>
      <c r="N254" s="60"/>
      <c r="O254" s="60"/>
      <c r="P254" s="26"/>
      <c r="Q254" s="26"/>
      <c r="R254" s="26">
        <f>(R253/R251)*100</f>
        <v>80.58725761772854</v>
      </c>
      <c r="S254" s="60"/>
      <c r="T254" s="60"/>
      <c r="U254" s="60"/>
      <c r="V254" s="26">
        <f>(V253/V251)*100</f>
        <v>80.58725761772854</v>
      </c>
      <c r="W254" s="26">
        <f>(W253/W251)*100</f>
        <v>80.58725761772854</v>
      </c>
      <c r="X254" s="26"/>
      <c r="Y254" s="26"/>
      <c r="Z254" s="1"/>
    </row>
    <row r="255" spans="1:26" ht="23.25">
      <c r="A255" s="1"/>
      <c r="B255" s="52"/>
      <c r="C255" s="52"/>
      <c r="D255" s="52"/>
      <c r="E255" s="52"/>
      <c r="F255" s="52"/>
      <c r="G255" s="52"/>
      <c r="H255" s="52"/>
      <c r="I255" s="53"/>
      <c r="J255" s="54" t="s">
        <v>55</v>
      </c>
      <c r="K255" s="55"/>
      <c r="L255" s="60"/>
      <c r="M255" s="26"/>
      <c r="N255" s="60"/>
      <c r="O255" s="60"/>
      <c r="P255" s="26"/>
      <c r="Q255" s="26"/>
      <c r="R255" s="26">
        <f>(R253/R252)*100</f>
        <v>100</v>
      </c>
      <c r="S255" s="60"/>
      <c r="T255" s="60"/>
      <c r="U255" s="60"/>
      <c r="V255" s="26">
        <f>(V253/V252)*100</f>
        <v>100</v>
      </c>
      <c r="W255" s="26">
        <f>(W253/W252)*100</f>
        <v>100</v>
      </c>
      <c r="X255" s="26"/>
      <c r="Y255" s="26"/>
      <c r="Z255" s="1"/>
    </row>
    <row r="256" spans="1:26" ht="23.25">
      <c r="A256" s="1"/>
      <c r="B256" s="52"/>
      <c r="C256" s="52"/>
      <c r="D256" s="52"/>
      <c r="E256" s="52"/>
      <c r="F256" s="52"/>
      <c r="G256" s="52"/>
      <c r="H256" s="52"/>
      <c r="I256" s="53"/>
      <c r="J256" s="54"/>
      <c r="K256" s="55"/>
      <c r="L256" s="60"/>
      <c r="M256" s="26"/>
      <c r="N256" s="60"/>
      <c r="O256" s="60"/>
      <c r="P256" s="26"/>
      <c r="Q256" s="26"/>
      <c r="R256" s="26"/>
      <c r="S256" s="60"/>
      <c r="T256" s="60"/>
      <c r="U256" s="60"/>
      <c r="V256" s="26"/>
      <c r="W256" s="26"/>
      <c r="X256" s="26"/>
      <c r="Y256" s="26"/>
      <c r="Z256" s="1"/>
    </row>
    <row r="257" spans="1:26" ht="23.25">
      <c r="A257" s="1"/>
      <c r="B257" s="61"/>
      <c r="C257" s="62"/>
      <c r="D257" s="62"/>
      <c r="E257" s="62"/>
      <c r="F257" s="62"/>
      <c r="G257" s="62"/>
      <c r="H257" s="87" t="s">
        <v>109</v>
      </c>
      <c r="I257" s="54"/>
      <c r="J257" s="54" t="s">
        <v>110</v>
      </c>
      <c r="K257" s="55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1"/>
    </row>
    <row r="258" spans="1:26" ht="23.25">
      <c r="A258" s="1"/>
      <c r="B258" s="52"/>
      <c r="C258" s="52"/>
      <c r="D258" s="52"/>
      <c r="E258" s="52"/>
      <c r="F258" s="52"/>
      <c r="G258" s="52"/>
      <c r="H258" s="52"/>
      <c r="I258" s="53"/>
      <c r="J258" s="54" t="s">
        <v>51</v>
      </c>
      <c r="K258" s="55"/>
      <c r="L258" s="60"/>
      <c r="M258" s="26"/>
      <c r="N258" s="60"/>
      <c r="O258" s="60"/>
      <c r="P258" s="26"/>
      <c r="Q258" s="26"/>
      <c r="R258" s="26">
        <v>21660</v>
      </c>
      <c r="S258" s="60"/>
      <c r="T258" s="60"/>
      <c r="U258" s="60"/>
      <c r="V258" s="26">
        <f>SUM(R258:U258)</f>
        <v>21660</v>
      </c>
      <c r="W258" s="26">
        <f>SUM(Q258,V258)</f>
        <v>21660</v>
      </c>
      <c r="X258" s="26">
        <f>(Q258/W258)*100</f>
        <v>0</v>
      </c>
      <c r="Y258" s="26">
        <f>(V258/W258)*100</f>
        <v>100</v>
      </c>
      <c r="Z258" s="1"/>
    </row>
    <row r="259" spans="1:26" ht="23.25">
      <c r="A259" s="1"/>
      <c r="B259" s="52"/>
      <c r="C259" s="52"/>
      <c r="D259" s="52"/>
      <c r="E259" s="52"/>
      <c r="F259" s="52"/>
      <c r="G259" s="52"/>
      <c r="H259" s="52"/>
      <c r="I259" s="53"/>
      <c r="J259" s="54" t="s">
        <v>52</v>
      </c>
      <c r="K259" s="55"/>
      <c r="L259" s="60"/>
      <c r="M259" s="26"/>
      <c r="N259" s="60"/>
      <c r="O259" s="60"/>
      <c r="P259" s="26"/>
      <c r="Q259" s="26"/>
      <c r="R259" s="26">
        <v>17455.2</v>
      </c>
      <c r="S259" s="60"/>
      <c r="T259" s="60"/>
      <c r="U259" s="60"/>
      <c r="V259" s="26">
        <f>SUM(R259:U259)</f>
        <v>17455.2</v>
      </c>
      <c r="W259" s="26">
        <f>SUM(Q259,V259)</f>
        <v>17455.2</v>
      </c>
      <c r="X259" s="26">
        <f>(Q259/W259)*100</f>
        <v>0</v>
      </c>
      <c r="Y259" s="26">
        <f>(V259/W259)*100</f>
        <v>100</v>
      </c>
      <c r="Z259" s="1"/>
    </row>
    <row r="260" spans="1:26" ht="23.25">
      <c r="A260" s="1"/>
      <c r="B260" s="52"/>
      <c r="C260" s="52"/>
      <c r="D260" s="52"/>
      <c r="E260" s="52"/>
      <c r="F260" s="52"/>
      <c r="G260" s="52"/>
      <c r="H260" s="52"/>
      <c r="I260" s="53"/>
      <c r="J260" s="54" t="s">
        <v>53</v>
      </c>
      <c r="K260" s="55"/>
      <c r="L260" s="60"/>
      <c r="M260" s="26"/>
      <c r="N260" s="60"/>
      <c r="O260" s="60"/>
      <c r="P260" s="26"/>
      <c r="Q260" s="26"/>
      <c r="R260" s="26">
        <v>17455.2</v>
      </c>
      <c r="S260" s="60"/>
      <c r="T260" s="60"/>
      <c r="U260" s="60"/>
      <c r="V260" s="26">
        <f>SUM(R260:U260)</f>
        <v>17455.2</v>
      </c>
      <c r="W260" s="26">
        <f>SUM(Q260,V260)</f>
        <v>17455.2</v>
      </c>
      <c r="X260" s="26">
        <f>(Q260/W260)*100</f>
        <v>0</v>
      </c>
      <c r="Y260" s="26">
        <f>(V260/W260)*100</f>
        <v>100</v>
      </c>
      <c r="Z260" s="1"/>
    </row>
    <row r="261" spans="1:26" ht="23.25">
      <c r="A261" s="1"/>
      <c r="B261" s="52"/>
      <c r="C261" s="52"/>
      <c r="D261" s="52"/>
      <c r="E261" s="52"/>
      <c r="F261" s="52"/>
      <c r="G261" s="52"/>
      <c r="H261" s="52"/>
      <c r="I261" s="53"/>
      <c r="J261" s="54" t="s">
        <v>54</v>
      </c>
      <c r="K261" s="55"/>
      <c r="L261" s="60"/>
      <c r="M261" s="26"/>
      <c r="N261" s="60"/>
      <c r="O261" s="60"/>
      <c r="P261" s="26"/>
      <c r="Q261" s="26"/>
      <c r="R261" s="26">
        <f>(R260/R258)*100</f>
        <v>80.58725761772854</v>
      </c>
      <c r="S261" s="60"/>
      <c r="T261" s="60"/>
      <c r="U261" s="60"/>
      <c r="V261" s="26">
        <f>(V260/V258)*100</f>
        <v>80.58725761772854</v>
      </c>
      <c r="W261" s="26">
        <f>(W260/W258)*100</f>
        <v>80.58725761772854</v>
      </c>
      <c r="X261" s="26"/>
      <c r="Y261" s="26"/>
      <c r="Z261" s="1"/>
    </row>
    <row r="262" spans="1:26" ht="23.25">
      <c r="A262" s="1"/>
      <c r="B262" s="61"/>
      <c r="C262" s="61"/>
      <c r="D262" s="61"/>
      <c r="E262" s="61"/>
      <c r="F262" s="61"/>
      <c r="G262" s="61"/>
      <c r="H262" s="61"/>
      <c r="I262" s="53"/>
      <c r="J262" s="54" t="s">
        <v>55</v>
      </c>
      <c r="K262" s="55"/>
      <c r="L262" s="60"/>
      <c r="M262" s="26"/>
      <c r="N262" s="60"/>
      <c r="O262" s="60"/>
      <c r="P262" s="26"/>
      <c r="Q262" s="26"/>
      <c r="R262" s="26">
        <f>(R260/R259)*100</f>
        <v>100</v>
      </c>
      <c r="S262" s="60"/>
      <c r="T262" s="60"/>
      <c r="U262" s="60"/>
      <c r="V262" s="26">
        <f>(V260/V259)*100</f>
        <v>100</v>
      </c>
      <c r="W262" s="26">
        <f>(W260/W259)*100</f>
        <v>100</v>
      </c>
      <c r="X262" s="26"/>
      <c r="Y262" s="26"/>
      <c r="Z262" s="1"/>
    </row>
    <row r="263" spans="1:26" ht="23.25">
      <c r="A263" s="1"/>
      <c r="B263" s="61"/>
      <c r="C263" s="62"/>
      <c r="D263" s="62"/>
      <c r="E263" s="62"/>
      <c r="F263" s="62"/>
      <c r="G263" s="62"/>
      <c r="H263" s="62"/>
      <c r="I263" s="54"/>
      <c r="J263" s="54"/>
      <c r="K263" s="55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1"/>
    </row>
    <row r="264" spans="1:26" ht="23.25">
      <c r="A264" s="1"/>
      <c r="B264" s="61"/>
      <c r="C264" s="61"/>
      <c r="D264" s="61"/>
      <c r="E264" s="61"/>
      <c r="F264" s="61"/>
      <c r="G264" s="85" t="s">
        <v>113</v>
      </c>
      <c r="H264" s="61"/>
      <c r="I264" s="53"/>
      <c r="J264" s="54" t="s">
        <v>114</v>
      </c>
      <c r="K264" s="55"/>
      <c r="L264" s="60"/>
      <c r="M264" s="26"/>
      <c r="N264" s="60"/>
      <c r="O264" s="60"/>
      <c r="P264" s="26"/>
      <c r="Q264" s="26"/>
      <c r="R264" s="26"/>
      <c r="S264" s="60"/>
      <c r="T264" s="60"/>
      <c r="U264" s="60"/>
      <c r="V264" s="26"/>
      <c r="W264" s="26"/>
      <c r="X264" s="26"/>
      <c r="Y264" s="26"/>
      <c r="Z264" s="1"/>
    </row>
    <row r="265" spans="1:26" ht="23.25">
      <c r="A265" s="1"/>
      <c r="B265" s="61"/>
      <c r="C265" s="61"/>
      <c r="D265" s="61"/>
      <c r="E265" s="61"/>
      <c r="F265" s="61"/>
      <c r="G265" s="61"/>
      <c r="H265" s="61"/>
      <c r="I265" s="53"/>
      <c r="J265" s="54" t="s">
        <v>51</v>
      </c>
      <c r="K265" s="55"/>
      <c r="L265" s="60"/>
      <c r="M265" s="26"/>
      <c r="N265" s="60"/>
      <c r="O265" s="60"/>
      <c r="P265" s="26"/>
      <c r="Q265" s="26"/>
      <c r="R265" s="26">
        <f>SUM(R279)</f>
        <v>6000</v>
      </c>
      <c r="S265" s="60"/>
      <c r="T265" s="60"/>
      <c r="U265" s="60"/>
      <c r="V265" s="26">
        <f>SUM(R265:U265)</f>
        <v>6000</v>
      </c>
      <c r="W265" s="26">
        <f>SUM(Q265,V265)</f>
        <v>6000</v>
      </c>
      <c r="X265" s="26">
        <f>(Q265/W265)*100</f>
        <v>0</v>
      </c>
      <c r="Y265" s="26">
        <f>(V265/W265)*100</f>
        <v>100</v>
      </c>
      <c r="Z265" s="1"/>
    </row>
    <row r="266" spans="1:26" ht="23.25">
      <c r="A266" s="1"/>
      <c r="B266" s="61"/>
      <c r="C266" s="61"/>
      <c r="D266" s="61"/>
      <c r="E266" s="61"/>
      <c r="F266" s="61"/>
      <c r="G266" s="61"/>
      <c r="H266" s="61"/>
      <c r="I266" s="53"/>
      <c r="J266" s="54" t="s">
        <v>52</v>
      </c>
      <c r="K266" s="55"/>
      <c r="L266" s="60"/>
      <c r="M266" s="26"/>
      <c r="N266" s="60"/>
      <c r="O266" s="60"/>
      <c r="P266" s="26"/>
      <c r="Q266" s="26"/>
      <c r="R266" s="26">
        <f>SUM(R280)</f>
        <v>5049</v>
      </c>
      <c r="S266" s="60"/>
      <c r="T266" s="60"/>
      <c r="U266" s="60"/>
      <c r="V266" s="26">
        <f>SUM(R266:U266)</f>
        <v>5049</v>
      </c>
      <c r="W266" s="26">
        <f>SUM(Q266,V266)</f>
        <v>5049</v>
      </c>
      <c r="X266" s="26">
        <f>(Q266/W266)*100</f>
        <v>0</v>
      </c>
      <c r="Y266" s="26">
        <f>(V266/W266)*100</f>
        <v>100</v>
      </c>
      <c r="Z266" s="1"/>
    </row>
    <row r="267" spans="1:26" ht="23.25">
      <c r="A267" s="1"/>
      <c r="B267" s="61"/>
      <c r="C267" s="61"/>
      <c r="D267" s="61"/>
      <c r="E267" s="61"/>
      <c r="F267" s="61"/>
      <c r="G267" s="61"/>
      <c r="H267" s="61"/>
      <c r="I267" s="53"/>
      <c r="J267" s="54" t="s">
        <v>53</v>
      </c>
      <c r="K267" s="55"/>
      <c r="L267" s="60"/>
      <c r="M267" s="26"/>
      <c r="N267" s="60"/>
      <c r="O267" s="60"/>
      <c r="P267" s="26"/>
      <c r="Q267" s="26"/>
      <c r="R267" s="26">
        <f>SUM(R281)</f>
        <v>5049</v>
      </c>
      <c r="S267" s="60"/>
      <c r="T267" s="60"/>
      <c r="U267" s="60"/>
      <c r="V267" s="26">
        <f>SUM(R267:U267)</f>
        <v>5049</v>
      </c>
      <c r="W267" s="26">
        <f>SUM(Q267,V267)</f>
        <v>5049</v>
      </c>
      <c r="X267" s="26">
        <f>(Q267/W267)*100</f>
        <v>0</v>
      </c>
      <c r="Y267" s="26">
        <f>(V267/W267)*100</f>
        <v>100</v>
      </c>
      <c r="Z267" s="1"/>
    </row>
    <row r="268" spans="1:26" ht="23.25">
      <c r="A268" s="1"/>
      <c r="B268" s="61"/>
      <c r="C268" s="61"/>
      <c r="D268" s="61"/>
      <c r="E268" s="61"/>
      <c r="F268" s="61"/>
      <c r="G268" s="61"/>
      <c r="H268" s="61"/>
      <c r="I268" s="53"/>
      <c r="J268" s="54" t="s">
        <v>54</v>
      </c>
      <c r="K268" s="55"/>
      <c r="L268" s="60"/>
      <c r="M268" s="26"/>
      <c r="N268" s="60"/>
      <c r="O268" s="60"/>
      <c r="P268" s="26"/>
      <c r="Q268" s="26"/>
      <c r="R268" s="26">
        <f>(R267/R265)*100</f>
        <v>84.15</v>
      </c>
      <c r="S268" s="60"/>
      <c r="T268" s="60"/>
      <c r="U268" s="60"/>
      <c r="V268" s="26">
        <f>(V267/V265)*100</f>
        <v>84.15</v>
      </c>
      <c r="W268" s="26">
        <f>(W267/W265)*100</f>
        <v>84.15</v>
      </c>
      <c r="X268" s="26"/>
      <c r="Y268" s="26"/>
      <c r="Z268" s="1"/>
    </row>
    <row r="269" spans="1:26" ht="23.25">
      <c r="A269" s="1"/>
      <c r="B269" s="61"/>
      <c r="C269" s="61"/>
      <c r="D269" s="61"/>
      <c r="E269" s="61"/>
      <c r="F269" s="61"/>
      <c r="G269" s="61"/>
      <c r="H269" s="61"/>
      <c r="I269" s="53"/>
      <c r="J269" s="54" t="s">
        <v>55</v>
      </c>
      <c r="K269" s="55"/>
      <c r="L269" s="60"/>
      <c r="M269" s="26"/>
      <c r="N269" s="60"/>
      <c r="O269" s="60"/>
      <c r="P269" s="26"/>
      <c r="Q269" s="26"/>
      <c r="R269" s="26">
        <f>(R267/R266)*100</f>
        <v>100</v>
      </c>
      <c r="S269" s="60"/>
      <c r="T269" s="60"/>
      <c r="U269" s="60"/>
      <c r="V269" s="26">
        <f>(V267/V266)*100</f>
        <v>100</v>
      </c>
      <c r="W269" s="26">
        <f>(W267/W266)*100</f>
        <v>100</v>
      </c>
      <c r="X269" s="26"/>
      <c r="Y269" s="26"/>
      <c r="Z269" s="1"/>
    </row>
    <row r="270" spans="1:26" ht="23.25">
      <c r="A270" s="1"/>
      <c r="B270" s="70"/>
      <c r="C270" s="70"/>
      <c r="D270" s="70"/>
      <c r="E270" s="70"/>
      <c r="F270" s="70"/>
      <c r="G270" s="70"/>
      <c r="H270" s="70"/>
      <c r="I270" s="64"/>
      <c r="J270" s="65"/>
      <c r="K270" s="66"/>
      <c r="L270" s="67"/>
      <c r="M270" s="68"/>
      <c r="N270" s="67"/>
      <c r="O270" s="67"/>
      <c r="P270" s="68"/>
      <c r="Q270" s="68"/>
      <c r="R270" s="68"/>
      <c r="S270" s="67"/>
      <c r="T270" s="67"/>
      <c r="U270" s="67"/>
      <c r="V270" s="68"/>
      <c r="W270" s="68"/>
      <c r="X270" s="68"/>
      <c r="Y270" s="68"/>
      <c r="Z270" s="1"/>
    </row>
    <row r="271" spans="1:26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5"/>
      <c r="W272" s="5"/>
      <c r="X272" s="5"/>
      <c r="Y272" s="5" t="s">
        <v>171</v>
      </c>
      <c r="Z272" s="1"/>
    </row>
    <row r="273" spans="1:26" ht="23.25">
      <c r="A273" s="1"/>
      <c r="B273" s="9" t="s">
        <v>4</v>
      </c>
      <c r="C273" s="10"/>
      <c r="D273" s="10"/>
      <c r="E273" s="10"/>
      <c r="F273" s="10"/>
      <c r="G273" s="10"/>
      <c r="H273" s="11"/>
      <c r="I273" s="12"/>
      <c r="J273" s="13"/>
      <c r="K273" s="14"/>
      <c r="L273" s="15" t="s">
        <v>5</v>
      </c>
      <c r="M273" s="15"/>
      <c r="N273" s="15"/>
      <c r="O273" s="15"/>
      <c r="P273" s="15"/>
      <c r="Q273" s="15"/>
      <c r="R273" s="16" t="s">
        <v>6</v>
      </c>
      <c r="S273" s="15"/>
      <c r="T273" s="15"/>
      <c r="U273" s="15"/>
      <c r="V273" s="17"/>
      <c r="W273" s="15" t="s">
        <v>7</v>
      </c>
      <c r="X273" s="15"/>
      <c r="Y273" s="18"/>
      <c r="Z273" s="1"/>
    </row>
    <row r="274" spans="1:26" ht="23.25">
      <c r="A274" s="1"/>
      <c r="B274" s="19" t="s">
        <v>8</v>
      </c>
      <c r="C274" s="20"/>
      <c r="D274" s="20"/>
      <c r="E274" s="20"/>
      <c r="F274" s="20"/>
      <c r="G274" s="20"/>
      <c r="H274" s="21"/>
      <c r="I274" s="22"/>
      <c r="J274" s="23"/>
      <c r="K274" s="24"/>
      <c r="L274" s="25"/>
      <c r="M274" s="26"/>
      <c r="N274" s="27"/>
      <c r="O274" s="28" t="s">
        <v>9</v>
      </c>
      <c r="P274" s="29"/>
      <c r="Q274" s="30"/>
      <c r="R274" s="31" t="s">
        <v>9</v>
      </c>
      <c r="S274" s="32" t="s">
        <v>10</v>
      </c>
      <c r="T274" s="25"/>
      <c r="U274" s="33" t="s">
        <v>11</v>
      </c>
      <c r="V274" s="30"/>
      <c r="W274" s="30"/>
      <c r="X274" s="34" t="s">
        <v>12</v>
      </c>
      <c r="Y274" s="35"/>
      <c r="Z274" s="1"/>
    </row>
    <row r="275" spans="1:26" ht="23.25">
      <c r="A275" s="1"/>
      <c r="B275" s="36"/>
      <c r="C275" s="37"/>
      <c r="D275" s="37"/>
      <c r="E275" s="37"/>
      <c r="F275" s="38"/>
      <c r="G275" s="37"/>
      <c r="H275" s="36"/>
      <c r="I275" s="22"/>
      <c r="J275" s="2" t="s">
        <v>13</v>
      </c>
      <c r="K275" s="24"/>
      <c r="L275" s="39" t="s">
        <v>14</v>
      </c>
      <c r="M275" s="40" t="s">
        <v>15</v>
      </c>
      <c r="N275" s="32" t="s">
        <v>14</v>
      </c>
      <c r="O275" s="39" t="s">
        <v>16</v>
      </c>
      <c r="P275" s="29" t="s">
        <v>17</v>
      </c>
      <c r="Q275" s="26"/>
      <c r="R275" s="41" t="s">
        <v>16</v>
      </c>
      <c r="S275" s="40" t="s">
        <v>18</v>
      </c>
      <c r="T275" s="39" t="s">
        <v>19</v>
      </c>
      <c r="U275" s="33" t="s">
        <v>20</v>
      </c>
      <c r="V275" s="30"/>
      <c r="W275" s="30"/>
      <c r="X275" s="30"/>
      <c r="Y275" s="40"/>
      <c r="Z275" s="1"/>
    </row>
    <row r="276" spans="1:26" ht="23.25">
      <c r="A276" s="1"/>
      <c r="B276" s="36" t="s">
        <v>21</v>
      </c>
      <c r="C276" s="36" t="s">
        <v>22</v>
      </c>
      <c r="D276" s="36" t="s">
        <v>23</v>
      </c>
      <c r="E276" s="36" t="s">
        <v>24</v>
      </c>
      <c r="F276" s="36" t="s">
        <v>25</v>
      </c>
      <c r="G276" s="36" t="s">
        <v>26</v>
      </c>
      <c r="H276" s="36" t="s">
        <v>27</v>
      </c>
      <c r="I276" s="22"/>
      <c r="J276" s="42"/>
      <c r="K276" s="24"/>
      <c r="L276" s="39" t="s">
        <v>28</v>
      </c>
      <c r="M276" s="40" t="s">
        <v>29</v>
      </c>
      <c r="N276" s="32" t="s">
        <v>30</v>
      </c>
      <c r="O276" s="39" t="s">
        <v>31</v>
      </c>
      <c r="P276" s="29" t="s">
        <v>32</v>
      </c>
      <c r="Q276" s="40" t="s">
        <v>33</v>
      </c>
      <c r="R276" s="41" t="s">
        <v>31</v>
      </c>
      <c r="S276" s="40" t="s">
        <v>34</v>
      </c>
      <c r="T276" s="39" t="s">
        <v>35</v>
      </c>
      <c r="U276" s="33" t="s">
        <v>36</v>
      </c>
      <c r="V276" s="29" t="s">
        <v>33</v>
      </c>
      <c r="W276" s="29" t="s">
        <v>37</v>
      </c>
      <c r="X276" s="29" t="s">
        <v>38</v>
      </c>
      <c r="Y276" s="40" t="s">
        <v>39</v>
      </c>
      <c r="Z276" s="1"/>
    </row>
    <row r="277" spans="1:26" ht="23.25">
      <c r="A277" s="1"/>
      <c r="B277" s="43"/>
      <c r="C277" s="43"/>
      <c r="D277" s="43"/>
      <c r="E277" s="43"/>
      <c r="F277" s="43"/>
      <c r="G277" s="43"/>
      <c r="H277" s="43"/>
      <c r="I277" s="44"/>
      <c r="J277" s="45"/>
      <c r="K277" s="46"/>
      <c r="L277" s="47"/>
      <c r="M277" s="48"/>
      <c r="N277" s="49"/>
      <c r="O277" s="47"/>
      <c r="P277" s="50"/>
      <c r="Q277" s="50"/>
      <c r="R277" s="48"/>
      <c r="S277" s="48"/>
      <c r="T277" s="47"/>
      <c r="U277" s="51"/>
      <c r="V277" s="50"/>
      <c r="W277" s="50"/>
      <c r="X277" s="50"/>
      <c r="Y277" s="48"/>
      <c r="Z277" s="1"/>
    </row>
    <row r="278" spans="1:26" ht="23.25">
      <c r="A278" s="1"/>
      <c r="B278" s="84" t="s">
        <v>49</v>
      </c>
      <c r="C278" s="84" t="s">
        <v>56</v>
      </c>
      <c r="D278" s="52"/>
      <c r="E278" s="84" t="s">
        <v>58</v>
      </c>
      <c r="F278" s="84" t="s">
        <v>104</v>
      </c>
      <c r="G278" s="52"/>
      <c r="H278" s="84" t="s">
        <v>109</v>
      </c>
      <c r="I278" s="53"/>
      <c r="J278" s="54" t="s">
        <v>110</v>
      </c>
      <c r="K278" s="55"/>
      <c r="L278" s="25"/>
      <c r="M278" s="26"/>
      <c r="N278" s="27"/>
      <c r="O278" s="56"/>
      <c r="P278" s="30"/>
      <c r="Q278" s="30"/>
      <c r="R278" s="26"/>
      <c r="S278" s="27"/>
      <c r="T278" s="25"/>
      <c r="U278" s="57"/>
      <c r="V278" s="30"/>
      <c r="W278" s="30"/>
      <c r="X278" s="30"/>
      <c r="Y278" s="26"/>
      <c r="Z278" s="1"/>
    </row>
    <row r="279" spans="1:26" ht="23.25">
      <c r="A279" s="1"/>
      <c r="B279" s="52"/>
      <c r="C279" s="52"/>
      <c r="D279" s="52"/>
      <c r="E279" s="52"/>
      <c r="F279" s="52"/>
      <c r="G279" s="52"/>
      <c r="H279" s="52"/>
      <c r="I279" s="53"/>
      <c r="J279" s="58" t="s">
        <v>51</v>
      </c>
      <c r="K279" s="59"/>
      <c r="L279" s="60"/>
      <c r="M279" s="60"/>
      <c r="N279" s="60"/>
      <c r="O279" s="60"/>
      <c r="P279" s="60"/>
      <c r="Q279" s="60"/>
      <c r="R279" s="60">
        <v>6000</v>
      </c>
      <c r="S279" s="60"/>
      <c r="T279" s="60"/>
      <c r="U279" s="69"/>
      <c r="V279" s="26">
        <f>SUM(R279:U279)</f>
        <v>6000</v>
      </c>
      <c r="W279" s="26">
        <f>SUM(Q279,V279)</f>
        <v>6000</v>
      </c>
      <c r="X279" s="26">
        <f>(Q279/W279)*100</f>
        <v>0</v>
      </c>
      <c r="Y279" s="26">
        <f>(V279/W279)*100</f>
        <v>100</v>
      </c>
      <c r="Z279" s="1"/>
    </row>
    <row r="280" spans="1:26" ht="23.25">
      <c r="A280" s="1"/>
      <c r="B280" s="52"/>
      <c r="C280" s="52"/>
      <c r="D280" s="52"/>
      <c r="E280" s="52"/>
      <c r="F280" s="52"/>
      <c r="G280" s="52"/>
      <c r="H280" s="52"/>
      <c r="I280" s="53"/>
      <c r="J280" s="58" t="s">
        <v>52</v>
      </c>
      <c r="K280" s="59"/>
      <c r="L280" s="60"/>
      <c r="M280" s="60"/>
      <c r="N280" s="60"/>
      <c r="O280" s="60"/>
      <c r="P280" s="60"/>
      <c r="Q280" s="60"/>
      <c r="R280" s="60">
        <v>5049</v>
      </c>
      <c r="S280" s="60"/>
      <c r="T280" s="60"/>
      <c r="U280" s="60"/>
      <c r="V280" s="26">
        <f>SUM(R280:U280)</f>
        <v>5049</v>
      </c>
      <c r="W280" s="26">
        <f>SUM(Q280,V280)</f>
        <v>5049</v>
      </c>
      <c r="X280" s="26">
        <f>(Q280/W280)*100</f>
        <v>0</v>
      </c>
      <c r="Y280" s="26">
        <f>(V280/W280)*100</f>
        <v>100</v>
      </c>
      <c r="Z280" s="1"/>
    </row>
    <row r="281" spans="1:26" ht="23.25">
      <c r="A281" s="1"/>
      <c r="B281" s="52"/>
      <c r="C281" s="52"/>
      <c r="D281" s="52"/>
      <c r="E281" s="52"/>
      <c r="F281" s="52"/>
      <c r="G281" s="52"/>
      <c r="H281" s="52"/>
      <c r="I281" s="53"/>
      <c r="J281" s="54" t="s">
        <v>53</v>
      </c>
      <c r="K281" s="55"/>
      <c r="L281" s="60"/>
      <c r="M281" s="60"/>
      <c r="N281" s="60"/>
      <c r="O281" s="60"/>
      <c r="P281" s="60"/>
      <c r="Q281" s="26"/>
      <c r="R281" s="60">
        <v>5049</v>
      </c>
      <c r="S281" s="60"/>
      <c r="T281" s="60"/>
      <c r="U281" s="60"/>
      <c r="V281" s="26">
        <f>SUM(R281:U281)</f>
        <v>5049</v>
      </c>
      <c r="W281" s="26">
        <f>SUM(Q281,V281)</f>
        <v>5049</v>
      </c>
      <c r="X281" s="26">
        <f>(Q281/W281)*100</f>
        <v>0</v>
      </c>
      <c r="Y281" s="26">
        <f>(V281/W281)*100</f>
        <v>100</v>
      </c>
      <c r="Z281" s="1"/>
    </row>
    <row r="282" spans="1:26" ht="23.25">
      <c r="A282" s="1"/>
      <c r="B282" s="52"/>
      <c r="C282" s="52"/>
      <c r="D282" s="52"/>
      <c r="E282" s="52"/>
      <c r="F282" s="52"/>
      <c r="G282" s="52"/>
      <c r="H282" s="52"/>
      <c r="I282" s="53"/>
      <c r="J282" s="54" t="s">
        <v>54</v>
      </c>
      <c r="K282" s="55"/>
      <c r="L282" s="60"/>
      <c r="M282" s="26"/>
      <c r="N282" s="60"/>
      <c r="O282" s="60"/>
      <c r="P282" s="26"/>
      <c r="Q282" s="26"/>
      <c r="R282" s="26">
        <f>(R281/R279)*100</f>
        <v>84.15</v>
      </c>
      <c r="S282" s="60"/>
      <c r="T282" s="60"/>
      <c r="U282" s="60"/>
      <c r="V282" s="26">
        <f>(V281/V279)*100</f>
        <v>84.15</v>
      </c>
      <c r="W282" s="26">
        <f>(W281/W279)*100</f>
        <v>84.15</v>
      </c>
      <c r="X282" s="26"/>
      <c r="Y282" s="26"/>
      <c r="Z282" s="1"/>
    </row>
    <row r="283" spans="1:26" ht="23.25">
      <c r="A283" s="1"/>
      <c r="B283" s="52"/>
      <c r="C283" s="52"/>
      <c r="D283" s="52"/>
      <c r="E283" s="52"/>
      <c r="F283" s="52"/>
      <c r="G283" s="52"/>
      <c r="H283" s="52"/>
      <c r="I283" s="53"/>
      <c r="J283" s="54" t="s">
        <v>55</v>
      </c>
      <c r="K283" s="55"/>
      <c r="L283" s="60"/>
      <c r="M283" s="26"/>
      <c r="N283" s="60"/>
      <c r="O283" s="60"/>
      <c r="P283" s="26"/>
      <c r="Q283" s="26"/>
      <c r="R283" s="26">
        <f>(R281/R280)*100</f>
        <v>100</v>
      </c>
      <c r="S283" s="60"/>
      <c r="T283" s="60"/>
      <c r="U283" s="60"/>
      <c r="V283" s="26">
        <f>(V281/V280)*100</f>
        <v>100</v>
      </c>
      <c r="W283" s="26">
        <f>(W281/W280)*100</f>
        <v>100</v>
      </c>
      <c r="X283" s="26"/>
      <c r="Y283" s="26"/>
      <c r="Z283" s="1"/>
    </row>
    <row r="284" spans="1:26" ht="23.25">
      <c r="A284" s="1"/>
      <c r="B284" s="52"/>
      <c r="C284" s="52"/>
      <c r="D284" s="52"/>
      <c r="E284" s="52"/>
      <c r="F284" s="52"/>
      <c r="G284" s="52"/>
      <c r="H284" s="52"/>
      <c r="I284" s="53"/>
      <c r="J284" s="54"/>
      <c r="K284" s="55"/>
      <c r="L284" s="60"/>
      <c r="M284" s="26"/>
      <c r="N284" s="60"/>
      <c r="O284" s="60"/>
      <c r="P284" s="26"/>
      <c r="Q284" s="26"/>
      <c r="R284" s="26"/>
      <c r="S284" s="60"/>
      <c r="T284" s="60"/>
      <c r="U284" s="60"/>
      <c r="V284" s="26"/>
      <c r="W284" s="26"/>
      <c r="X284" s="26"/>
      <c r="Y284" s="26"/>
      <c r="Z284" s="1"/>
    </row>
    <row r="285" spans="1:26" ht="23.25">
      <c r="A285" s="1"/>
      <c r="B285" s="52"/>
      <c r="C285" s="52"/>
      <c r="D285" s="52"/>
      <c r="E285" s="52"/>
      <c r="F285" s="84" t="s">
        <v>115</v>
      </c>
      <c r="G285" s="52"/>
      <c r="H285" s="52"/>
      <c r="I285" s="53"/>
      <c r="J285" s="54" t="s">
        <v>116</v>
      </c>
      <c r="K285" s="55"/>
      <c r="L285" s="60"/>
      <c r="M285" s="26"/>
      <c r="N285" s="60"/>
      <c r="O285" s="60"/>
      <c r="P285" s="26"/>
      <c r="Q285" s="26"/>
      <c r="R285" s="26"/>
      <c r="S285" s="60"/>
      <c r="T285" s="60"/>
      <c r="U285" s="60"/>
      <c r="V285" s="26"/>
      <c r="W285" s="26"/>
      <c r="X285" s="26"/>
      <c r="Y285" s="26"/>
      <c r="Z285" s="1"/>
    </row>
    <row r="286" spans="1:26" ht="23.25">
      <c r="A286" s="1"/>
      <c r="B286" s="52"/>
      <c r="C286" s="52"/>
      <c r="D286" s="52"/>
      <c r="E286" s="52"/>
      <c r="F286" s="52"/>
      <c r="G286" s="52"/>
      <c r="H286" s="52"/>
      <c r="I286" s="53"/>
      <c r="J286" s="54" t="s">
        <v>51</v>
      </c>
      <c r="K286" s="55"/>
      <c r="L286" s="60"/>
      <c r="M286" s="26"/>
      <c r="N286" s="60"/>
      <c r="O286" s="60">
        <f>SUM(O294)</f>
        <v>103230.8</v>
      </c>
      <c r="P286" s="26"/>
      <c r="Q286" s="26">
        <f>SUM(L286:P286)</f>
        <v>103230.8</v>
      </c>
      <c r="R286" s="26"/>
      <c r="S286" s="60"/>
      <c r="T286" s="60"/>
      <c r="U286" s="60"/>
      <c r="V286" s="26"/>
      <c r="W286" s="26">
        <f>SUM(Q286,V286)</f>
        <v>103230.8</v>
      </c>
      <c r="X286" s="26">
        <f>(Q286/W286)*100</f>
        <v>100</v>
      </c>
      <c r="Y286" s="26">
        <f>(V286/W286)*100</f>
        <v>0</v>
      </c>
      <c r="Z286" s="1"/>
    </row>
    <row r="287" spans="1:26" ht="23.25">
      <c r="A287" s="1"/>
      <c r="B287" s="52"/>
      <c r="C287" s="52"/>
      <c r="D287" s="52"/>
      <c r="E287" s="52"/>
      <c r="F287" s="52"/>
      <c r="G287" s="52"/>
      <c r="H287" s="52"/>
      <c r="I287" s="53"/>
      <c r="J287" s="54" t="s">
        <v>52</v>
      </c>
      <c r="K287" s="55"/>
      <c r="L287" s="60"/>
      <c r="M287" s="26"/>
      <c r="N287" s="60"/>
      <c r="O287" s="60">
        <f>SUM(O295)</f>
        <v>117841.6</v>
      </c>
      <c r="P287" s="26"/>
      <c r="Q287" s="26">
        <f>SUM(L287:P287)</f>
        <v>117841.6</v>
      </c>
      <c r="R287" s="26"/>
      <c r="S287" s="60"/>
      <c r="T287" s="60"/>
      <c r="U287" s="60"/>
      <c r="V287" s="26"/>
      <c r="W287" s="26">
        <f>SUM(Q287,V287)</f>
        <v>117841.6</v>
      </c>
      <c r="X287" s="26">
        <f>(Q287/W287)*100</f>
        <v>100</v>
      </c>
      <c r="Y287" s="26">
        <f>(V287/W287)*100</f>
        <v>0</v>
      </c>
      <c r="Z287" s="1"/>
    </row>
    <row r="288" spans="1:26" ht="23.25">
      <c r="A288" s="1"/>
      <c r="B288" s="52"/>
      <c r="C288" s="52"/>
      <c r="D288" s="52"/>
      <c r="E288" s="52"/>
      <c r="F288" s="52"/>
      <c r="G288" s="52"/>
      <c r="H288" s="52"/>
      <c r="I288" s="53"/>
      <c r="J288" s="54" t="s">
        <v>53</v>
      </c>
      <c r="K288" s="55"/>
      <c r="L288" s="60"/>
      <c r="M288" s="26"/>
      <c r="N288" s="60"/>
      <c r="O288" s="60">
        <f>SUM(O296)</f>
        <v>108841.6</v>
      </c>
      <c r="P288" s="26"/>
      <c r="Q288" s="26">
        <f>SUM(L288:P288)</f>
        <v>108841.6</v>
      </c>
      <c r="R288" s="26"/>
      <c r="S288" s="60"/>
      <c r="T288" s="60"/>
      <c r="U288" s="60"/>
      <c r="V288" s="26"/>
      <c r="W288" s="26">
        <f>SUM(Q288,V288)</f>
        <v>108841.6</v>
      </c>
      <c r="X288" s="26">
        <f>(Q288/W288)*100</f>
        <v>100</v>
      </c>
      <c r="Y288" s="26">
        <f>(V288/W288)*100</f>
        <v>0</v>
      </c>
      <c r="Z288" s="1"/>
    </row>
    <row r="289" spans="1:26" ht="23.25">
      <c r="A289" s="1"/>
      <c r="B289" s="52"/>
      <c r="C289" s="52"/>
      <c r="D289" s="52"/>
      <c r="E289" s="52"/>
      <c r="F289" s="52"/>
      <c r="G289" s="52"/>
      <c r="H289" s="52"/>
      <c r="I289" s="53"/>
      <c r="J289" s="54" t="s">
        <v>54</v>
      </c>
      <c r="K289" s="55"/>
      <c r="L289" s="60"/>
      <c r="M289" s="26"/>
      <c r="N289" s="60"/>
      <c r="O289" s="60">
        <f>(O288/O286)*100</f>
        <v>105.4351995722207</v>
      </c>
      <c r="P289" s="26"/>
      <c r="Q289" s="26">
        <f>(Q288/Q286)*100</f>
        <v>105.4351995722207</v>
      </c>
      <c r="R289" s="26"/>
      <c r="S289" s="60"/>
      <c r="T289" s="60"/>
      <c r="U289" s="60"/>
      <c r="V289" s="26"/>
      <c r="W289" s="26">
        <f>(W288/W286)*100</f>
        <v>105.4351995722207</v>
      </c>
      <c r="X289" s="26"/>
      <c r="Y289" s="26"/>
      <c r="Z289" s="1"/>
    </row>
    <row r="290" spans="1:26" ht="23.25">
      <c r="A290" s="1"/>
      <c r="B290" s="52"/>
      <c r="C290" s="52"/>
      <c r="D290" s="52"/>
      <c r="E290" s="52"/>
      <c r="F290" s="52"/>
      <c r="G290" s="52"/>
      <c r="H290" s="52"/>
      <c r="I290" s="53"/>
      <c r="J290" s="54" t="s">
        <v>55</v>
      </c>
      <c r="K290" s="55"/>
      <c r="L290" s="60"/>
      <c r="M290" s="26"/>
      <c r="N290" s="60"/>
      <c r="O290" s="60">
        <f>(O288/O287)*100</f>
        <v>92.36262915642693</v>
      </c>
      <c r="P290" s="26"/>
      <c r="Q290" s="26">
        <f>(Q288/Q287)*100</f>
        <v>92.36262915642693</v>
      </c>
      <c r="R290" s="26"/>
      <c r="S290" s="60"/>
      <c r="T290" s="60"/>
      <c r="U290" s="60"/>
      <c r="V290" s="26"/>
      <c r="W290" s="26">
        <f>(W288/W287)*100</f>
        <v>92.36262915642693</v>
      </c>
      <c r="X290" s="26"/>
      <c r="Y290" s="26"/>
      <c r="Z290" s="1"/>
    </row>
    <row r="291" spans="1:26" ht="23.25">
      <c r="A291" s="1"/>
      <c r="B291" s="52"/>
      <c r="C291" s="52"/>
      <c r="D291" s="52"/>
      <c r="E291" s="52"/>
      <c r="F291" s="52"/>
      <c r="G291" s="52"/>
      <c r="H291" s="52"/>
      <c r="I291" s="53"/>
      <c r="J291" s="54"/>
      <c r="K291" s="55"/>
      <c r="L291" s="60"/>
      <c r="M291" s="26"/>
      <c r="N291" s="60"/>
      <c r="O291" s="60"/>
      <c r="P291" s="26"/>
      <c r="Q291" s="26"/>
      <c r="R291" s="26"/>
      <c r="S291" s="60"/>
      <c r="T291" s="60"/>
      <c r="U291" s="60"/>
      <c r="V291" s="26"/>
      <c r="W291" s="26"/>
      <c r="X291" s="26"/>
      <c r="Y291" s="26"/>
      <c r="Z291" s="1"/>
    </row>
    <row r="292" spans="1:26" ht="23.25">
      <c r="A292" s="1"/>
      <c r="B292" s="52"/>
      <c r="C292" s="52"/>
      <c r="D292" s="52"/>
      <c r="E292" s="52"/>
      <c r="F292" s="52"/>
      <c r="G292" s="84" t="s">
        <v>67</v>
      </c>
      <c r="H292" s="52"/>
      <c r="I292" s="53"/>
      <c r="J292" s="54" t="s">
        <v>68</v>
      </c>
      <c r="K292" s="55"/>
      <c r="L292" s="60"/>
      <c r="M292" s="26"/>
      <c r="N292" s="60"/>
      <c r="O292" s="60"/>
      <c r="P292" s="26"/>
      <c r="Q292" s="26"/>
      <c r="R292" s="26"/>
      <c r="S292" s="60"/>
      <c r="T292" s="60"/>
      <c r="U292" s="60"/>
      <c r="V292" s="26"/>
      <c r="W292" s="26"/>
      <c r="X292" s="26"/>
      <c r="Y292" s="26"/>
      <c r="Z292" s="1"/>
    </row>
    <row r="293" spans="1:26" ht="23.25">
      <c r="A293" s="1"/>
      <c r="B293" s="61"/>
      <c r="C293" s="62"/>
      <c r="D293" s="62"/>
      <c r="E293" s="62"/>
      <c r="F293" s="62"/>
      <c r="G293" s="62"/>
      <c r="H293" s="62"/>
      <c r="I293" s="54"/>
      <c r="J293" s="54" t="s">
        <v>69</v>
      </c>
      <c r="K293" s="55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1"/>
    </row>
    <row r="294" spans="1:26" ht="23.25">
      <c r="A294" s="1"/>
      <c r="B294" s="52"/>
      <c r="C294" s="52"/>
      <c r="D294" s="52"/>
      <c r="E294" s="52"/>
      <c r="F294" s="52"/>
      <c r="G294" s="52"/>
      <c r="H294" s="52"/>
      <c r="I294" s="53"/>
      <c r="J294" s="54" t="s">
        <v>51</v>
      </c>
      <c r="K294" s="55"/>
      <c r="L294" s="60"/>
      <c r="M294" s="26"/>
      <c r="N294" s="60"/>
      <c r="O294" s="60">
        <f>SUM(O301)</f>
        <v>103230.8</v>
      </c>
      <c r="P294" s="26"/>
      <c r="Q294" s="26">
        <f>SUM(L294:P294)</f>
        <v>103230.8</v>
      </c>
      <c r="R294" s="26"/>
      <c r="S294" s="60"/>
      <c r="T294" s="60"/>
      <c r="U294" s="60"/>
      <c r="V294" s="26"/>
      <c r="W294" s="26">
        <f>SUM(Q294,V294)</f>
        <v>103230.8</v>
      </c>
      <c r="X294" s="26">
        <f>(Q294/W294)*100</f>
        <v>100</v>
      </c>
      <c r="Y294" s="26">
        <f>(V294/W294)*100</f>
        <v>0</v>
      </c>
      <c r="Z294" s="1"/>
    </row>
    <row r="295" spans="1:26" ht="23.25">
      <c r="A295" s="1"/>
      <c r="B295" s="52"/>
      <c r="C295" s="52"/>
      <c r="D295" s="52"/>
      <c r="E295" s="52"/>
      <c r="F295" s="52"/>
      <c r="G295" s="52"/>
      <c r="H295" s="52"/>
      <c r="I295" s="53"/>
      <c r="J295" s="54" t="s">
        <v>52</v>
      </c>
      <c r="K295" s="55"/>
      <c r="L295" s="60"/>
      <c r="M295" s="26"/>
      <c r="N295" s="60"/>
      <c r="O295" s="60">
        <f>SUM(O302)</f>
        <v>117841.6</v>
      </c>
      <c r="P295" s="26"/>
      <c r="Q295" s="26">
        <f>SUM(L295:P295)</f>
        <v>117841.6</v>
      </c>
      <c r="R295" s="26"/>
      <c r="S295" s="60"/>
      <c r="T295" s="60"/>
      <c r="U295" s="60"/>
      <c r="V295" s="26"/>
      <c r="W295" s="26">
        <f>SUM(Q295,V295)</f>
        <v>117841.6</v>
      </c>
      <c r="X295" s="26">
        <f>(Q295/W295)*100</f>
        <v>100</v>
      </c>
      <c r="Y295" s="26">
        <f>(V295/W295)*100</f>
        <v>0</v>
      </c>
      <c r="Z295" s="1"/>
    </row>
    <row r="296" spans="1:26" ht="23.25">
      <c r="A296" s="1"/>
      <c r="B296" s="52"/>
      <c r="C296" s="52"/>
      <c r="D296" s="52"/>
      <c r="E296" s="52"/>
      <c r="F296" s="52"/>
      <c r="G296" s="52"/>
      <c r="H296" s="52"/>
      <c r="I296" s="53"/>
      <c r="J296" s="54" t="s">
        <v>53</v>
      </c>
      <c r="K296" s="55"/>
      <c r="L296" s="60"/>
      <c r="M296" s="26"/>
      <c r="N296" s="60"/>
      <c r="O296" s="60">
        <f>SUM(O303)</f>
        <v>108841.6</v>
      </c>
      <c r="P296" s="26"/>
      <c r="Q296" s="26">
        <f>SUM(L296:P296)</f>
        <v>108841.6</v>
      </c>
      <c r="R296" s="26"/>
      <c r="S296" s="60"/>
      <c r="T296" s="60"/>
      <c r="U296" s="60"/>
      <c r="V296" s="26"/>
      <c r="W296" s="26">
        <f>SUM(Q296,V296)</f>
        <v>108841.6</v>
      </c>
      <c r="X296" s="26">
        <f>(Q296/W296)*100</f>
        <v>100</v>
      </c>
      <c r="Y296" s="26">
        <f>(V296/W296)*100</f>
        <v>0</v>
      </c>
      <c r="Z296" s="1"/>
    </row>
    <row r="297" spans="1:26" ht="23.25">
      <c r="A297" s="1"/>
      <c r="B297" s="52"/>
      <c r="C297" s="52"/>
      <c r="D297" s="52"/>
      <c r="E297" s="52"/>
      <c r="F297" s="52"/>
      <c r="G297" s="52"/>
      <c r="H297" s="52"/>
      <c r="I297" s="53"/>
      <c r="J297" s="54" t="s">
        <v>54</v>
      </c>
      <c r="K297" s="55"/>
      <c r="L297" s="60"/>
      <c r="M297" s="26"/>
      <c r="N297" s="60"/>
      <c r="O297" s="60">
        <f>(O296/O294)*100</f>
        <v>105.4351995722207</v>
      </c>
      <c r="P297" s="26"/>
      <c r="Q297" s="26">
        <f>(Q296/Q294)*100</f>
        <v>105.4351995722207</v>
      </c>
      <c r="R297" s="26"/>
      <c r="S297" s="60"/>
      <c r="T297" s="60"/>
      <c r="U297" s="60"/>
      <c r="V297" s="26"/>
      <c r="W297" s="26">
        <f>(W296/W294)*100</f>
        <v>105.4351995722207</v>
      </c>
      <c r="X297" s="26"/>
      <c r="Y297" s="26"/>
      <c r="Z297" s="1"/>
    </row>
    <row r="298" spans="1:26" ht="23.25">
      <c r="A298" s="1"/>
      <c r="B298" s="52"/>
      <c r="C298" s="52"/>
      <c r="D298" s="52"/>
      <c r="E298" s="52"/>
      <c r="F298" s="52"/>
      <c r="G298" s="52"/>
      <c r="H298" s="52"/>
      <c r="I298" s="53"/>
      <c r="J298" s="54" t="s">
        <v>55</v>
      </c>
      <c r="K298" s="55"/>
      <c r="L298" s="60"/>
      <c r="M298" s="26"/>
      <c r="N298" s="60"/>
      <c r="O298" s="60">
        <f>(O296/O295)*100</f>
        <v>92.36262915642693</v>
      </c>
      <c r="P298" s="26"/>
      <c r="Q298" s="26">
        <f>(Q296/Q295)*100</f>
        <v>92.36262915642693</v>
      </c>
      <c r="R298" s="26"/>
      <c r="S298" s="60"/>
      <c r="T298" s="60"/>
      <c r="U298" s="60"/>
      <c r="V298" s="26"/>
      <c r="W298" s="26">
        <f>(W296/W295)*100</f>
        <v>92.36262915642693</v>
      </c>
      <c r="X298" s="26"/>
      <c r="Y298" s="26"/>
      <c r="Z298" s="1"/>
    </row>
    <row r="299" spans="1:26" ht="23.25">
      <c r="A299" s="1"/>
      <c r="B299" s="52"/>
      <c r="C299" s="52"/>
      <c r="D299" s="52"/>
      <c r="E299" s="52"/>
      <c r="F299" s="52"/>
      <c r="G299" s="52"/>
      <c r="H299" s="52"/>
      <c r="I299" s="53"/>
      <c r="J299" s="54"/>
      <c r="K299" s="55"/>
      <c r="L299" s="60"/>
      <c r="M299" s="26"/>
      <c r="N299" s="60"/>
      <c r="O299" s="60"/>
      <c r="P299" s="26"/>
      <c r="Q299" s="26"/>
      <c r="R299" s="26"/>
      <c r="S299" s="60"/>
      <c r="T299" s="60"/>
      <c r="U299" s="60"/>
      <c r="V299" s="26"/>
      <c r="W299" s="26"/>
      <c r="X299" s="26"/>
      <c r="Y299" s="26"/>
      <c r="Z299" s="1"/>
    </row>
    <row r="300" spans="1:26" ht="23.25">
      <c r="A300" s="1"/>
      <c r="B300" s="52"/>
      <c r="C300" s="52"/>
      <c r="D300" s="52"/>
      <c r="E300" s="52"/>
      <c r="F300" s="52"/>
      <c r="G300" s="52"/>
      <c r="H300" s="84" t="s">
        <v>109</v>
      </c>
      <c r="I300" s="53"/>
      <c r="J300" s="54" t="s">
        <v>110</v>
      </c>
      <c r="K300" s="55"/>
      <c r="L300" s="60"/>
      <c r="M300" s="26"/>
      <c r="N300" s="60"/>
      <c r="O300" s="60"/>
      <c r="P300" s="26"/>
      <c r="Q300" s="26"/>
      <c r="R300" s="26"/>
      <c r="S300" s="60"/>
      <c r="T300" s="60"/>
      <c r="U300" s="60"/>
      <c r="V300" s="26"/>
      <c r="W300" s="26"/>
      <c r="X300" s="26"/>
      <c r="Y300" s="26"/>
      <c r="Z300" s="1"/>
    </row>
    <row r="301" spans="1:26" ht="23.25">
      <c r="A301" s="1"/>
      <c r="B301" s="52"/>
      <c r="C301" s="52"/>
      <c r="D301" s="52"/>
      <c r="E301" s="52"/>
      <c r="F301" s="52"/>
      <c r="G301" s="52"/>
      <c r="H301" s="52"/>
      <c r="I301" s="53"/>
      <c r="J301" s="54" t="s">
        <v>51</v>
      </c>
      <c r="K301" s="55"/>
      <c r="L301" s="60"/>
      <c r="M301" s="26"/>
      <c r="N301" s="60"/>
      <c r="O301" s="60">
        <v>103230.8</v>
      </c>
      <c r="P301" s="26"/>
      <c r="Q301" s="26">
        <f>SUM(L301:P301)</f>
        <v>103230.8</v>
      </c>
      <c r="R301" s="26"/>
      <c r="S301" s="60"/>
      <c r="T301" s="60"/>
      <c r="U301" s="60"/>
      <c r="V301" s="26"/>
      <c r="W301" s="26">
        <f>SUM(Q301,V301)</f>
        <v>103230.8</v>
      </c>
      <c r="X301" s="26">
        <f>(Q301/W301)*100</f>
        <v>100</v>
      </c>
      <c r="Y301" s="26">
        <f>(V301/W301)*100</f>
        <v>0</v>
      </c>
      <c r="Z301" s="1"/>
    </row>
    <row r="302" spans="1:26" ht="23.25">
      <c r="A302" s="1"/>
      <c r="B302" s="61"/>
      <c r="C302" s="62"/>
      <c r="D302" s="62"/>
      <c r="E302" s="62"/>
      <c r="F302" s="62"/>
      <c r="G302" s="62"/>
      <c r="H302" s="62"/>
      <c r="I302" s="54"/>
      <c r="J302" s="54" t="s">
        <v>52</v>
      </c>
      <c r="K302" s="55"/>
      <c r="L302" s="24"/>
      <c r="M302" s="24"/>
      <c r="N302" s="24"/>
      <c r="O302" s="24">
        <v>117841.6</v>
      </c>
      <c r="P302" s="24"/>
      <c r="Q302" s="24">
        <f>SUM(L302:P302)</f>
        <v>117841.6</v>
      </c>
      <c r="R302" s="24"/>
      <c r="S302" s="24"/>
      <c r="T302" s="24"/>
      <c r="U302" s="24"/>
      <c r="V302" s="24"/>
      <c r="W302" s="24">
        <f>SUM(Q302,V302)</f>
        <v>117841.6</v>
      </c>
      <c r="X302" s="24">
        <f>(Q302/W302)*100</f>
        <v>100</v>
      </c>
      <c r="Y302" s="24">
        <f>(V302/W302)*100</f>
        <v>0</v>
      </c>
      <c r="Z302" s="1"/>
    </row>
    <row r="303" spans="1:26" ht="23.25">
      <c r="A303" s="1"/>
      <c r="B303" s="52"/>
      <c r="C303" s="52"/>
      <c r="D303" s="52"/>
      <c r="E303" s="52"/>
      <c r="F303" s="52"/>
      <c r="G303" s="52"/>
      <c r="H303" s="52"/>
      <c r="I303" s="53"/>
      <c r="J303" s="54" t="s">
        <v>53</v>
      </c>
      <c r="K303" s="55"/>
      <c r="L303" s="60"/>
      <c r="M303" s="26"/>
      <c r="N303" s="60"/>
      <c r="O303" s="60">
        <v>108841.6</v>
      </c>
      <c r="P303" s="26"/>
      <c r="Q303" s="26">
        <f>SUM(L303:P303)</f>
        <v>108841.6</v>
      </c>
      <c r="R303" s="26"/>
      <c r="S303" s="60"/>
      <c r="T303" s="60"/>
      <c r="U303" s="60"/>
      <c r="V303" s="26"/>
      <c r="W303" s="26">
        <f>SUM(Q303,V303)</f>
        <v>108841.6</v>
      </c>
      <c r="X303" s="26">
        <f>(Q303/W303)*100</f>
        <v>100</v>
      </c>
      <c r="Y303" s="26">
        <f>(V303/W303)*100</f>
        <v>0</v>
      </c>
      <c r="Z303" s="1"/>
    </row>
    <row r="304" spans="1:26" ht="23.25">
      <c r="A304" s="1"/>
      <c r="B304" s="52"/>
      <c r="C304" s="52"/>
      <c r="D304" s="52"/>
      <c r="E304" s="52"/>
      <c r="F304" s="52"/>
      <c r="G304" s="52"/>
      <c r="H304" s="52"/>
      <c r="I304" s="53"/>
      <c r="J304" s="54" t="s">
        <v>54</v>
      </c>
      <c r="K304" s="55"/>
      <c r="L304" s="60"/>
      <c r="M304" s="26"/>
      <c r="N304" s="60"/>
      <c r="O304" s="60">
        <f>(O303/O301)*100</f>
        <v>105.4351995722207</v>
      </c>
      <c r="P304" s="26"/>
      <c r="Q304" s="26">
        <f>(Q303/Q301)*100</f>
        <v>105.4351995722207</v>
      </c>
      <c r="R304" s="26"/>
      <c r="S304" s="60"/>
      <c r="T304" s="60"/>
      <c r="U304" s="60"/>
      <c r="V304" s="26"/>
      <c r="W304" s="26">
        <f>(W303/W301)*100</f>
        <v>105.4351995722207</v>
      </c>
      <c r="X304" s="26"/>
      <c r="Y304" s="26"/>
      <c r="Z304" s="1"/>
    </row>
    <row r="305" spans="1:26" ht="23.25">
      <c r="A305" s="1"/>
      <c r="B305" s="52"/>
      <c r="C305" s="52"/>
      <c r="D305" s="52"/>
      <c r="E305" s="52"/>
      <c r="F305" s="52"/>
      <c r="G305" s="52"/>
      <c r="H305" s="52"/>
      <c r="I305" s="53"/>
      <c r="J305" s="54" t="s">
        <v>55</v>
      </c>
      <c r="K305" s="55"/>
      <c r="L305" s="60"/>
      <c r="M305" s="26"/>
      <c r="N305" s="60"/>
      <c r="O305" s="60">
        <f>(O303/O302)*100</f>
        <v>92.36262915642693</v>
      </c>
      <c r="P305" s="26"/>
      <c r="Q305" s="26">
        <f>(Q303/Q302)*100</f>
        <v>92.36262915642693</v>
      </c>
      <c r="R305" s="26"/>
      <c r="S305" s="60"/>
      <c r="T305" s="60"/>
      <c r="U305" s="60"/>
      <c r="V305" s="26"/>
      <c r="W305" s="26">
        <f>(W303/W302)*100</f>
        <v>92.36262915642693</v>
      </c>
      <c r="X305" s="26"/>
      <c r="Y305" s="26"/>
      <c r="Z305" s="1"/>
    </row>
    <row r="306" spans="1:26" ht="23.25">
      <c r="A306" s="1"/>
      <c r="B306" s="52"/>
      <c r="C306" s="52"/>
      <c r="D306" s="52"/>
      <c r="E306" s="52"/>
      <c r="F306" s="52"/>
      <c r="G306" s="52"/>
      <c r="H306" s="52"/>
      <c r="I306" s="53"/>
      <c r="J306" s="54"/>
      <c r="K306" s="55"/>
      <c r="L306" s="60"/>
      <c r="M306" s="26"/>
      <c r="N306" s="60"/>
      <c r="O306" s="60"/>
      <c r="P306" s="26"/>
      <c r="Q306" s="26"/>
      <c r="R306" s="26"/>
      <c r="S306" s="60"/>
      <c r="T306" s="60"/>
      <c r="U306" s="60"/>
      <c r="V306" s="26"/>
      <c r="W306" s="26"/>
      <c r="X306" s="26"/>
      <c r="Y306" s="26"/>
      <c r="Z306" s="1"/>
    </row>
    <row r="307" spans="1:26" ht="23.25">
      <c r="A307" s="1"/>
      <c r="B307" s="61"/>
      <c r="C307" s="61"/>
      <c r="D307" s="61"/>
      <c r="E307" s="61"/>
      <c r="F307" s="85" t="s">
        <v>117</v>
      </c>
      <c r="G307" s="61"/>
      <c r="H307" s="61"/>
      <c r="I307" s="53"/>
      <c r="J307" s="54" t="s">
        <v>118</v>
      </c>
      <c r="K307" s="55"/>
      <c r="L307" s="60"/>
      <c r="M307" s="26"/>
      <c r="N307" s="60"/>
      <c r="O307" s="60"/>
      <c r="P307" s="26"/>
      <c r="Q307" s="26"/>
      <c r="R307" s="26"/>
      <c r="S307" s="60"/>
      <c r="T307" s="60"/>
      <c r="U307" s="60"/>
      <c r="V307" s="26"/>
      <c r="W307" s="26"/>
      <c r="X307" s="26"/>
      <c r="Y307" s="26"/>
      <c r="Z307" s="1"/>
    </row>
    <row r="308" spans="1:26" ht="23.25">
      <c r="A308" s="1"/>
      <c r="B308" s="61"/>
      <c r="C308" s="62"/>
      <c r="D308" s="62"/>
      <c r="E308" s="62"/>
      <c r="F308" s="62"/>
      <c r="G308" s="62"/>
      <c r="H308" s="62"/>
      <c r="I308" s="54"/>
      <c r="J308" s="54" t="s">
        <v>51</v>
      </c>
      <c r="K308" s="55"/>
      <c r="L308" s="24">
        <f>SUM(L323)</f>
        <v>201899</v>
      </c>
      <c r="M308" s="24">
        <f>SUM(M323)</f>
        <v>2562.9</v>
      </c>
      <c r="N308" s="24">
        <f>SUM(N323)</f>
        <v>11108.8</v>
      </c>
      <c r="O308" s="24">
        <f>SUM(O323)</f>
        <v>0</v>
      </c>
      <c r="P308" s="24">
        <f>SUM(P323)</f>
        <v>0</v>
      </c>
      <c r="Q308" s="24">
        <f>SUM(L308:P308)</f>
        <v>215570.69999999998</v>
      </c>
      <c r="R308" s="24"/>
      <c r="S308" s="24"/>
      <c r="T308" s="24"/>
      <c r="U308" s="24"/>
      <c r="V308" s="24"/>
      <c r="W308" s="24">
        <f>SUM(Q308,V308)</f>
        <v>215570.69999999998</v>
      </c>
      <c r="X308" s="24">
        <f>(Q308/W308)*100</f>
        <v>100</v>
      </c>
      <c r="Y308" s="24">
        <f>(V308/W308)*100</f>
        <v>0</v>
      </c>
      <c r="Z308" s="1"/>
    </row>
    <row r="309" spans="1:26" ht="23.25">
      <c r="A309" s="1"/>
      <c r="B309" s="61"/>
      <c r="C309" s="61"/>
      <c r="D309" s="61"/>
      <c r="E309" s="61"/>
      <c r="F309" s="61"/>
      <c r="G309" s="61"/>
      <c r="H309" s="61"/>
      <c r="I309" s="53"/>
      <c r="J309" s="54" t="s">
        <v>52</v>
      </c>
      <c r="K309" s="55"/>
      <c r="L309" s="60">
        <f aca="true" t="shared" si="31" ref="L309:P310">SUM(L324)</f>
        <v>200400.09999999998</v>
      </c>
      <c r="M309" s="26">
        <f t="shared" si="31"/>
        <v>1742</v>
      </c>
      <c r="N309" s="60">
        <f t="shared" si="31"/>
        <v>8193.5</v>
      </c>
      <c r="O309" s="60">
        <f t="shared" si="31"/>
        <v>0</v>
      </c>
      <c r="P309" s="26">
        <f t="shared" si="31"/>
        <v>0</v>
      </c>
      <c r="Q309" s="26">
        <f>SUM(L309:P309)</f>
        <v>210335.59999999998</v>
      </c>
      <c r="R309" s="26"/>
      <c r="S309" s="60"/>
      <c r="T309" s="60"/>
      <c r="U309" s="60"/>
      <c r="V309" s="26"/>
      <c r="W309" s="26">
        <f>SUM(Q309,V309)</f>
        <v>210335.59999999998</v>
      </c>
      <c r="X309" s="26">
        <f>(Q309/W309)*100</f>
        <v>100</v>
      </c>
      <c r="Y309" s="26"/>
      <c r="Z309" s="1"/>
    </row>
    <row r="310" spans="1:26" ht="23.25">
      <c r="A310" s="1"/>
      <c r="B310" s="61"/>
      <c r="C310" s="61"/>
      <c r="D310" s="61"/>
      <c r="E310" s="61"/>
      <c r="F310" s="61"/>
      <c r="G310" s="61"/>
      <c r="H310" s="61"/>
      <c r="I310" s="53"/>
      <c r="J310" s="54" t="s">
        <v>53</v>
      </c>
      <c r="K310" s="55"/>
      <c r="L310" s="60">
        <f t="shared" si="31"/>
        <v>198802</v>
      </c>
      <c r="M310" s="26">
        <f t="shared" si="31"/>
        <v>1329.1</v>
      </c>
      <c r="N310" s="60">
        <f t="shared" si="31"/>
        <v>6093.200000000001</v>
      </c>
      <c r="O310" s="60">
        <f t="shared" si="31"/>
        <v>0</v>
      </c>
      <c r="P310" s="26">
        <f t="shared" si="31"/>
        <v>0</v>
      </c>
      <c r="Q310" s="26">
        <f>SUM(L310:P310)</f>
        <v>206224.30000000002</v>
      </c>
      <c r="R310" s="26"/>
      <c r="S310" s="60"/>
      <c r="T310" s="60"/>
      <c r="U310" s="60"/>
      <c r="V310" s="26"/>
      <c r="W310" s="26">
        <f>SUM(Q310,V310)</f>
        <v>206224.30000000002</v>
      </c>
      <c r="X310" s="26">
        <f>(Q310/W310)*100</f>
        <v>100</v>
      </c>
      <c r="Y310" s="26">
        <f>(V310/W310)*100</f>
        <v>0</v>
      </c>
      <c r="Z310" s="1"/>
    </row>
    <row r="311" spans="1:26" ht="23.25">
      <c r="A311" s="1"/>
      <c r="B311" s="61"/>
      <c r="C311" s="61"/>
      <c r="D311" s="61"/>
      <c r="E311" s="61"/>
      <c r="F311" s="61"/>
      <c r="G311" s="61"/>
      <c r="H311" s="61"/>
      <c r="I311" s="53"/>
      <c r="J311" s="54" t="s">
        <v>54</v>
      </c>
      <c r="K311" s="55"/>
      <c r="L311" s="60">
        <f>(L310/L308)*100</f>
        <v>98.46606471552607</v>
      </c>
      <c r="M311" s="26">
        <f>(M310/M308)*100</f>
        <v>51.859221975106315</v>
      </c>
      <c r="N311" s="60">
        <f>(N310/N308)*100</f>
        <v>54.85020884343944</v>
      </c>
      <c r="O311" s="60"/>
      <c r="P311" s="26"/>
      <c r="Q311" s="26">
        <f>(Q310/Q308)*100</f>
        <v>95.66434585034052</v>
      </c>
      <c r="R311" s="26"/>
      <c r="S311" s="60"/>
      <c r="T311" s="60"/>
      <c r="U311" s="60"/>
      <c r="V311" s="26"/>
      <c r="W311" s="26">
        <f>(W310/W308)*100</f>
        <v>95.66434585034052</v>
      </c>
      <c r="X311" s="26"/>
      <c r="Y311" s="26"/>
      <c r="Z311" s="1"/>
    </row>
    <row r="312" spans="1:26" ht="23.25">
      <c r="A312" s="1"/>
      <c r="B312" s="61"/>
      <c r="C312" s="61"/>
      <c r="D312" s="61"/>
      <c r="E312" s="61"/>
      <c r="F312" s="61"/>
      <c r="G312" s="61"/>
      <c r="H312" s="61"/>
      <c r="I312" s="53"/>
      <c r="J312" s="54" t="s">
        <v>55</v>
      </c>
      <c r="K312" s="55"/>
      <c r="L312" s="60">
        <f>(L310/L309)*100</f>
        <v>99.20254530811114</v>
      </c>
      <c r="M312" s="26">
        <f>(M310/M309)*100</f>
        <v>76.29735935706084</v>
      </c>
      <c r="N312" s="60">
        <f>(N310/N309)*100</f>
        <v>74.36626594251543</v>
      </c>
      <c r="O312" s="60"/>
      <c r="P312" s="26"/>
      <c r="Q312" s="26">
        <f>(Q310/Q309)*100</f>
        <v>98.04536179324852</v>
      </c>
      <c r="R312" s="26"/>
      <c r="S312" s="60"/>
      <c r="T312" s="60"/>
      <c r="U312" s="60"/>
      <c r="V312" s="26"/>
      <c r="W312" s="26">
        <f>(W310/W309)*100</f>
        <v>98.04536179324852</v>
      </c>
      <c r="X312" s="26"/>
      <c r="Y312" s="26"/>
      <c r="Z312" s="1"/>
    </row>
    <row r="313" spans="1:26" ht="23.25">
      <c r="A313" s="1"/>
      <c r="B313" s="61"/>
      <c r="C313" s="61"/>
      <c r="D313" s="61"/>
      <c r="E313" s="61"/>
      <c r="F313" s="61"/>
      <c r="G313" s="61"/>
      <c r="H313" s="61"/>
      <c r="I313" s="53"/>
      <c r="J313" s="54"/>
      <c r="K313" s="55"/>
      <c r="L313" s="60"/>
      <c r="M313" s="26"/>
      <c r="N313" s="60"/>
      <c r="O313" s="60"/>
      <c r="P313" s="26"/>
      <c r="Q313" s="26"/>
      <c r="R313" s="26"/>
      <c r="S313" s="60"/>
      <c r="T313" s="60"/>
      <c r="U313" s="60"/>
      <c r="V313" s="26"/>
      <c r="W313" s="26"/>
      <c r="X313" s="26"/>
      <c r="Y313" s="26"/>
      <c r="Z313" s="1"/>
    </row>
    <row r="314" spans="1:26" ht="23.25">
      <c r="A314" s="1"/>
      <c r="B314" s="61"/>
      <c r="C314" s="61"/>
      <c r="D314" s="61"/>
      <c r="E314" s="61"/>
      <c r="F314" s="61"/>
      <c r="G314" s="85" t="s">
        <v>67</v>
      </c>
      <c r="H314" s="61"/>
      <c r="I314" s="53"/>
      <c r="J314" s="54" t="s">
        <v>68</v>
      </c>
      <c r="K314" s="55"/>
      <c r="L314" s="60"/>
      <c r="M314" s="26"/>
      <c r="N314" s="60"/>
      <c r="O314" s="60"/>
      <c r="P314" s="26"/>
      <c r="Q314" s="26"/>
      <c r="R314" s="26"/>
      <c r="S314" s="60"/>
      <c r="T314" s="60"/>
      <c r="U314" s="60"/>
      <c r="V314" s="26"/>
      <c r="W314" s="26"/>
      <c r="X314" s="26"/>
      <c r="Y314" s="26"/>
      <c r="Z314" s="1"/>
    </row>
    <row r="315" spans="1:26" ht="23.25">
      <c r="A315" s="1"/>
      <c r="B315" s="70"/>
      <c r="C315" s="70"/>
      <c r="D315" s="70"/>
      <c r="E315" s="70"/>
      <c r="F315" s="70"/>
      <c r="G315" s="70"/>
      <c r="H315" s="70"/>
      <c r="I315" s="64"/>
      <c r="J315" s="65" t="s">
        <v>69</v>
      </c>
      <c r="K315" s="66"/>
      <c r="L315" s="67"/>
      <c r="M315" s="68"/>
      <c r="N315" s="67"/>
      <c r="O315" s="67"/>
      <c r="P315" s="68"/>
      <c r="Q315" s="68"/>
      <c r="R315" s="68"/>
      <c r="S315" s="67"/>
      <c r="T315" s="67"/>
      <c r="U315" s="67"/>
      <c r="V315" s="68"/>
      <c r="W315" s="68"/>
      <c r="X315" s="68"/>
      <c r="Y315" s="68"/>
      <c r="Z315" s="1"/>
    </row>
    <row r="316" spans="1:26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5"/>
      <c r="W317" s="5"/>
      <c r="X317" s="5"/>
      <c r="Y317" s="5" t="s">
        <v>172</v>
      </c>
      <c r="Z317" s="1"/>
    </row>
    <row r="318" spans="1:26" ht="23.25">
      <c r="A318" s="1"/>
      <c r="B318" s="9" t="s">
        <v>4</v>
      </c>
      <c r="C318" s="10"/>
      <c r="D318" s="10"/>
      <c r="E318" s="10"/>
      <c r="F318" s="10"/>
      <c r="G318" s="10"/>
      <c r="H318" s="11"/>
      <c r="I318" s="12"/>
      <c r="J318" s="13"/>
      <c r="K318" s="14"/>
      <c r="L318" s="15" t="s">
        <v>5</v>
      </c>
      <c r="M318" s="15"/>
      <c r="N318" s="15"/>
      <c r="O318" s="15"/>
      <c r="P318" s="15"/>
      <c r="Q318" s="15"/>
      <c r="R318" s="16" t="s">
        <v>6</v>
      </c>
      <c r="S318" s="15"/>
      <c r="T318" s="15"/>
      <c r="U318" s="15"/>
      <c r="V318" s="17"/>
      <c r="W318" s="15" t="s">
        <v>7</v>
      </c>
      <c r="X318" s="15"/>
      <c r="Y318" s="18"/>
      <c r="Z318" s="1"/>
    </row>
    <row r="319" spans="1:26" ht="23.25">
      <c r="A319" s="1"/>
      <c r="B319" s="19" t="s">
        <v>8</v>
      </c>
      <c r="C319" s="20"/>
      <c r="D319" s="20"/>
      <c r="E319" s="20"/>
      <c r="F319" s="20"/>
      <c r="G319" s="20"/>
      <c r="H319" s="21"/>
      <c r="I319" s="22"/>
      <c r="J319" s="23"/>
      <c r="K319" s="24"/>
      <c r="L319" s="25"/>
      <c r="M319" s="26"/>
      <c r="N319" s="27"/>
      <c r="O319" s="28" t="s">
        <v>9</v>
      </c>
      <c r="P319" s="29"/>
      <c r="Q319" s="30"/>
      <c r="R319" s="31" t="s">
        <v>9</v>
      </c>
      <c r="S319" s="32" t="s">
        <v>10</v>
      </c>
      <c r="T319" s="25"/>
      <c r="U319" s="33" t="s">
        <v>11</v>
      </c>
      <c r="V319" s="30"/>
      <c r="W319" s="30"/>
      <c r="X319" s="34" t="s">
        <v>12</v>
      </c>
      <c r="Y319" s="35"/>
      <c r="Z319" s="1"/>
    </row>
    <row r="320" spans="1:26" ht="23.25">
      <c r="A320" s="1"/>
      <c r="B320" s="36"/>
      <c r="C320" s="37"/>
      <c r="D320" s="37"/>
      <c r="E320" s="37"/>
      <c r="F320" s="38"/>
      <c r="G320" s="37"/>
      <c r="H320" s="36"/>
      <c r="I320" s="22"/>
      <c r="J320" s="2" t="s">
        <v>13</v>
      </c>
      <c r="K320" s="24"/>
      <c r="L320" s="39" t="s">
        <v>14</v>
      </c>
      <c r="M320" s="40" t="s">
        <v>15</v>
      </c>
      <c r="N320" s="32" t="s">
        <v>14</v>
      </c>
      <c r="O320" s="39" t="s">
        <v>16</v>
      </c>
      <c r="P320" s="29" t="s">
        <v>17</v>
      </c>
      <c r="Q320" s="26"/>
      <c r="R320" s="41" t="s">
        <v>16</v>
      </c>
      <c r="S320" s="40" t="s">
        <v>18</v>
      </c>
      <c r="T320" s="39" t="s">
        <v>19</v>
      </c>
      <c r="U320" s="33" t="s">
        <v>20</v>
      </c>
      <c r="V320" s="30"/>
      <c r="W320" s="30"/>
      <c r="X320" s="30"/>
      <c r="Y320" s="40"/>
      <c r="Z320" s="1"/>
    </row>
    <row r="321" spans="1:26" ht="23.25">
      <c r="A321" s="1"/>
      <c r="B321" s="36" t="s">
        <v>21</v>
      </c>
      <c r="C321" s="36" t="s">
        <v>22</v>
      </c>
      <c r="D321" s="36" t="s">
        <v>23</v>
      </c>
      <c r="E321" s="36" t="s">
        <v>24</v>
      </c>
      <c r="F321" s="36" t="s">
        <v>25</v>
      </c>
      <c r="G321" s="36" t="s">
        <v>26</v>
      </c>
      <c r="H321" s="36" t="s">
        <v>27</v>
      </c>
      <c r="I321" s="22"/>
      <c r="J321" s="42"/>
      <c r="K321" s="24"/>
      <c r="L321" s="39" t="s">
        <v>28</v>
      </c>
      <c r="M321" s="40" t="s">
        <v>29</v>
      </c>
      <c r="N321" s="32" t="s">
        <v>30</v>
      </c>
      <c r="O321" s="39" t="s">
        <v>31</v>
      </c>
      <c r="P321" s="29" t="s">
        <v>32</v>
      </c>
      <c r="Q321" s="40" t="s">
        <v>33</v>
      </c>
      <c r="R321" s="41" t="s">
        <v>31</v>
      </c>
      <c r="S321" s="40" t="s">
        <v>34</v>
      </c>
      <c r="T321" s="39" t="s">
        <v>35</v>
      </c>
      <c r="U321" s="33" t="s">
        <v>36</v>
      </c>
      <c r="V321" s="29" t="s">
        <v>33</v>
      </c>
      <c r="W321" s="29" t="s">
        <v>37</v>
      </c>
      <c r="X321" s="29" t="s">
        <v>38</v>
      </c>
      <c r="Y321" s="40" t="s">
        <v>39</v>
      </c>
      <c r="Z321" s="1"/>
    </row>
    <row r="322" spans="1:26" ht="23.25">
      <c r="A322" s="1"/>
      <c r="B322" s="43"/>
      <c r="C322" s="43"/>
      <c r="D322" s="43"/>
      <c r="E322" s="43"/>
      <c r="F322" s="43"/>
      <c r="G322" s="43"/>
      <c r="H322" s="43"/>
      <c r="I322" s="44"/>
      <c r="J322" s="45"/>
      <c r="K322" s="46"/>
      <c r="L322" s="47"/>
      <c r="M322" s="48"/>
      <c r="N322" s="49"/>
      <c r="O322" s="47"/>
      <c r="P322" s="50"/>
      <c r="Q322" s="50"/>
      <c r="R322" s="48"/>
      <c r="S322" s="48"/>
      <c r="T322" s="47"/>
      <c r="U322" s="51"/>
      <c r="V322" s="50"/>
      <c r="W322" s="50"/>
      <c r="X322" s="50"/>
      <c r="Y322" s="48"/>
      <c r="Z322" s="1"/>
    </row>
    <row r="323" spans="1:26" ht="23.25">
      <c r="A323" s="1"/>
      <c r="B323" s="84" t="s">
        <v>49</v>
      </c>
      <c r="C323" s="84" t="s">
        <v>56</v>
      </c>
      <c r="D323" s="52"/>
      <c r="E323" s="84" t="s">
        <v>58</v>
      </c>
      <c r="F323" s="84" t="s">
        <v>117</v>
      </c>
      <c r="G323" s="84" t="s">
        <v>67</v>
      </c>
      <c r="H323" s="52"/>
      <c r="I323" s="53"/>
      <c r="J323" s="54" t="s">
        <v>51</v>
      </c>
      <c r="K323" s="55"/>
      <c r="L323" s="25">
        <f aca="true" t="shared" si="32" ref="L323:N325">SUM(L330,L337,L344)</f>
        <v>201899</v>
      </c>
      <c r="M323" s="26">
        <f t="shared" si="32"/>
        <v>2562.9</v>
      </c>
      <c r="N323" s="27">
        <f t="shared" si="32"/>
        <v>11108.8</v>
      </c>
      <c r="O323" s="56">
        <f aca="true" t="shared" si="33" ref="O323:P325">SUM(O330,O344)</f>
        <v>0</v>
      </c>
      <c r="P323" s="30">
        <f t="shared" si="33"/>
        <v>0</v>
      </c>
      <c r="Q323" s="30">
        <f>SUM(L323:P323)</f>
        <v>215570.69999999998</v>
      </c>
      <c r="R323" s="26"/>
      <c r="S323" s="27"/>
      <c r="T323" s="25"/>
      <c r="U323" s="57"/>
      <c r="V323" s="30"/>
      <c r="W323" s="30">
        <f>SUM(Q323,V323)</f>
        <v>215570.69999999998</v>
      </c>
      <c r="X323" s="30">
        <f>(Q323/W323)*100</f>
        <v>100</v>
      </c>
      <c r="Y323" s="26">
        <f>(V323/W323)*100</f>
        <v>0</v>
      </c>
      <c r="Z323" s="1"/>
    </row>
    <row r="324" spans="1:26" ht="23.25">
      <c r="A324" s="1"/>
      <c r="B324" s="52"/>
      <c r="C324" s="52"/>
      <c r="D324" s="52"/>
      <c r="E324" s="52"/>
      <c r="F324" s="52"/>
      <c r="G324" s="52"/>
      <c r="H324" s="52"/>
      <c r="I324" s="53"/>
      <c r="J324" s="58" t="s">
        <v>52</v>
      </c>
      <c r="K324" s="59"/>
      <c r="L324" s="60">
        <f t="shared" si="32"/>
        <v>200400.09999999998</v>
      </c>
      <c r="M324" s="60">
        <f t="shared" si="32"/>
        <v>1742</v>
      </c>
      <c r="N324" s="60">
        <f t="shared" si="32"/>
        <v>8193.5</v>
      </c>
      <c r="O324" s="60">
        <f t="shared" si="33"/>
        <v>0</v>
      </c>
      <c r="P324" s="60">
        <f t="shared" si="33"/>
        <v>0</v>
      </c>
      <c r="Q324" s="60">
        <f>SUM(L324:P324)</f>
        <v>210335.59999999998</v>
      </c>
      <c r="R324" s="60"/>
      <c r="S324" s="60"/>
      <c r="T324" s="60"/>
      <c r="U324" s="69"/>
      <c r="V324" s="26"/>
      <c r="W324" s="26">
        <f>SUM(Q324,V324)</f>
        <v>210335.59999999998</v>
      </c>
      <c r="X324" s="26">
        <f>(Q324/W324)*100</f>
        <v>100</v>
      </c>
      <c r="Y324" s="26">
        <f>(V324/W324)*100</f>
        <v>0</v>
      </c>
      <c r="Z324" s="1"/>
    </row>
    <row r="325" spans="1:26" ht="23.25">
      <c r="A325" s="1"/>
      <c r="B325" s="52"/>
      <c r="C325" s="52"/>
      <c r="D325" s="52"/>
      <c r="E325" s="52"/>
      <c r="F325" s="52"/>
      <c r="G325" s="52"/>
      <c r="H325" s="52"/>
      <c r="I325" s="53"/>
      <c r="J325" s="58" t="s">
        <v>53</v>
      </c>
      <c r="K325" s="59"/>
      <c r="L325" s="60">
        <f t="shared" si="32"/>
        <v>198802</v>
      </c>
      <c r="M325" s="60">
        <f t="shared" si="32"/>
        <v>1329.1</v>
      </c>
      <c r="N325" s="60">
        <f t="shared" si="32"/>
        <v>6093.200000000001</v>
      </c>
      <c r="O325" s="60">
        <f t="shared" si="33"/>
        <v>0</v>
      </c>
      <c r="P325" s="60">
        <f t="shared" si="33"/>
        <v>0</v>
      </c>
      <c r="Q325" s="60">
        <f>SUM(L325:P325)</f>
        <v>206224.30000000002</v>
      </c>
      <c r="R325" s="60"/>
      <c r="S325" s="60"/>
      <c r="T325" s="60"/>
      <c r="U325" s="60"/>
      <c r="V325" s="26"/>
      <c r="W325" s="26">
        <f>SUM(Q325,V325)</f>
        <v>206224.30000000002</v>
      </c>
      <c r="X325" s="26">
        <f>(Q325/W325)*100</f>
        <v>100</v>
      </c>
      <c r="Y325" s="26">
        <f>(V325/W325)*100</f>
        <v>0</v>
      </c>
      <c r="Z325" s="1"/>
    </row>
    <row r="326" spans="1:26" ht="23.25">
      <c r="A326" s="1"/>
      <c r="B326" s="52"/>
      <c r="C326" s="52"/>
      <c r="D326" s="52"/>
      <c r="E326" s="52"/>
      <c r="F326" s="52"/>
      <c r="G326" s="52"/>
      <c r="H326" s="52"/>
      <c r="I326" s="53"/>
      <c r="J326" s="54" t="s">
        <v>54</v>
      </c>
      <c r="K326" s="55"/>
      <c r="L326" s="60">
        <f>(L325/L323)*100</f>
        <v>98.46606471552607</v>
      </c>
      <c r="M326" s="60">
        <f>(M325/M323)*100</f>
        <v>51.859221975106315</v>
      </c>
      <c r="N326" s="60">
        <f>(N325/N323)*100</f>
        <v>54.85020884343944</v>
      </c>
      <c r="O326" s="60"/>
      <c r="P326" s="60"/>
      <c r="Q326" s="26">
        <f>(Q325/Q323)*100</f>
        <v>95.66434585034052</v>
      </c>
      <c r="R326" s="60"/>
      <c r="S326" s="60"/>
      <c r="T326" s="60"/>
      <c r="U326" s="60"/>
      <c r="V326" s="26"/>
      <c r="W326" s="26">
        <f>(W325/W323)*100</f>
        <v>95.66434585034052</v>
      </c>
      <c r="X326" s="26"/>
      <c r="Y326" s="26"/>
      <c r="Z326" s="1"/>
    </row>
    <row r="327" spans="1:26" ht="23.25">
      <c r="A327" s="1"/>
      <c r="B327" s="52"/>
      <c r="C327" s="52"/>
      <c r="D327" s="52"/>
      <c r="E327" s="52"/>
      <c r="F327" s="52"/>
      <c r="G327" s="52"/>
      <c r="H327" s="52"/>
      <c r="I327" s="53"/>
      <c r="J327" s="54" t="s">
        <v>55</v>
      </c>
      <c r="K327" s="55"/>
      <c r="L327" s="60">
        <f>(L325/L324)*100</f>
        <v>99.20254530811114</v>
      </c>
      <c r="M327" s="26">
        <f>(M325/M324)*100</f>
        <v>76.29735935706084</v>
      </c>
      <c r="N327" s="60">
        <f>(N325/N324)*100</f>
        <v>74.36626594251543</v>
      </c>
      <c r="O327" s="60"/>
      <c r="P327" s="26"/>
      <c r="Q327" s="26">
        <f>(Q325/Q324)*100</f>
        <v>98.04536179324852</v>
      </c>
      <c r="R327" s="26"/>
      <c r="S327" s="60"/>
      <c r="T327" s="60"/>
      <c r="U327" s="60"/>
      <c r="V327" s="26"/>
      <c r="W327" s="26">
        <f>(W325/W324)*100</f>
        <v>98.04536179324852</v>
      </c>
      <c r="X327" s="26"/>
      <c r="Y327" s="26"/>
      <c r="Z327" s="1"/>
    </row>
    <row r="328" spans="1:26" ht="23.25">
      <c r="A328" s="1"/>
      <c r="B328" s="52"/>
      <c r="C328" s="52"/>
      <c r="D328" s="52"/>
      <c r="E328" s="52"/>
      <c r="F328" s="52"/>
      <c r="G328" s="52"/>
      <c r="H328" s="52"/>
      <c r="I328" s="53"/>
      <c r="J328" s="54"/>
      <c r="K328" s="55"/>
      <c r="L328" s="60"/>
      <c r="M328" s="26"/>
      <c r="N328" s="60"/>
      <c r="O328" s="60"/>
      <c r="P328" s="26"/>
      <c r="Q328" s="26"/>
      <c r="R328" s="26"/>
      <c r="S328" s="60"/>
      <c r="T328" s="60"/>
      <c r="U328" s="60"/>
      <c r="V328" s="26"/>
      <c r="W328" s="26"/>
      <c r="X328" s="26"/>
      <c r="Y328" s="26"/>
      <c r="Z328" s="1"/>
    </row>
    <row r="329" spans="1:26" ht="23.25">
      <c r="A329" s="1"/>
      <c r="B329" s="52"/>
      <c r="C329" s="52"/>
      <c r="D329" s="52"/>
      <c r="E329" s="52"/>
      <c r="F329" s="52"/>
      <c r="G329" s="52"/>
      <c r="H329" s="84" t="s">
        <v>119</v>
      </c>
      <c r="I329" s="53"/>
      <c r="J329" s="54" t="s">
        <v>120</v>
      </c>
      <c r="K329" s="55"/>
      <c r="L329" s="60"/>
      <c r="M329" s="26"/>
      <c r="N329" s="60"/>
      <c r="O329" s="60"/>
      <c r="P329" s="26"/>
      <c r="Q329" s="26"/>
      <c r="R329" s="26"/>
      <c r="S329" s="60"/>
      <c r="T329" s="60"/>
      <c r="U329" s="60"/>
      <c r="V329" s="26"/>
      <c r="W329" s="26"/>
      <c r="X329" s="26"/>
      <c r="Y329" s="26"/>
      <c r="Z329" s="1"/>
    </row>
    <row r="330" spans="1:26" ht="23.25">
      <c r="A330" s="1"/>
      <c r="B330" s="52"/>
      <c r="C330" s="52"/>
      <c r="D330" s="52"/>
      <c r="E330" s="52"/>
      <c r="F330" s="52"/>
      <c r="G330" s="52"/>
      <c r="H330" s="52"/>
      <c r="I330" s="53"/>
      <c r="J330" s="54" t="s">
        <v>51</v>
      </c>
      <c r="K330" s="55"/>
      <c r="L330" s="60">
        <v>18118</v>
      </c>
      <c r="M330" s="26">
        <v>320.9</v>
      </c>
      <c r="N330" s="60">
        <v>1181.4</v>
      </c>
      <c r="O330" s="60"/>
      <c r="P330" s="26"/>
      <c r="Q330" s="26">
        <f>SUM(L330:P330)</f>
        <v>19620.300000000003</v>
      </c>
      <c r="R330" s="26"/>
      <c r="S330" s="60"/>
      <c r="T330" s="60"/>
      <c r="U330" s="60"/>
      <c r="V330" s="26"/>
      <c r="W330" s="26">
        <f>SUM(Q330,V330)</f>
        <v>19620.300000000003</v>
      </c>
      <c r="X330" s="26">
        <f>(Q330/W330)*100</f>
        <v>100</v>
      </c>
      <c r="Y330" s="26">
        <f>(V330/W330)*100</f>
        <v>0</v>
      </c>
      <c r="Z330" s="1"/>
    </row>
    <row r="331" spans="1:26" ht="23.25">
      <c r="A331" s="1"/>
      <c r="B331" s="52"/>
      <c r="C331" s="52"/>
      <c r="D331" s="52"/>
      <c r="E331" s="52"/>
      <c r="F331" s="52"/>
      <c r="G331" s="52"/>
      <c r="H331" s="52"/>
      <c r="I331" s="53"/>
      <c r="J331" s="54" t="s">
        <v>52</v>
      </c>
      <c r="K331" s="55"/>
      <c r="L331" s="60">
        <v>19775</v>
      </c>
      <c r="M331" s="26">
        <v>291.5</v>
      </c>
      <c r="N331" s="60">
        <v>1028.2</v>
      </c>
      <c r="O331" s="60"/>
      <c r="P331" s="26"/>
      <c r="Q331" s="26">
        <f>SUM(L331:P331)</f>
        <v>21094.7</v>
      </c>
      <c r="R331" s="26"/>
      <c r="S331" s="60"/>
      <c r="T331" s="60"/>
      <c r="U331" s="60"/>
      <c r="V331" s="26"/>
      <c r="W331" s="26">
        <f>SUM(Q331,V331)</f>
        <v>21094.7</v>
      </c>
      <c r="X331" s="26">
        <f>(Q331/W331)*100</f>
        <v>100</v>
      </c>
      <c r="Y331" s="26">
        <f>(V331/W331)*100</f>
        <v>0</v>
      </c>
      <c r="Z331" s="1"/>
    </row>
    <row r="332" spans="1:26" ht="23.25">
      <c r="A332" s="1"/>
      <c r="B332" s="52"/>
      <c r="C332" s="52"/>
      <c r="D332" s="52"/>
      <c r="E332" s="52"/>
      <c r="F332" s="52"/>
      <c r="G332" s="52"/>
      <c r="H332" s="52"/>
      <c r="I332" s="53"/>
      <c r="J332" s="54" t="s">
        <v>53</v>
      </c>
      <c r="K332" s="55"/>
      <c r="L332" s="60">
        <v>19516.1</v>
      </c>
      <c r="M332" s="26">
        <v>182</v>
      </c>
      <c r="N332" s="60">
        <v>790.6</v>
      </c>
      <c r="O332" s="60"/>
      <c r="P332" s="26"/>
      <c r="Q332" s="26">
        <f>SUM(L332:P332)</f>
        <v>20488.699999999997</v>
      </c>
      <c r="R332" s="26"/>
      <c r="S332" s="60"/>
      <c r="T332" s="60"/>
      <c r="U332" s="60"/>
      <c r="V332" s="26"/>
      <c r="W332" s="26">
        <f>SUM(Q332,V332)</f>
        <v>20488.699999999997</v>
      </c>
      <c r="X332" s="26">
        <f>(Q332/W332)*100</f>
        <v>100</v>
      </c>
      <c r="Y332" s="26">
        <f>(V332/W332)*100</f>
        <v>0</v>
      </c>
      <c r="Z332" s="1"/>
    </row>
    <row r="333" spans="1:26" ht="23.25">
      <c r="A333" s="1"/>
      <c r="B333" s="52"/>
      <c r="C333" s="52"/>
      <c r="D333" s="52"/>
      <c r="E333" s="52"/>
      <c r="F333" s="52"/>
      <c r="G333" s="52"/>
      <c r="H333" s="52"/>
      <c r="I333" s="53"/>
      <c r="J333" s="54" t="s">
        <v>54</v>
      </c>
      <c r="K333" s="55"/>
      <c r="L333" s="60">
        <f>(L332/L330)*100</f>
        <v>107.71663539021968</v>
      </c>
      <c r="M333" s="26">
        <f>(M332/M330)*100</f>
        <v>56.71548769086944</v>
      </c>
      <c r="N333" s="60">
        <f>(N332/N330)*100</f>
        <v>66.92060267479262</v>
      </c>
      <c r="O333" s="60"/>
      <c r="P333" s="26"/>
      <c r="Q333" s="26">
        <f>(Q332/Q330)*100</f>
        <v>104.4260281443199</v>
      </c>
      <c r="R333" s="26"/>
      <c r="S333" s="60"/>
      <c r="T333" s="60"/>
      <c r="U333" s="60"/>
      <c r="V333" s="26"/>
      <c r="W333" s="26">
        <f>(W332/W330)*100</f>
        <v>104.4260281443199</v>
      </c>
      <c r="X333" s="26"/>
      <c r="Y333" s="26"/>
      <c r="Z333" s="1"/>
    </row>
    <row r="334" spans="1:26" ht="23.25">
      <c r="A334" s="1"/>
      <c r="B334" s="52"/>
      <c r="C334" s="52"/>
      <c r="D334" s="52"/>
      <c r="E334" s="52"/>
      <c r="F334" s="52"/>
      <c r="G334" s="52"/>
      <c r="H334" s="52"/>
      <c r="I334" s="53"/>
      <c r="J334" s="54" t="s">
        <v>55</v>
      </c>
      <c r="K334" s="55"/>
      <c r="L334" s="60">
        <f>(L332/L331)*100</f>
        <v>98.69077117572692</v>
      </c>
      <c r="M334" s="26">
        <f>(M332/M331)*100</f>
        <v>62.43567753001715</v>
      </c>
      <c r="N334" s="60">
        <f>(N332/N331)*100</f>
        <v>76.89165531997666</v>
      </c>
      <c r="O334" s="60"/>
      <c r="P334" s="26"/>
      <c r="Q334" s="26">
        <f>(Q332/Q331)*100</f>
        <v>97.12724049168747</v>
      </c>
      <c r="R334" s="26"/>
      <c r="S334" s="60"/>
      <c r="T334" s="60"/>
      <c r="U334" s="60"/>
      <c r="V334" s="26"/>
      <c r="W334" s="26">
        <f>(W332/W331)*100</f>
        <v>97.12724049168747</v>
      </c>
      <c r="X334" s="26"/>
      <c r="Y334" s="26"/>
      <c r="Z334" s="1"/>
    </row>
    <row r="335" spans="1:26" ht="23.25">
      <c r="A335" s="1"/>
      <c r="B335" s="52"/>
      <c r="C335" s="52"/>
      <c r="D335" s="52"/>
      <c r="E335" s="52"/>
      <c r="F335" s="52"/>
      <c r="G335" s="52"/>
      <c r="H335" s="84" t="s">
        <v>121</v>
      </c>
      <c r="I335" s="53"/>
      <c r="J335" s="54" t="s">
        <v>122</v>
      </c>
      <c r="K335" s="55"/>
      <c r="L335" s="60"/>
      <c r="M335" s="26"/>
      <c r="N335" s="60"/>
      <c r="O335" s="60"/>
      <c r="P335" s="26"/>
      <c r="Q335" s="26"/>
      <c r="R335" s="26"/>
      <c r="S335" s="60"/>
      <c r="T335" s="60"/>
      <c r="U335" s="60"/>
      <c r="V335" s="26"/>
      <c r="W335" s="26"/>
      <c r="X335" s="26"/>
      <c r="Y335" s="26"/>
      <c r="Z335" s="1"/>
    </row>
    <row r="336" spans="1:26" ht="23.25">
      <c r="A336" s="1"/>
      <c r="B336" s="52"/>
      <c r="C336" s="52"/>
      <c r="D336" s="52"/>
      <c r="E336" s="52"/>
      <c r="F336" s="52"/>
      <c r="G336" s="52"/>
      <c r="H336" s="52"/>
      <c r="I336" s="53"/>
      <c r="J336" s="54" t="s">
        <v>123</v>
      </c>
      <c r="K336" s="55"/>
      <c r="L336" s="60"/>
      <c r="M336" s="26"/>
      <c r="N336" s="60"/>
      <c r="O336" s="60"/>
      <c r="P336" s="26"/>
      <c r="Q336" s="26"/>
      <c r="R336" s="26"/>
      <c r="S336" s="60"/>
      <c r="T336" s="60"/>
      <c r="U336" s="60"/>
      <c r="V336" s="26"/>
      <c r="W336" s="26"/>
      <c r="X336" s="26"/>
      <c r="Y336" s="26"/>
      <c r="Z336" s="1"/>
    </row>
    <row r="337" spans="1:26" ht="23.25">
      <c r="A337" s="1"/>
      <c r="B337" s="52"/>
      <c r="C337" s="52"/>
      <c r="D337" s="52"/>
      <c r="E337" s="52"/>
      <c r="F337" s="52"/>
      <c r="G337" s="52"/>
      <c r="H337" s="52"/>
      <c r="I337" s="53"/>
      <c r="J337" s="54" t="s">
        <v>51</v>
      </c>
      <c r="K337" s="55"/>
      <c r="L337" s="60"/>
      <c r="M337" s="26"/>
      <c r="N337" s="60"/>
      <c r="O337" s="60"/>
      <c r="P337" s="26"/>
      <c r="Q337" s="26">
        <f>SUM(L337:P337)</f>
        <v>0</v>
      </c>
      <c r="R337" s="26"/>
      <c r="S337" s="60"/>
      <c r="T337" s="60"/>
      <c r="U337" s="60"/>
      <c r="V337" s="26"/>
      <c r="W337" s="26"/>
      <c r="X337" s="26"/>
      <c r="Y337" s="26"/>
      <c r="Z337" s="1"/>
    </row>
    <row r="338" spans="1:26" ht="23.25">
      <c r="A338" s="1"/>
      <c r="B338" s="61"/>
      <c r="C338" s="62"/>
      <c r="D338" s="62"/>
      <c r="E338" s="62"/>
      <c r="F338" s="62"/>
      <c r="G338" s="62"/>
      <c r="H338" s="62"/>
      <c r="I338" s="54"/>
      <c r="J338" s="54" t="s">
        <v>52</v>
      </c>
      <c r="K338" s="55"/>
      <c r="L338" s="24">
        <v>52283.4</v>
      </c>
      <c r="M338" s="24">
        <v>26.2</v>
      </c>
      <c r="N338" s="24">
        <v>758.3</v>
      </c>
      <c r="O338" s="24"/>
      <c r="P338" s="24"/>
      <c r="Q338" s="24">
        <f>SUM(L338:P338)</f>
        <v>53067.9</v>
      </c>
      <c r="R338" s="24"/>
      <c r="S338" s="24"/>
      <c r="T338" s="24"/>
      <c r="U338" s="24"/>
      <c r="V338" s="24"/>
      <c r="W338" s="24">
        <f>SUM(Q338,V338)</f>
        <v>53067.9</v>
      </c>
      <c r="X338" s="24">
        <f>(Q338/W338)*100</f>
        <v>100</v>
      </c>
      <c r="Y338" s="24"/>
      <c r="Z338" s="1"/>
    </row>
    <row r="339" spans="1:26" ht="23.25">
      <c r="A339" s="1"/>
      <c r="B339" s="52"/>
      <c r="C339" s="52"/>
      <c r="D339" s="52"/>
      <c r="E339" s="52"/>
      <c r="F339" s="52"/>
      <c r="G339" s="52"/>
      <c r="H339" s="52"/>
      <c r="I339" s="53"/>
      <c r="J339" s="54" t="s">
        <v>53</v>
      </c>
      <c r="K339" s="55"/>
      <c r="L339" s="60">
        <v>51571.7</v>
      </c>
      <c r="M339" s="26">
        <v>20.6</v>
      </c>
      <c r="N339" s="60">
        <v>725.5</v>
      </c>
      <c r="O339" s="60"/>
      <c r="P339" s="26"/>
      <c r="Q339" s="26">
        <f>SUM(L339:P339)</f>
        <v>52317.799999999996</v>
      </c>
      <c r="R339" s="26"/>
      <c r="S339" s="60"/>
      <c r="T339" s="60"/>
      <c r="U339" s="60"/>
      <c r="V339" s="26"/>
      <c r="W339" s="26">
        <f>SUM(Q339,V339)</f>
        <v>52317.799999999996</v>
      </c>
      <c r="X339" s="26">
        <f>(Q339/W339)*100</f>
        <v>100</v>
      </c>
      <c r="Y339" s="26"/>
      <c r="Z339" s="1"/>
    </row>
    <row r="340" spans="1:26" ht="23.25">
      <c r="A340" s="1"/>
      <c r="B340" s="52"/>
      <c r="C340" s="52"/>
      <c r="D340" s="52"/>
      <c r="E340" s="52"/>
      <c r="F340" s="52"/>
      <c r="G340" s="52"/>
      <c r="H340" s="52"/>
      <c r="I340" s="53"/>
      <c r="J340" s="54" t="s">
        <v>54</v>
      </c>
      <c r="K340" s="55"/>
      <c r="L340" s="60"/>
      <c r="M340" s="26"/>
      <c r="N340" s="60"/>
      <c r="O340" s="60"/>
      <c r="P340" s="26"/>
      <c r="Q340" s="26"/>
      <c r="R340" s="26"/>
      <c r="S340" s="60"/>
      <c r="T340" s="60"/>
      <c r="U340" s="60"/>
      <c r="V340" s="26"/>
      <c r="W340" s="26">
        <f>SUM(Q340,V340)</f>
        <v>0</v>
      </c>
      <c r="X340" s="26"/>
      <c r="Y340" s="26"/>
      <c r="Z340" s="1"/>
    </row>
    <row r="341" spans="1:26" ht="23.25">
      <c r="A341" s="1"/>
      <c r="B341" s="52"/>
      <c r="C341" s="52"/>
      <c r="D341" s="52"/>
      <c r="E341" s="52"/>
      <c r="F341" s="52"/>
      <c r="G341" s="52"/>
      <c r="H341" s="52"/>
      <c r="I341" s="53"/>
      <c r="J341" s="54" t="s">
        <v>55</v>
      </c>
      <c r="K341" s="55"/>
      <c r="L341" s="60">
        <f>(L339/L338)*100</f>
        <v>98.63876488522169</v>
      </c>
      <c r="M341" s="26">
        <f>(M339/M338)*100</f>
        <v>78.6259541984733</v>
      </c>
      <c r="N341" s="60">
        <f>(N339/N338)*100</f>
        <v>95.67453514440196</v>
      </c>
      <c r="O341" s="60"/>
      <c r="P341" s="26"/>
      <c r="Q341" s="26">
        <f>(Q339/Q338)*100</f>
        <v>98.58652782567239</v>
      </c>
      <c r="R341" s="26"/>
      <c r="S341" s="60"/>
      <c r="T341" s="60"/>
      <c r="U341" s="60"/>
      <c r="V341" s="26"/>
      <c r="W341" s="26">
        <f>(W339/W338)*100</f>
        <v>98.58652782567239</v>
      </c>
      <c r="X341" s="26"/>
      <c r="Y341" s="26"/>
      <c r="Z341" s="1"/>
    </row>
    <row r="342" spans="1:26" ht="23.25">
      <c r="A342" s="1"/>
      <c r="B342" s="52"/>
      <c r="C342" s="52"/>
      <c r="D342" s="52"/>
      <c r="E342" s="52"/>
      <c r="F342" s="52"/>
      <c r="G342" s="52"/>
      <c r="H342" s="84" t="s">
        <v>124</v>
      </c>
      <c r="I342" s="53"/>
      <c r="J342" s="54" t="s">
        <v>125</v>
      </c>
      <c r="K342" s="55"/>
      <c r="L342" s="60"/>
      <c r="M342" s="26"/>
      <c r="N342" s="60"/>
      <c r="O342" s="60"/>
      <c r="P342" s="26"/>
      <c r="Q342" s="26"/>
      <c r="R342" s="26"/>
      <c r="S342" s="60"/>
      <c r="T342" s="60"/>
      <c r="U342" s="60"/>
      <c r="V342" s="26"/>
      <c r="W342" s="26"/>
      <c r="X342" s="26"/>
      <c r="Y342" s="26"/>
      <c r="Z342" s="1"/>
    </row>
    <row r="343" spans="1:26" ht="23.25">
      <c r="A343" s="1"/>
      <c r="B343" s="52"/>
      <c r="C343" s="52"/>
      <c r="D343" s="52"/>
      <c r="E343" s="52"/>
      <c r="F343" s="52"/>
      <c r="G343" s="52"/>
      <c r="H343" s="52"/>
      <c r="I343" s="53"/>
      <c r="J343" s="54" t="s">
        <v>77</v>
      </c>
      <c r="K343" s="55"/>
      <c r="L343" s="60"/>
      <c r="M343" s="26"/>
      <c r="N343" s="60"/>
      <c r="O343" s="60"/>
      <c r="P343" s="26"/>
      <c r="Q343" s="26"/>
      <c r="R343" s="26"/>
      <c r="S343" s="60"/>
      <c r="T343" s="60"/>
      <c r="U343" s="60"/>
      <c r="V343" s="26"/>
      <c r="W343" s="26"/>
      <c r="X343" s="26"/>
      <c r="Y343" s="26"/>
      <c r="Z343" s="1"/>
    </row>
    <row r="344" spans="1:26" ht="23.25">
      <c r="A344" s="1"/>
      <c r="B344" s="52"/>
      <c r="C344" s="52"/>
      <c r="D344" s="52"/>
      <c r="E344" s="52"/>
      <c r="F344" s="52"/>
      <c r="G344" s="52"/>
      <c r="H344" s="52"/>
      <c r="I344" s="53"/>
      <c r="J344" s="54" t="s">
        <v>51</v>
      </c>
      <c r="K344" s="55"/>
      <c r="L344" s="60">
        <v>183781</v>
      </c>
      <c r="M344" s="26">
        <v>2242</v>
      </c>
      <c r="N344" s="60">
        <v>9927.4</v>
      </c>
      <c r="O344" s="60"/>
      <c r="P344" s="26"/>
      <c r="Q344" s="26">
        <f>SUM(L344:P344)</f>
        <v>195950.4</v>
      </c>
      <c r="R344" s="26"/>
      <c r="S344" s="60"/>
      <c r="T344" s="60"/>
      <c r="U344" s="60"/>
      <c r="V344" s="26"/>
      <c r="W344" s="26">
        <f>SUM(Q344,V344)</f>
        <v>195950.4</v>
      </c>
      <c r="X344" s="26">
        <f>(Q344/W344)*100</f>
        <v>100</v>
      </c>
      <c r="Y344" s="26">
        <f>(V344/W344)*100</f>
        <v>0</v>
      </c>
      <c r="Z344" s="1"/>
    </row>
    <row r="345" spans="1:26" ht="23.25">
      <c r="A345" s="1"/>
      <c r="B345" s="52"/>
      <c r="C345" s="52"/>
      <c r="D345" s="52"/>
      <c r="E345" s="52"/>
      <c r="F345" s="52"/>
      <c r="G345" s="52"/>
      <c r="H345" s="52"/>
      <c r="I345" s="53"/>
      <c r="J345" s="54" t="s">
        <v>52</v>
      </c>
      <c r="K345" s="55"/>
      <c r="L345" s="60">
        <v>128341.7</v>
      </c>
      <c r="M345" s="26">
        <v>1424.3</v>
      </c>
      <c r="N345" s="60">
        <v>6407</v>
      </c>
      <c r="O345" s="60"/>
      <c r="P345" s="26"/>
      <c r="Q345" s="26">
        <f>SUM(L345:P345)</f>
        <v>136173</v>
      </c>
      <c r="R345" s="26"/>
      <c r="S345" s="60"/>
      <c r="T345" s="60"/>
      <c r="U345" s="60"/>
      <c r="V345" s="26"/>
      <c r="W345" s="26">
        <f>SUM(Q345,V345)</f>
        <v>136173</v>
      </c>
      <c r="X345" s="26">
        <f>(Q345/W345)*100</f>
        <v>100</v>
      </c>
      <c r="Y345" s="26">
        <f>(V345/W345)*100</f>
        <v>0</v>
      </c>
      <c r="Z345" s="1"/>
    </row>
    <row r="346" spans="1:26" ht="23.25">
      <c r="A346" s="1"/>
      <c r="B346" s="52"/>
      <c r="C346" s="52"/>
      <c r="D346" s="52"/>
      <c r="E346" s="52"/>
      <c r="F346" s="52"/>
      <c r="G346" s="52"/>
      <c r="H346" s="52"/>
      <c r="I346" s="53"/>
      <c r="J346" s="54" t="s">
        <v>53</v>
      </c>
      <c r="K346" s="55"/>
      <c r="L346" s="60">
        <v>127714.2</v>
      </c>
      <c r="M346" s="26">
        <v>1126.5</v>
      </c>
      <c r="N346" s="60">
        <v>4577.1</v>
      </c>
      <c r="O346" s="60"/>
      <c r="P346" s="26"/>
      <c r="Q346" s="26">
        <f>SUM(L346:P346)</f>
        <v>133417.8</v>
      </c>
      <c r="R346" s="26"/>
      <c r="S346" s="60"/>
      <c r="T346" s="60"/>
      <c r="U346" s="60"/>
      <c r="V346" s="26"/>
      <c r="W346" s="26">
        <f>SUM(Q346,V346)</f>
        <v>133417.8</v>
      </c>
      <c r="X346" s="26">
        <f>(Q346/W346)*100</f>
        <v>100</v>
      </c>
      <c r="Y346" s="26">
        <f>(V346/W346)*100</f>
        <v>0</v>
      </c>
      <c r="Z346" s="1"/>
    </row>
    <row r="347" spans="1:26" ht="23.25">
      <c r="A347" s="1"/>
      <c r="B347" s="61"/>
      <c r="C347" s="62"/>
      <c r="D347" s="62"/>
      <c r="E347" s="62"/>
      <c r="F347" s="62"/>
      <c r="G347" s="62"/>
      <c r="H347" s="62"/>
      <c r="I347" s="54"/>
      <c r="J347" s="54" t="s">
        <v>54</v>
      </c>
      <c r="K347" s="55"/>
      <c r="L347" s="24">
        <f>(L346/L344)*100</f>
        <v>69.49260260853951</v>
      </c>
      <c r="M347" s="24">
        <f>(M346/M344)*100</f>
        <v>50.24531668153435</v>
      </c>
      <c r="N347" s="24">
        <f>(N346/N344)*100</f>
        <v>46.10572758224712</v>
      </c>
      <c r="O347" s="24"/>
      <c r="P347" s="24"/>
      <c r="Q347" s="24">
        <f>(Q346/Q344)*100</f>
        <v>68.08753643779242</v>
      </c>
      <c r="R347" s="24"/>
      <c r="S347" s="24"/>
      <c r="T347" s="24"/>
      <c r="U347" s="24"/>
      <c r="V347" s="24"/>
      <c r="W347" s="24">
        <f>(W346/W344)*100</f>
        <v>68.08753643779242</v>
      </c>
      <c r="X347" s="24"/>
      <c r="Y347" s="24"/>
      <c r="Z347" s="1"/>
    </row>
    <row r="348" spans="1:26" ht="23.25">
      <c r="A348" s="1"/>
      <c r="B348" s="52"/>
      <c r="C348" s="52"/>
      <c r="D348" s="52"/>
      <c r="E348" s="52"/>
      <c r="F348" s="52"/>
      <c r="G348" s="52"/>
      <c r="H348" s="52"/>
      <c r="I348" s="53"/>
      <c r="J348" s="54" t="s">
        <v>55</v>
      </c>
      <c r="K348" s="55"/>
      <c r="L348" s="60">
        <f>(L346/L345)*100</f>
        <v>99.51107083668052</v>
      </c>
      <c r="M348" s="26">
        <f>(M346/M345)*100</f>
        <v>79.09148353577196</v>
      </c>
      <c r="N348" s="60">
        <f>(N346/N345)*100</f>
        <v>71.43905103792727</v>
      </c>
      <c r="O348" s="60"/>
      <c r="P348" s="26"/>
      <c r="Q348" s="26">
        <f>(Q346/Q345)*100</f>
        <v>97.9766914145976</v>
      </c>
      <c r="R348" s="26"/>
      <c r="S348" s="60"/>
      <c r="T348" s="60"/>
      <c r="U348" s="60"/>
      <c r="V348" s="26"/>
      <c r="W348" s="26">
        <f>(W346/W345)*100</f>
        <v>97.9766914145976</v>
      </c>
      <c r="X348" s="26"/>
      <c r="Y348" s="26"/>
      <c r="Z348" s="1"/>
    </row>
    <row r="349" spans="1:26" ht="23.25">
      <c r="A349" s="1"/>
      <c r="B349" s="52"/>
      <c r="C349" s="52"/>
      <c r="D349" s="52"/>
      <c r="E349" s="52"/>
      <c r="F349" s="52"/>
      <c r="G349" s="52"/>
      <c r="H349" s="52"/>
      <c r="I349" s="53"/>
      <c r="J349" s="54"/>
      <c r="K349" s="55"/>
      <c r="L349" s="60"/>
      <c r="M349" s="26"/>
      <c r="N349" s="60"/>
      <c r="O349" s="60"/>
      <c r="P349" s="26"/>
      <c r="Q349" s="26"/>
      <c r="R349" s="26"/>
      <c r="S349" s="60"/>
      <c r="T349" s="60"/>
      <c r="U349" s="60"/>
      <c r="V349" s="26"/>
      <c r="W349" s="26"/>
      <c r="X349" s="26"/>
      <c r="Y349" s="26"/>
      <c r="Z349" s="1"/>
    </row>
    <row r="350" spans="1:26" ht="23.25">
      <c r="A350" s="1"/>
      <c r="B350" s="52"/>
      <c r="C350" s="52"/>
      <c r="D350" s="52"/>
      <c r="E350" s="52"/>
      <c r="F350" s="84" t="s">
        <v>126</v>
      </c>
      <c r="G350" s="52"/>
      <c r="H350" s="52"/>
      <c r="I350" s="53"/>
      <c r="J350" s="54" t="s">
        <v>127</v>
      </c>
      <c r="K350" s="55"/>
      <c r="L350" s="60"/>
      <c r="M350" s="26"/>
      <c r="N350" s="60"/>
      <c r="O350" s="60"/>
      <c r="P350" s="26"/>
      <c r="Q350" s="26"/>
      <c r="R350" s="26"/>
      <c r="S350" s="60"/>
      <c r="T350" s="60"/>
      <c r="U350" s="60"/>
      <c r="V350" s="26"/>
      <c r="W350" s="26"/>
      <c r="X350" s="26"/>
      <c r="Y350" s="26"/>
      <c r="Z350" s="1"/>
    </row>
    <row r="351" spans="1:26" ht="23.25">
      <c r="A351" s="1"/>
      <c r="B351" s="52"/>
      <c r="C351" s="52"/>
      <c r="D351" s="52"/>
      <c r="E351" s="52"/>
      <c r="F351" s="52"/>
      <c r="G351" s="52"/>
      <c r="H351" s="52"/>
      <c r="I351" s="53"/>
      <c r="J351" s="54" t="s">
        <v>51</v>
      </c>
      <c r="K351" s="55"/>
      <c r="L351" s="60">
        <f aca="true" t="shared" si="34" ref="L351:P352">SUM(L359)</f>
        <v>69665</v>
      </c>
      <c r="M351" s="26">
        <f t="shared" si="34"/>
        <v>1735.2</v>
      </c>
      <c r="N351" s="60">
        <f t="shared" si="34"/>
        <v>53508.3</v>
      </c>
      <c r="O351" s="60">
        <f t="shared" si="34"/>
        <v>5123.5</v>
      </c>
      <c r="P351" s="26">
        <f t="shared" si="34"/>
        <v>0</v>
      </c>
      <c r="Q351" s="26">
        <f>SUM(L351:P351)</f>
        <v>130032</v>
      </c>
      <c r="R351" s="26"/>
      <c r="S351" s="60"/>
      <c r="T351" s="60"/>
      <c r="U351" s="60"/>
      <c r="V351" s="26"/>
      <c r="W351" s="26">
        <f>SUM(Q351,V351)</f>
        <v>130032</v>
      </c>
      <c r="X351" s="26">
        <f>(Q351/W351)*100</f>
        <v>100</v>
      </c>
      <c r="Y351" s="26">
        <f>(V351/W351)*100</f>
        <v>0</v>
      </c>
      <c r="Z351" s="1"/>
    </row>
    <row r="352" spans="1:26" ht="23.25">
      <c r="A352" s="1"/>
      <c r="B352" s="61"/>
      <c r="C352" s="61"/>
      <c r="D352" s="61"/>
      <c r="E352" s="61"/>
      <c r="F352" s="61"/>
      <c r="G352" s="61"/>
      <c r="H352" s="61"/>
      <c r="I352" s="53"/>
      <c r="J352" s="54" t="s">
        <v>52</v>
      </c>
      <c r="K352" s="55"/>
      <c r="L352" s="60">
        <f t="shared" si="34"/>
        <v>68204.3</v>
      </c>
      <c r="M352" s="26">
        <f t="shared" si="34"/>
        <v>1235.2</v>
      </c>
      <c r="N352" s="60">
        <f t="shared" si="34"/>
        <v>9190.1</v>
      </c>
      <c r="O352" s="60">
        <f t="shared" si="34"/>
        <v>5145.6</v>
      </c>
      <c r="P352" s="26">
        <f t="shared" si="34"/>
        <v>0</v>
      </c>
      <c r="Q352" s="26">
        <f>SUM(L352:P352)</f>
        <v>83775.20000000001</v>
      </c>
      <c r="R352" s="26"/>
      <c r="S352" s="60"/>
      <c r="T352" s="60"/>
      <c r="U352" s="60"/>
      <c r="V352" s="26"/>
      <c r="W352" s="26">
        <f>SUM(Q352,V352)</f>
        <v>83775.20000000001</v>
      </c>
      <c r="X352" s="26">
        <f>(Q352/W352)*100</f>
        <v>100</v>
      </c>
      <c r="Y352" s="26">
        <f>(V352/W352)*100</f>
        <v>0</v>
      </c>
      <c r="Z352" s="1"/>
    </row>
    <row r="353" spans="1:26" ht="23.25">
      <c r="A353" s="1"/>
      <c r="B353" s="61"/>
      <c r="C353" s="62"/>
      <c r="D353" s="62"/>
      <c r="E353" s="62"/>
      <c r="F353" s="62"/>
      <c r="G353" s="62"/>
      <c r="H353" s="62"/>
      <c r="I353" s="54"/>
      <c r="J353" s="54" t="s">
        <v>53</v>
      </c>
      <c r="K353" s="55"/>
      <c r="L353" s="24">
        <f>SUM(L368)</f>
        <v>65472.5</v>
      </c>
      <c r="M353" s="24">
        <f>SUM(M368)</f>
        <v>875.4</v>
      </c>
      <c r="N353" s="24">
        <f>SUM(N368)</f>
        <v>6673</v>
      </c>
      <c r="O353" s="24">
        <f>SUM(O368)</f>
        <v>5145.6</v>
      </c>
      <c r="P353" s="24">
        <f>SUM(P368)</f>
        <v>0</v>
      </c>
      <c r="Q353" s="24">
        <f>SUM(L353:P353)</f>
        <v>78166.5</v>
      </c>
      <c r="R353" s="24"/>
      <c r="S353" s="24"/>
      <c r="T353" s="24"/>
      <c r="U353" s="24"/>
      <c r="V353" s="24"/>
      <c r="W353" s="24">
        <f>SUM(Q353,V353)</f>
        <v>78166.5</v>
      </c>
      <c r="X353" s="24">
        <f>(Q353/W353)*100</f>
        <v>100</v>
      </c>
      <c r="Y353" s="24">
        <f>(V353/W353)*100</f>
        <v>0</v>
      </c>
      <c r="Z353" s="1"/>
    </row>
    <row r="354" spans="1:26" ht="23.25">
      <c r="A354" s="1"/>
      <c r="B354" s="61"/>
      <c r="C354" s="61"/>
      <c r="D354" s="61"/>
      <c r="E354" s="61"/>
      <c r="F354" s="61"/>
      <c r="G354" s="61"/>
      <c r="H354" s="61"/>
      <c r="I354" s="53"/>
      <c r="J354" s="54" t="s">
        <v>54</v>
      </c>
      <c r="K354" s="55"/>
      <c r="L354" s="60">
        <f>(L353/L351)*100</f>
        <v>93.98191344290532</v>
      </c>
      <c r="M354" s="26">
        <f>(M353/M351)*100</f>
        <v>50.449515905947436</v>
      </c>
      <c r="N354" s="60">
        <f>(N353/N351)*100</f>
        <v>12.470962448816351</v>
      </c>
      <c r="O354" s="60">
        <f>(O353/O351)*100</f>
        <v>100.43134575973455</v>
      </c>
      <c r="P354" s="26"/>
      <c r="Q354" s="26">
        <f>(Q353/Q351)*100</f>
        <v>60.113279808047245</v>
      </c>
      <c r="R354" s="26"/>
      <c r="S354" s="60"/>
      <c r="T354" s="60"/>
      <c r="U354" s="60"/>
      <c r="V354" s="26"/>
      <c r="W354" s="26">
        <f>(W353/W351)*100</f>
        <v>60.113279808047245</v>
      </c>
      <c r="X354" s="26"/>
      <c r="Y354" s="26"/>
      <c r="Z354" s="1"/>
    </row>
    <row r="355" spans="1:26" ht="23.25">
      <c r="A355" s="1"/>
      <c r="B355" s="61"/>
      <c r="C355" s="61"/>
      <c r="D355" s="61"/>
      <c r="E355" s="61"/>
      <c r="F355" s="61"/>
      <c r="G355" s="61"/>
      <c r="H355" s="61"/>
      <c r="I355" s="53"/>
      <c r="J355" s="54" t="s">
        <v>55</v>
      </c>
      <c r="K355" s="55"/>
      <c r="L355" s="60">
        <f>(L353/L352)*100</f>
        <v>95.99468068728804</v>
      </c>
      <c r="M355" s="26">
        <f>(M353/M352)*100</f>
        <v>70.87111398963731</v>
      </c>
      <c r="N355" s="60">
        <f>(N353/N352)*100</f>
        <v>72.61074417035724</v>
      </c>
      <c r="O355" s="60">
        <f>(O353/O352)*100</f>
        <v>100</v>
      </c>
      <c r="P355" s="26"/>
      <c r="Q355" s="26">
        <f>(Q353/Q352)*100</f>
        <v>93.30505925381257</v>
      </c>
      <c r="R355" s="26"/>
      <c r="S355" s="60"/>
      <c r="T355" s="60"/>
      <c r="U355" s="60"/>
      <c r="V355" s="26"/>
      <c r="W355" s="26">
        <f>(W353/W352)*100</f>
        <v>93.30505925381257</v>
      </c>
      <c r="X355" s="26"/>
      <c r="Y355" s="26"/>
      <c r="Z355" s="1"/>
    </row>
    <row r="356" spans="1:26" ht="23.25">
      <c r="A356" s="1"/>
      <c r="B356" s="61"/>
      <c r="C356" s="61"/>
      <c r="D356" s="61"/>
      <c r="E356" s="61"/>
      <c r="F356" s="61"/>
      <c r="G356" s="61"/>
      <c r="H356" s="61"/>
      <c r="I356" s="53"/>
      <c r="J356" s="54"/>
      <c r="K356" s="55"/>
      <c r="L356" s="60"/>
      <c r="M356" s="26"/>
      <c r="N356" s="60"/>
      <c r="O356" s="60"/>
      <c r="P356" s="26"/>
      <c r="Q356" s="26"/>
      <c r="R356" s="26"/>
      <c r="S356" s="60"/>
      <c r="T356" s="60"/>
      <c r="U356" s="60"/>
      <c r="V356" s="26"/>
      <c r="W356" s="26"/>
      <c r="X356" s="26"/>
      <c r="Y356" s="26"/>
      <c r="Z356" s="1"/>
    </row>
    <row r="357" spans="1:26" ht="23.25">
      <c r="A357" s="1"/>
      <c r="B357" s="61"/>
      <c r="C357" s="61"/>
      <c r="D357" s="61"/>
      <c r="E357" s="61"/>
      <c r="F357" s="61"/>
      <c r="G357" s="85" t="s">
        <v>67</v>
      </c>
      <c r="H357" s="61"/>
      <c r="I357" s="53"/>
      <c r="J357" s="54" t="s">
        <v>68</v>
      </c>
      <c r="K357" s="55"/>
      <c r="L357" s="60"/>
      <c r="M357" s="26"/>
      <c r="N357" s="60"/>
      <c r="O357" s="60"/>
      <c r="P357" s="26"/>
      <c r="Q357" s="26"/>
      <c r="R357" s="26"/>
      <c r="S357" s="60"/>
      <c r="T357" s="60"/>
      <c r="U357" s="60"/>
      <c r="V357" s="26"/>
      <c r="W357" s="26"/>
      <c r="X357" s="26"/>
      <c r="Y357" s="26"/>
      <c r="Z357" s="1"/>
    </row>
    <row r="358" spans="1:26" ht="23.25">
      <c r="A358" s="1"/>
      <c r="B358" s="61"/>
      <c r="C358" s="61"/>
      <c r="D358" s="61"/>
      <c r="E358" s="61"/>
      <c r="F358" s="61"/>
      <c r="G358" s="61"/>
      <c r="H358" s="61"/>
      <c r="I358" s="53"/>
      <c r="J358" s="54" t="s">
        <v>69</v>
      </c>
      <c r="K358" s="55"/>
      <c r="L358" s="60"/>
      <c r="M358" s="26"/>
      <c r="N358" s="60"/>
      <c r="O358" s="60"/>
      <c r="P358" s="26"/>
      <c r="Q358" s="26"/>
      <c r="R358" s="26"/>
      <c r="S358" s="60"/>
      <c r="T358" s="60"/>
      <c r="U358" s="60"/>
      <c r="V358" s="26"/>
      <c r="W358" s="26"/>
      <c r="X358" s="26"/>
      <c r="Y358" s="26"/>
      <c r="Z358" s="1"/>
    </row>
    <row r="359" spans="1:26" ht="23.25">
      <c r="A359" s="1"/>
      <c r="B359" s="61"/>
      <c r="C359" s="61"/>
      <c r="D359" s="61"/>
      <c r="E359" s="61"/>
      <c r="F359" s="61"/>
      <c r="G359" s="61"/>
      <c r="H359" s="61"/>
      <c r="I359" s="53"/>
      <c r="J359" s="54" t="s">
        <v>51</v>
      </c>
      <c r="K359" s="55"/>
      <c r="L359" s="60">
        <f aca="true" t="shared" si="35" ref="L359:N360">SUM(L373)</f>
        <v>69665</v>
      </c>
      <c r="M359" s="26">
        <f t="shared" si="35"/>
        <v>1735.2</v>
      </c>
      <c r="N359" s="60">
        <f t="shared" si="35"/>
        <v>53508.3</v>
      </c>
      <c r="O359" s="60">
        <f>SUM(O379)</f>
        <v>5123.5</v>
      </c>
      <c r="P359" s="26">
        <f>SUM(P373)</f>
        <v>0</v>
      </c>
      <c r="Q359" s="26">
        <f>SUM(L359:P359)</f>
        <v>130032</v>
      </c>
      <c r="R359" s="26"/>
      <c r="S359" s="60"/>
      <c r="T359" s="60"/>
      <c r="U359" s="60"/>
      <c r="V359" s="26"/>
      <c r="W359" s="26">
        <f>SUM(Q359,V359)</f>
        <v>130032</v>
      </c>
      <c r="X359" s="26">
        <f>(Q359/W359)*100</f>
        <v>100</v>
      </c>
      <c r="Y359" s="26">
        <f>(V359/W359)*100</f>
        <v>0</v>
      </c>
      <c r="Z359" s="1"/>
    </row>
    <row r="360" spans="1:26" ht="23.25">
      <c r="A360" s="1"/>
      <c r="B360" s="70"/>
      <c r="C360" s="70"/>
      <c r="D360" s="70"/>
      <c r="E360" s="70"/>
      <c r="F360" s="70"/>
      <c r="G360" s="70"/>
      <c r="H360" s="70"/>
      <c r="I360" s="64"/>
      <c r="J360" s="65" t="s">
        <v>52</v>
      </c>
      <c r="K360" s="66"/>
      <c r="L360" s="67">
        <f t="shared" si="35"/>
        <v>68204.3</v>
      </c>
      <c r="M360" s="68">
        <f t="shared" si="35"/>
        <v>1235.2</v>
      </c>
      <c r="N360" s="67">
        <f t="shared" si="35"/>
        <v>9190.1</v>
      </c>
      <c r="O360" s="67">
        <f>SUM(O380)</f>
        <v>5145.6</v>
      </c>
      <c r="P360" s="68">
        <f>SUM(P374)</f>
        <v>0</v>
      </c>
      <c r="Q360" s="68">
        <f>SUM(L360:P360)</f>
        <v>83775.20000000001</v>
      </c>
      <c r="R360" s="68"/>
      <c r="S360" s="67"/>
      <c r="T360" s="67"/>
      <c r="U360" s="67"/>
      <c r="V360" s="68"/>
      <c r="W360" s="68">
        <f>SUM(Q360,V360)</f>
        <v>83775.20000000001</v>
      </c>
      <c r="X360" s="68">
        <f>(Q360/W360)*100</f>
        <v>100</v>
      </c>
      <c r="Y360" s="68">
        <f>(V360/W360)*100</f>
        <v>0</v>
      </c>
      <c r="Z360" s="1"/>
    </row>
    <row r="361" spans="1:26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5"/>
      <c r="W362" s="5"/>
      <c r="X362" s="5"/>
      <c r="Y362" s="5" t="s">
        <v>173</v>
      </c>
      <c r="Z362" s="1"/>
    </row>
    <row r="363" spans="1:26" ht="23.25">
      <c r="A363" s="1"/>
      <c r="B363" s="9" t="s">
        <v>4</v>
      </c>
      <c r="C363" s="10"/>
      <c r="D363" s="10"/>
      <c r="E363" s="10"/>
      <c r="F363" s="10"/>
      <c r="G363" s="10"/>
      <c r="H363" s="11"/>
      <c r="I363" s="12"/>
      <c r="J363" s="13"/>
      <c r="K363" s="14"/>
      <c r="L363" s="15" t="s">
        <v>5</v>
      </c>
      <c r="M363" s="15"/>
      <c r="N363" s="15"/>
      <c r="O363" s="15"/>
      <c r="P363" s="15"/>
      <c r="Q363" s="15"/>
      <c r="R363" s="16" t="s">
        <v>6</v>
      </c>
      <c r="S363" s="15"/>
      <c r="T363" s="15"/>
      <c r="U363" s="15"/>
      <c r="V363" s="17"/>
      <c r="W363" s="15" t="s">
        <v>7</v>
      </c>
      <c r="X363" s="15"/>
      <c r="Y363" s="18"/>
      <c r="Z363" s="1"/>
    </row>
    <row r="364" spans="1:26" ht="23.25">
      <c r="A364" s="1"/>
      <c r="B364" s="19" t="s">
        <v>8</v>
      </c>
      <c r="C364" s="20"/>
      <c r="D364" s="20"/>
      <c r="E364" s="20"/>
      <c r="F364" s="20"/>
      <c r="G364" s="20"/>
      <c r="H364" s="21"/>
      <c r="I364" s="22"/>
      <c r="J364" s="23"/>
      <c r="K364" s="24"/>
      <c r="L364" s="25"/>
      <c r="M364" s="26"/>
      <c r="N364" s="27"/>
      <c r="O364" s="28" t="s">
        <v>9</v>
      </c>
      <c r="P364" s="29"/>
      <c r="Q364" s="30"/>
      <c r="R364" s="31" t="s">
        <v>9</v>
      </c>
      <c r="S364" s="32" t="s">
        <v>10</v>
      </c>
      <c r="T364" s="25"/>
      <c r="U364" s="33" t="s">
        <v>11</v>
      </c>
      <c r="V364" s="30"/>
      <c r="W364" s="30"/>
      <c r="X364" s="34" t="s">
        <v>12</v>
      </c>
      <c r="Y364" s="35"/>
      <c r="Z364" s="1"/>
    </row>
    <row r="365" spans="1:26" ht="23.25">
      <c r="A365" s="1"/>
      <c r="B365" s="36"/>
      <c r="C365" s="37"/>
      <c r="D365" s="37"/>
      <c r="E365" s="37"/>
      <c r="F365" s="38"/>
      <c r="G365" s="37"/>
      <c r="H365" s="36"/>
      <c r="I365" s="22"/>
      <c r="J365" s="2" t="s">
        <v>13</v>
      </c>
      <c r="K365" s="24"/>
      <c r="L365" s="39" t="s">
        <v>14</v>
      </c>
      <c r="M365" s="40" t="s">
        <v>15</v>
      </c>
      <c r="N365" s="32" t="s">
        <v>14</v>
      </c>
      <c r="O365" s="39" t="s">
        <v>16</v>
      </c>
      <c r="P365" s="29" t="s">
        <v>17</v>
      </c>
      <c r="Q365" s="26"/>
      <c r="R365" s="41" t="s">
        <v>16</v>
      </c>
      <c r="S365" s="40" t="s">
        <v>18</v>
      </c>
      <c r="T365" s="39" t="s">
        <v>19</v>
      </c>
      <c r="U365" s="33" t="s">
        <v>20</v>
      </c>
      <c r="V365" s="30"/>
      <c r="W365" s="30"/>
      <c r="X365" s="30"/>
      <c r="Y365" s="40"/>
      <c r="Z365" s="1"/>
    </row>
    <row r="366" spans="1:26" ht="23.25">
      <c r="A366" s="1"/>
      <c r="B366" s="36" t="s">
        <v>21</v>
      </c>
      <c r="C366" s="36" t="s">
        <v>22</v>
      </c>
      <c r="D366" s="36" t="s">
        <v>23</v>
      </c>
      <c r="E366" s="36" t="s">
        <v>24</v>
      </c>
      <c r="F366" s="36" t="s">
        <v>25</v>
      </c>
      <c r="G366" s="36" t="s">
        <v>26</v>
      </c>
      <c r="H366" s="36" t="s">
        <v>27</v>
      </c>
      <c r="I366" s="22"/>
      <c r="J366" s="42"/>
      <c r="K366" s="24"/>
      <c r="L366" s="39" t="s">
        <v>28</v>
      </c>
      <c r="M366" s="40" t="s">
        <v>29</v>
      </c>
      <c r="N366" s="32" t="s">
        <v>30</v>
      </c>
      <c r="O366" s="39" t="s">
        <v>31</v>
      </c>
      <c r="P366" s="29" t="s">
        <v>32</v>
      </c>
      <c r="Q366" s="40" t="s">
        <v>33</v>
      </c>
      <c r="R366" s="41" t="s">
        <v>31</v>
      </c>
      <c r="S366" s="40" t="s">
        <v>34</v>
      </c>
      <c r="T366" s="39" t="s">
        <v>35</v>
      </c>
      <c r="U366" s="33" t="s">
        <v>36</v>
      </c>
      <c r="V366" s="29" t="s">
        <v>33</v>
      </c>
      <c r="W366" s="29" t="s">
        <v>37</v>
      </c>
      <c r="X366" s="29" t="s">
        <v>38</v>
      </c>
      <c r="Y366" s="40" t="s">
        <v>39</v>
      </c>
      <c r="Z366" s="1"/>
    </row>
    <row r="367" spans="1:26" ht="23.25">
      <c r="A367" s="1"/>
      <c r="B367" s="43"/>
      <c r="C367" s="43"/>
      <c r="D367" s="43"/>
      <c r="E367" s="43"/>
      <c r="F367" s="43"/>
      <c r="G367" s="43"/>
      <c r="H367" s="43"/>
      <c r="I367" s="44"/>
      <c r="J367" s="45"/>
      <c r="K367" s="46"/>
      <c r="L367" s="47"/>
      <c r="M367" s="48"/>
      <c r="N367" s="49"/>
      <c r="O367" s="47"/>
      <c r="P367" s="50"/>
      <c r="Q367" s="50"/>
      <c r="R367" s="48"/>
      <c r="S367" s="48"/>
      <c r="T367" s="47"/>
      <c r="U367" s="51"/>
      <c r="V367" s="50"/>
      <c r="W367" s="50"/>
      <c r="X367" s="50"/>
      <c r="Y367" s="48"/>
      <c r="Z367" s="1"/>
    </row>
    <row r="368" spans="1:26" ht="23.25">
      <c r="A368" s="1"/>
      <c r="B368" s="84" t="s">
        <v>49</v>
      </c>
      <c r="C368" s="84" t="s">
        <v>56</v>
      </c>
      <c r="D368" s="52"/>
      <c r="E368" s="84" t="s">
        <v>58</v>
      </c>
      <c r="F368" s="84" t="s">
        <v>126</v>
      </c>
      <c r="G368" s="84" t="s">
        <v>67</v>
      </c>
      <c r="H368" s="52"/>
      <c r="I368" s="53"/>
      <c r="J368" s="54" t="s">
        <v>53</v>
      </c>
      <c r="K368" s="55"/>
      <c r="L368" s="25">
        <f>SUM(L375)</f>
        <v>65472.5</v>
      </c>
      <c r="M368" s="26">
        <f>SUM(M375)</f>
        <v>875.4</v>
      </c>
      <c r="N368" s="27">
        <f>SUM(N375)</f>
        <v>6673</v>
      </c>
      <c r="O368" s="56">
        <f>SUM(O381)</f>
        <v>5145.6</v>
      </c>
      <c r="P368" s="30">
        <f>SUM(P375)</f>
        <v>0</v>
      </c>
      <c r="Q368" s="30">
        <f>SUM(L368:P368)</f>
        <v>78166.5</v>
      </c>
      <c r="R368" s="26"/>
      <c r="S368" s="27"/>
      <c r="T368" s="25"/>
      <c r="U368" s="57"/>
      <c r="V368" s="30"/>
      <c r="W368" s="30">
        <f>SUM(Q368,V368)</f>
        <v>78166.5</v>
      </c>
      <c r="X368" s="30">
        <f>(Q368/W368)*100</f>
        <v>100</v>
      </c>
      <c r="Y368" s="26"/>
      <c r="Z368" s="1"/>
    </row>
    <row r="369" spans="1:26" ht="23.25">
      <c r="A369" s="1"/>
      <c r="B369" s="52"/>
      <c r="C369" s="52"/>
      <c r="D369" s="52"/>
      <c r="E369" s="52"/>
      <c r="F369" s="52"/>
      <c r="G369" s="52"/>
      <c r="H369" s="52"/>
      <c r="I369" s="53"/>
      <c r="J369" s="58" t="s">
        <v>54</v>
      </c>
      <c r="K369" s="59"/>
      <c r="L369" s="60">
        <f>(L368/L359)*100</f>
        <v>93.98191344290532</v>
      </c>
      <c r="M369" s="60">
        <f aca="true" t="shared" si="36" ref="M369:W369">(M368/M359)*100</f>
        <v>50.449515905947436</v>
      </c>
      <c r="N369" s="60">
        <f t="shared" si="36"/>
        <v>12.470962448816351</v>
      </c>
      <c r="O369" s="60">
        <f t="shared" si="36"/>
        <v>100.43134575973455</v>
      </c>
      <c r="P369" s="60"/>
      <c r="Q369" s="60">
        <f t="shared" si="36"/>
        <v>60.113279808047245</v>
      </c>
      <c r="R369" s="60"/>
      <c r="S369" s="60"/>
      <c r="T369" s="60"/>
      <c r="U369" s="69"/>
      <c r="V369" s="26"/>
      <c r="W369" s="26">
        <f t="shared" si="36"/>
        <v>60.113279808047245</v>
      </c>
      <c r="X369" s="26"/>
      <c r="Y369" s="26"/>
      <c r="Z369" s="1"/>
    </row>
    <row r="370" spans="1:26" ht="23.25">
      <c r="A370" s="1"/>
      <c r="B370" s="52"/>
      <c r="C370" s="52"/>
      <c r="D370" s="52"/>
      <c r="E370" s="52"/>
      <c r="F370" s="52"/>
      <c r="G370" s="52"/>
      <c r="H370" s="52"/>
      <c r="I370" s="53"/>
      <c r="J370" s="58" t="s">
        <v>55</v>
      </c>
      <c r="K370" s="59"/>
      <c r="L370" s="60">
        <f>(L368/L360)*100</f>
        <v>95.99468068728804</v>
      </c>
      <c r="M370" s="60">
        <f aca="true" t="shared" si="37" ref="M370:W370">(M368/M360)*100</f>
        <v>70.87111398963731</v>
      </c>
      <c r="N370" s="60">
        <f t="shared" si="37"/>
        <v>72.61074417035724</v>
      </c>
      <c r="O370" s="60">
        <f t="shared" si="37"/>
        <v>100</v>
      </c>
      <c r="P370" s="60"/>
      <c r="Q370" s="60">
        <f t="shared" si="37"/>
        <v>93.30505925381257</v>
      </c>
      <c r="R370" s="60"/>
      <c r="S370" s="60"/>
      <c r="T370" s="60"/>
      <c r="U370" s="60"/>
      <c r="V370" s="26"/>
      <c r="W370" s="26">
        <f t="shared" si="37"/>
        <v>93.30505925381257</v>
      </c>
      <c r="X370" s="26"/>
      <c r="Y370" s="26"/>
      <c r="Z370" s="1"/>
    </row>
    <row r="371" spans="1:26" ht="23.25">
      <c r="A371" s="1"/>
      <c r="B371" s="52"/>
      <c r="C371" s="52"/>
      <c r="D371" s="52"/>
      <c r="E371" s="52"/>
      <c r="F371" s="52"/>
      <c r="G371" s="52"/>
      <c r="H371" s="52"/>
      <c r="I371" s="53"/>
      <c r="J371" s="54"/>
      <c r="K371" s="55"/>
      <c r="L371" s="60"/>
      <c r="M371" s="60"/>
      <c r="N371" s="60"/>
      <c r="O371" s="60"/>
      <c r="P371" s="60"/>
      <c r="Q371" s="26"/>
      <c r="R371" s="60"/>
      <c r="S371" s="60"/>
      <c r="T371" s="60"/>
      <c r="U371" s="60"/>
      <c r="V371" s="26"/>
      <c r="W371" s="26"/>
      <c r="X371" s="26"/>
      <c r="Y371" s="26"/>
      <c r="Z371" s="1"/>
    </row>
    <row r="372" spans="1:26" ht="23.25">
      <c r="A372" s="1"/>
      <c r="B372" s="52"/>
      <c r="C372" s="52"/>
      <c r="D372" s="52"/>
      <c r="E372" s="52"/>
      <c r="F372" s="52"/>
      <c r="G372" s="52"/>
      <c r="H372" s="84" t="s">
        <v>128</v>
      </c>
      <c r="I372" s="53"/>
      <c r="J372" s="54" t="s">
        <v>129</v>
      </c>
      <c r="K372" s="55"/>
      <c r="L372" s="60"/>
      <c r="M372" s="26"/>
      <c r="N372" s="60"/>
      <c r="O372" s="60"/>
      <c r="P372" s="26"/>
      <c r="Q372" s="26"/>
      <c r="R372" s="26"/>
      <c r="S372" s="60"/>
      <c r="T372" s="60"/>
      <c r="U372" s="60"/>
      <c r="V372" s="26"/>
      <c r="W372" s="26"/>
      <c r="X372" s="26"/>
      <c r="Y372" s="26"/>
      <c r="Z372" s="1"/>
    </row>
    <row r="373" spans="1:26" ht="23.25">
      <c r="A373" s="1"/>
      <c r="B373" s="52"/>
      <c r="C373" s="52"/>
      <c r="D373" s="52"/>
      <c r="E373" s="52"/>
      <c r="F373" s="52"/>
      <c r="G373" s="52"/>
      <c r="H373" s="52"/>
      <c r="I373" s="53"/>
      <c r="J373" s="54" t="s">
        <v>51</v>
      </c>
      <c r="K373" s="55"/>
      <c r="L373" s="60">
        <v>69665</v>
      </c>
      <c r="M373" s="26">
        <v>1735.2</v>
      </c>
      <c r="N373" s="60">
        <v>53508.3</v>
      </c>
      <c r="O373" s="60"/>
      <c r="P373" s="26"/>
      <c r="Q373" s="26">
        <f>SUM(L373:P373)</f>
        <v>124908.5</v>
      </c>
      <c r="R373" s="26"/>
      <c r="S373" s="60"/>
      <c r="T373" s="60"/>
      <c r="U373" s="60"/>
      <c r="V373" s="26"/>
      <c r="W373" s="26">
        <f>SUM(Q373,V373)</f>
        <v>124908.5</v>
      </c>
      <c r="X373" s="26">
        <f>(Q373/W373)*100</f>
        <v>100</v>
      </c>
      <c r="Y373" s="26">
        <f>(V373/W373)*100</f>
        <v>0</v>
      </c>
      <c r="Z373" s="1"/>
    </row>
    <row r="374" spans="1:26" ht="23.25">
      <c r="A374" s="1"/>
      <c r="B374" s="52"/>
      <c r="C374" s="52"/>
      <c r="D374" s="52"/>
      <c r="E374" s="52"/>
      <c r="F374" s="52"/>
      <c r="G374" s="52"/>
      <c r="H374" s="52"/>
      <c r="I374" s="53"/>
      <c r="J374" s="54" t="s">
        <v>52</v>
      </c>
      <c r="K374" s="55"/>
      <c r="L374" s="60">
        <v>68204.3</v>
      </c>
      <c r="M374" s="26">
        <v>1235.2</v>
      </c>
      <c r="N374" s="60">
        <v>9190.1</v>
      </c>
      <c r="O374" s="60"/>
      <c r="P374" s="26"/>
      <c r="Q374" s="26">
        <f>SUM(L374:P374)</f>
        <v>78629.6</v>
      </c>
      <c r="R374" s="26"/>
      <c r="S374" s="60"/>
      <c r="T374" s="60"/>
      <c r="U374" s="60"/>
      <c r="V374" s="26"/>
      <c r="W374" s="26">
        <f>SUM(Q374,V374)</f>
        <v>78629.6</v>
      </c>
      <c r="X374" s="26">
        <f>(Q374/W374)*100</f>
        <v>100</v>
      </c>
      <c r="Y374" s="26">
        <f>(V374/W374)*100</f>
        <v>0</v>
      </c>
      <c r="Z374" s="1"/>
    </row>
    <row r="375" spans="1:26" ht="23.25">
      <c r="A375" s="1"/>
      <c r="B375" s="52"/>
      <c r="C375" s="52"/>
      <c r="D375" s="52"/>
      <c r="E375" s="52"/>
      <c r="F375" s="52"/>
      <c r="G375" s="52"/>
      <c r="H375" s="52"/>
      <c r="I375" s="53"/>
      <c r="J375" s="54" t="s">
        <v>53</v>
      </c>
      <c r="K375" s="55"/>
      <c r="L375" s="60">
        <v>65472.5</v>
      </c>
      <c r="M375" s="26">
        <v>875.4</v>
      </c>
      <c r="N375" s="60">
        <v>6673</v>
      </c>
      <c r="O375" s="60"/>
      <c r="P375" s="26"/>
      <c r="Q375" s="26">
        <f>SUM(L375:P375)</f>
        <v>73020.9</v>
      </c>
      <c r="R375" s="26"/>
      <c r="S375" s="60"/>
      <c r="T375" s="60"/>
      <c r="U375" s="60"/>
      <c r="V375" s="26"/>
      <c r="W375" s="26">
        <f>SUM(Q375,V375)</f>
        <v>73020.9</v>
      </c>
      <c r="X375" s="26">
        <f>(Q375/W375)*100</f>
        <v>100</v>
      </c>
      <c r="Y375" s="26">
        <f>(V375/W375)*100</f>
        <v>0</v>
      </c>
      <c r="Z375" s="1"/>
    </row>
    <row r="376" spans="1:26" ht="23.25">
      <c r="A376" s="1"/>
      <c r="B376" s="52"/>
      <c r="C376" s="52"/>
      <c r="D376" s="52"/>
      <c r="E376" s="52"/>
      <c r="F376" s="52"/>
      <c r="G376" s="52"/>
      <c r="H376" s="52"/>
      <c r="I376" s="53"/>
      <c r="J376" s="54" t="s">
        <v>54</v>
      </c>
      <c r="K376" s="55"/>
      <c r="L376" s="60">
        <f>(L375/L373)*100</f>
        <v>93.98191344290532</v>
      </c>
      <c r="M376" s="26">
        <f>(M375/M373)*100</f>
        <v>50.449515905947436</v>
      </c>
      <c r="N376" s="60">
        <f>(N375/N373)*100</f>
        <v>12.470962448816351</v>
      </c>
      <c r="O376" s="60"/>
      <c r="P376" s="26"/>
      <c r="Q376" s="26">
        <f>(Q375/Q373)*100</f>
        <v>58.45951236304975</v>
      </c>
      <c r="R376" s="26"/>
      <c r="S376" s="60"/>
      <c r="T376" s="60"/>
      <c r="U376" s="60"/>
      <c r="V376" s="26"/>
      <c r="W376" s="26">
        <f>(W375/W373)*100</f>
        <v>58.45951236304975</v>
      </c>
      <c r="X376" s="26"/>
      <c r="Y376" s="26"/>
      <c r="Z376" s="1"/>
    </row>
    <row r="377" spans="1:26" ht="23.25">
      <c r="A377" s="1"/>
      <c r="B377" s="52"/>
      <c r="C377" s="52"/>
      <c r="D377" s="52"/>
      <c r="E377" s="52"/>
      <c r="F377" s="52"/>
      <c r="G377" s="52"/>
      <c r="H377" s="52"/>
      <c r="I377" s="53"/>
      <c r="J377" s="54" t="s">
        <v>55</v>
      </c>
      <c r="K377" s="55"/>
      <c r="L377" s="60">
        <f>(L375/L374)*100</f>
        <v>95.99468068728804</v>
      </c>
      <c r="M377" s="26">
        <f>(M375/M374)*100</f>
        <v>70.87111398963731</v>
      </c>
      <c r="N377" s="60">
        <f>(N375/N374)*100</f>
        <v>72.61074417035724</v>
      </c>
      <c r="O377" s="60"/>
      <c r="P377" s="26"/>
      <c r="Q377" s="26">
        <f>(Q375/Q374)*100</f>
        <v>92.86693560694698</v>
      </c>
      <c r="R377" s="26"/>
      <c r="S377" s="60"/>
      <c r="T377" s="60"/>
      <c r="U377" s="60"/>
      <c r="V377" s="26"/>
      <c r="W377" s="26">
        <f>(W375/W374)*100</f>
        <v>92.86693560694698</v>
      </c>
      <c r="X377" s="26"/>
      <c r="Y377" s="26"/>
      <c r="Z377" s="1"/>
    </row>
    <row r="378" spans="1:26" ht="23.25">
      <c r="A378" s="1"/>
      <c r="B378" s="52"/>
      <c r="C378" s="52"/>
      <c r="D378" s="52"/>
      <c r="E378" s="52"/>
      <c r="F378" s="52"/>
      <c r="G378" s="52"/>
      <c r="H378" s="84" t="s">
        <v>109</v>
      </c>
      <c r="I378" s="53"/>
      <c r="J378" s="54" t="s">
        <v>110</v>
      </c>
      <c r="K378" s="55"/>
      <c r="L378" s="60"/>
      <c r="M378" s="26"/>
      <c r="N378" s="60"/>
      <c r="O378" s="60"/>
      <c r="P378" s="26"/>
      <c r="Q378" s="26"/>
      <c r="R378" s="26"/>
      <c r="S378" s="60"/>
      <c r="T378" s="60"/>
      <c r="U378" s="60"/>
      <c r="V378" s="26"/>
      <c r="W378" s="26"/>
      <c r="X378" s="26"/>
      <c r="Y378" s="26"/>
      <c r="Z378" s="1"/>
    </row>
    <row r="379" spans="1:26" ht="23.25">
      <c r="A379" s="1"/>
      <c r="B379" s="52"/>
      <c r="C379" s="52"/>
      <c r="D379" s="52"/>
      <c r="E379" s="52"/>
      <c r="F379" s="52"/>
      <c r="G379" s="52"/>
      <c r="H379" s="52"/>
      <c r="I379" s="53"/>
      <c r="J379" s="54" t="s">
        <v>51</v>
      </c>
      <c r="K379" s="55"/>
      <c r="L379" s="60"/>
      <c r="M379" s="26"/>
      <c r="N379" s="60"/>
      <c r="O379" s="60">
        <v>5123.5</v>
      </c>
      <c r="P379" s="26"/>
      <c r="Q379" s="26">
        <f>SUM(L379:P379)</f>
        <v>5123.5</v>
      </c>
      <c r="R379" s="26"/>
      <c r="S379" s="60"/>
      <c r="T379" s="60"/>
      <c r="U379" s="60"/>
      <c r="V379" s="26"/>
      <c r="W379" s="26">
        <f>SUM(Q379,V379)</f>
        <v>5123.5</v>
      </c>
      <c r="X379" s="26">
        <f>(Q379/W379)*100</f>
        <v>100</v>
      </c>
      <c r="Y379" s="26">
        <f>(V379/W379)*100</f>
        <v>0</v>
      </c>
      <c r="Z379" s="1"/>
    </row>
    <row r="380" spans="1:26" ht="23.25">
      <c r="A380" s="1"/>
      <c r="B380" s="52"/>
      <c r="C380" s="52"/>
      <c r="D380" s="52"/>
      <c r="E380" s="52"/>
      <c r="F380" s="52"/>
      <c r="G380" s="52"/>
      <c r="H380" s="52"/>
      <c r="I380" s="53"/>
      <c r="J380" s="54" t="s">
        <v>52</v>
      </c>
      <c r="K380" s="55"/>
      <c r="L380" s="60"/>
      <c r="M380" s="26"/>
      <c r="N380" s="60"/>
      <c r="O380" s="60">
        <v>5145.6</v>
      </c>
      <c r="P380" s="26"/>
      <c r="Q380" s="26">
        <f>SUM(L380:P380)</f>
        <v>5145.6</v>
      </c>
      <c r="R380" s="26"/>
      <c r="S380" s="60"/>
      <c r="T380" s="60"/>
      <c r="U380" s="60"/>
      <c r="V380" s="26"/>
      <c r="W380" s="26">
        <f>SUM(Q380,V380)</f>
        <v>5145.6</v>
      </c>
      <c r="X380" s="26">
        <f>(Q380/W380)*100</f>
        <v>100</v>
      </c>
      <c r="Y380" s="26">
        <f>(V380/W380)*100</f>
        <v>0</v>
      </c>
      <c r="Z380" s="1"/>
    </row>
    <row r="381" spans="1:26" ht="23.25">
      <c r="A381" s="1"/>
      <c r="B381" s="52"/>
      <c r="C381" s="52"/>
      <c r="D381" s="52"/>
      <c r="E381" s="52"/>
      <c r="F381" s="52"/>
      <c r="G381" s="52"/>
      <c r="H381" s="52"/>
      <c r="I381" s="53"/>
      <c r="J381" s="54" t="s">
        <v>53</v>
      </c>
      <c r="K381" s="55"/>
      <c r="L381" s="60"/>
      <c r="M381" s="26"/>
      <c r="N381" s="60"/>
      <c r="O381" s="60">
        <v>5145.6</v>
      </c>
      <c r="P381" s="26"/>
      <c r="Q381" s="26">
        <f>SUM(L381:P381)</f>
        <v>5145.6</v>
      </c>
      <c r="R381" s="26"/>
      <c r="S381" s="60"/>
      <c r="T381" s="60"/>
      <c r="U381" s="60"/>
      <c r="V381" s="26"/>
      <c r="W381" s="26">
        <f>SUM(Q381,V381)</f>
        <v>5145.6</v>
      </c>
      <c r="X381" s="26">
        <f>(Q381/W381)*100</f>
        <v>100</v>
      </c>
      <c r="Y381" s="26">
        <f>(V381/W381)*100</f>
        <v>0</v>
      </c>
      <c r="Z381" s="1"/>
    </row>
    <row r="382" spans="1:26" ht="23.25">
      <c r="A382" s="1"/>
      <c r="B382" s="52"/>
      <c r="C382" s="52"/>
      <c r="D382" s="52"/>
      <c r="E382" s="52"/>
      <c r="F382" s="52"/>
      <c r="G382" s="52"/>
      <c r="H382" s="52"/>
      <c r="I382" s="53"/>
      <c r="J382" s="54" t="s">
        <v>54</v>
      </c>
      <c r="K382" s="55"/>
      <c r="L382" s="60"/>
      <c r="M382" s="26"/>
      <c r="N382" s="60"/>
      <c r="O382" s="60">
        <f>(O381/O379)*100</f>
        <v>100.43134575973455</v>
      </c>
      <c r="P382" s="26"/>
      <c r="Q382" s="26">
        <f>(Q381/Q379)*100</f>
        <v>100.43134575973455</v>
      </c>
      <c r="R382" s="26"/>
      <c r="S382" s="60"/>
      <c r="T382" s="60"/>
      <c r="U382" s="60"/>
      <c r="V382" s="26"/>
      <c r="W382" s="26">
        <f>(W381/W379)*100</f>
        <v>100.43134575973455</v>
      </c>
      <c r="X382" s="26"/>
      <c r="Y382" s="26"/>
      <c r="Z382" s="1"/>
    </row>
    <row r="383" spans="1:26" ht="23.25">
      <c r="A383" s="1"/>
      <c r="B383" s="61"/>
      <c r="C383" s="62"/>
      <c r="D383" s="62"/>
      <c r="E383" s="62"/>
      <c r="F383" s="62"/>
      <c r="G383" s="62"/>
      <c r="H383" s="62"/>
      <c r="I383" s="54"/>
      <c r="J383" s="54" t="s">
        <v>55</v>
      </c>
      <c r="K383" s="55"/>
      <c r="L383" s="24"/>
      <c r="M383" s="24"/>
      <c r="N383" s="24"/>
      <c r="O383" s="24">
        <f>(O381/O380)*100</f>
        <v>100</v>
      </c>
      <c r="P383" s="24"/>
      <c r="Q383" s="24">
        <f>(Q381/Q380)*100</f>
        <v>100</v>
      </c>
      <c r="R383" s="24"/>
      <c r="S383" s="24"/>
      <c r="T383" s="24"/>
      <c r="U383" s="24"/>
      <c r="V383" s="24"/>
      <c r="W383" s="24">
        <f>(W381/W380)*100</f>
        <v>100</v>
      </c>
      <c r="X383" s="24"/>
      <c r="Y383" s="24"/>
      <c r="Z383" s="1"/>
    </row>
    <row r="384" spans="1:26" ht="23.25">
      <c r="A384" s="1"/>
      <c r="B384" s="52"/>
      <c r="C384" s="52"/>
      <c r="D384" s="52"/>
      <c r="E384" s="52"/>
      <c r="F384" s="52"/>
      <c r="G384" s="52"/>
      <c r="H384" s="52"/>
      <c r="I384" s="53"/>
      <c r="J384" s="54"/>
      <c r="K384" s="55"/>
      <c r="L384" s="60"/>
      <c r="M384" s="26"/>
      <c r="N384" s="60"/>
      <c r="O384" s="60"/>
      <c r="P384" s="26"/>
      <c r="Q384" s="26"/>
      <c r="R384" s="26"/>
      <c r="S384" s="60"/>
      <c r="T384" s="60"/>
      <c r="U384" s="60"/>
      <c r="V384" s="26"/>
      <c r="W384" s="26"/>
      <c r="X384" s="26"/>
      <c r="Y384" s="26"/>
      <c r="Z384" s="1"/>
    </row>
    <row r="385" spans="1:26" ht="23.25">
      <c r="A385" s="1"/>
      <c r="B385" s="52"/>
      <c r="C385" s="52"/>
      <c r="D385" s="52"/>
      <c r="E385" s="52"/>
      <c r="F385" s="84" t="s">
        <v>130</v>
      </c>
      <c r="G385" s="52"/>
      <c r="H385" s="52"/>
      <c r="I385" s="53"/>
      <c r="J385" s="54" t="s">
        <v>131</v>
      </c>
      <c r="K385" s="55"/>
      <c r="L385" s="60"/>
      <c r="M385" s="26"/>
      <c r="N385" s="60"/>
      <c r="O385" s="60"/>
      <c r="P385" s="26"/>
      <c r="Q385" s="26"/>
      <c r="R385" s="26"/>
      <c r="S385" s="60"/>
      <c r="T385" s="60"/>
      <c r="U385" s="60"/>
      <c r="V385" s="26"/>
      <c r="W385" s="26"/>
      <c r="X385" s="26"/>
      <c r="Y385" s="26"/>
      <c r="Z385" s="1"/>
    </row>
    <row r="386" spans="1:26" ht="23.25">
      <c r="A386" s="1"/>
      <c r="B386" s="52"/>
      <c r="C386" s="52"/>
      <c r="D386" s="52"/>
      <c r="E386" s="52"/>
      <c r="F386" s="52"/>
      <c r="G386" s="52"/>
      <c r="H386" s="52"/>
      <c r="I386" s="53"/>
      <c r="J386" s="54" t="s">
        <v>51</v>
      </c>
      <c r="K386" s="55"/>
      <c r="L386" s="60"/>
      <c r="M386" s="26"/>
      <c r="N386" s="60"/>
      <c r="O386" s="60">
        <f>SUM(O394)</f>
        <v>30117.8</v>
      </c>
      <c r="P386" s="26"/>
      <c r="Q386" s="26">
        <f>SUM(L386:P386)</f>
        <v>30117.8</v>
      </c>
      <c r="R386" s="26"/>
      <c r="S386" s="60"/>
      <c r="T386" s="60"/>
      <c r="U386" s="60"/>
      <c r="V386" s="26"/>
      <c r="W386" s="26">
        <f>SUM(Q386,V386)</f>
        <v>30117.8</v>
      </c>
      <c r="X386" s="26">
        <f>(Q386/W386)*100</f>
        <v>100</v>
      </c>
      <c r="Y386" s="26">
        <f>(V386/W386)*100</f>
        <v>0</v>
      </c>
      <c r="Z386" s="1"/>
    </row>
    <row r="387" spans="1:26" ht="23.25">
      <c r="A387" s="1"/>
      <c r="B387" s="52"/>
      <c r="C387" s="52"/>
      <c r="D387" s="52"/>
      <c r="E387" s="52"/>
      <c r="F387" s="52"/>
      <c r="G387" s="52"/>
      <c r="H387" s="52"/>
      <c r="I387" s="53"/>
      <c r="J387" s="54" t="s">
        <v>52</v>
      </c>
      <c r="K387" s="55"/>
      <c r="L387" s="60"/>
      <c r="M387" s="26"/>
      <c r="N387" s="60"/>
      <c r="O387" s="60">
        <f>SUM(O395)</f>
        <v>29904.2</v>
      </c>
      <c r="P387" s="26"/>
      <c r="Q387" s="26">
        <f>SUM(L387:P387)</f>
        <v>29904.2</v>
      </c>
      <c r="R387" s="26"/>
      <c r="S387" s="60"/>
      <c r="T387" s="60"/>
      <c r="U387" s="60"/>
      <c r="V387" s="26"/>
      <c r="W387" s="26">
        <f>SUM(Q387,V387)</f>
        <v>29904.2</v>
      </c>
      <c r="X387" s="26">
        <f>(Q387/W387)*100</f>
        <v>100</v>
      </c>
      <c r="Y387" s="26">
        <f>(V387/W387)*100</f>
        <v>0</v>
      </c>
      <c r="Z387" s="1"/>
    </row>
    <row r="388" spans="1:26" ht="23.25">
      <c r="A388" s="1"/>
      <c r="B388" s="52"/>
      <c r="C388" s="52"/>
      <c r="D388" s="52"/>
      <c r="E388" s="52"/>
      <c r="F388" s="52"/>
      <c r="G388" s="52"/>
      <c r="H388" s="52"/>
      <c r="I388" s="53"/>
      <c r="J388" s="54" t="s">
        <v>53</v>
      </c>
      <c r="K388" s="55"/>
      <c r="L388" s="60"/>
      <c r="M388" s="26"/>
      <c r="N388" s="60"/>
      <c r="O388" s="60">
        <f>SUM(O396)</f>
        <v>29904.2</v>
      </c>
      <c r="P388" s="26"/>
      <c r="Q388" s="26">
        <f>SUM(L388:P388)</f>
        <v>29904.2</v>
      </c>
      <c r="R388" s="26"/>
      <c r="S388" s="60"/>
      <c r="T388" s="60"/>
      <c r="U388" s="60"/>
      <c r="V388" s="26"/>
      <c r="W388" s="26">
        <f>SUM(Q388,V388)</f>
        <v>29904.2</v>
      </c>
      <c r="X388" s="26">
        <f>(Q388/W388)*100</f>
        <v>100</v>
      </c>
      <c r="Y388" s="26">
        <f>(V388/W388)*100</f>
        <v>0</v>
      </c>
      <c r="Z388" s="1"/>
    </row>
    <row r="389" spans="1:26" ht="23.25">
      <c r="A389" s="1"/>
      <c r="B389" s="52"/>
      <c r="C389" s="52"/>
      <c r="D389" s="52"/>
      <c r="E389" s="52"/>
      <c r="F389" s="52"/>
      <c r="G389" s="52"/>
      <c r="H389" s="52"/>
      <c r="I389" s="53"/>
      <c r="J389" s="54" t="s">
        <v>54</v>
      </c>
      <c r="K389" s="55"/>
      <c r="L389" s="60"/>
      <c r="M389" s="26"/>
      <c r="N389" s="60"/>
      <c r="O389" s="60">
        <f>(O388/O386)*100</f>
        <v>99.29078485148318</v>
      </c>
      <c r="P389" s="26"/>
      <c r="Q389" s="26">
        <f>(Q388/Q386)*100</f>
        <v>99.29078485148318</v>
      </c>
      <c r="R389" s="26"/>
      <c r="S389" s="60"/>
      <c r="T389" s="60"/>
      <c r="U389" s="60"/>
      <c r="V389" s="26"/>
      <c r="W389" s="26">
        <f>(W388/W386)*100</f>
        <v>99.29078485148318</v>
      </c>
      <c r="X389" s="26"/>
      <c r="Y389" s="26"/>
      <c r="Z389" s="1"/>
    </row>
    <row r="390" spans="1:26" ht="23.25">
      <c r="A390" s="1"/>
      <c r="B390" s="52"/>
      <c r="C390" s="52"/>
      <c r="D390" s="52"/>
      <c r="E390" s="52"/>
      <c r="F390" s="52"/>
      <c r="G390" s="52"/>
      <c r="H390" s="52"/>
      <c r="I390" s="53"/>
      <c r="J390" s="54" t="s">
        <v>55</v>
      </c>
      <c r="K390" s="55"/>
      <c r="L390" s="60"/>
      <c r="M390" s="26"/>
      <c r="N390" s="60"/>
      <c r="O390" s="60">
        <f>(O388/O387)*100</f>
        <v>100</v>
      </c>
      <c r="P390" s="26"/>
      <c r="Q390" s="26">
        <f>(Q388/Q387)*100</f>
        <v>100</v>
      </c>
      <c r="R390" s="26"/>
      <c r="S390" s="60"/>
      <c r="T390" s="60"/>
      <c r="U390" s="60"/>
      <c r="V390" s="26"/>
      <c r="W390" s="26">
        <f>(W388/W387)*100</f>
        <v>100</v>
      </c>
      <c r="X390" s="26"/>
      <c r="Y390" s="26"/>
      <c r="Z390" s="1"/>
    </row>
    <row r="391" spans="1:26" ht="23.25">
      <c r="A391" s="1"/>
      <c r="B391" s="52"/>
      <c r="C391" s="52"/>
      <c r="D391" s="52"/>
      <c r="E391" s="52"/>
      <c r="F391" s="52"/>
      <c r="G391" s="52"/>
      <c r="H391" s="52"/>
      <c r="I391" s="53"/>
      <c r="J391" s="54"/>
      <c r="K391" s="55"/>
      <c r="L391" s="60"/>
      <c r="M391" s="26"/>
      <c r="N391" s="60"/>
      <c r="O391" s="60"/>
      <c r="P391" s="26"/>
      <c r="Q391" s="26"/>
      <c r="R391" s="26"/>
      <c r="S391" s="60"/>
      <c r="T391" s="60"/>
      <c r="U391" s="60"/>
      <c r="V391" s="26"/>
      <c r="W391" s="26"/>
      <c r="X391" s="26"/>
      <c r="Y391" s="26"/>
      <c r="Z391" s="1"/>
    </row>
    <row r="392" spans="1:26" ht="23.25">
      <c r="A392" s="1"/>
      <c r="B392" s="61"/>
      <c r="C392" s="62"/>
      <c r="D392" s="62"/>
      <c r="E392" s="62"/>
      <c r="F392" s="62"/>
      <c r="G392" s="87" t="s">
        <v>67</v>
      </c>
      <c r="H392" s="62"/>
      <c r="I392" s="54"/>
      <c r="J392" s="54" t="s">
        <v>68</v>
      </c>
      <c r="K392" s="55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1"/>
    </row>
    <row r="393" spans="1:26" ht="23.25">
      <c r="A393" s="1"/>
      <c r="B393" s="52"/>
      <c r="C393" s="52"/>
      <c r="D393" s="52"/>
      <c r="E393" s="52"/>
      <c r="F393" s="52"/>
      <c r="G393" s="52"/>
      <c r="H393" s="52"/>
      <c r="I393" s="53"/>
      <c r="J393" s="54" t="s">
        <v>69</v>
      </c>
      <c r="K393" s="55"/>
      <c r="L393" s="60"/>
      <c r="M393" s="26"/>
      <c r="N393" s="60"/>
      <c r="O393" s="60"/>
      <c r="P393" s="26"/>
      <c r="Q393" s="26"/>
      <c r="R393" s="26"/>
      <c r="S393" s="60"/>
      <c r="T393" s="60"/>
      <c r="U393" s="60"/>
      <c r="V393" s="26"/>
      <c r="W393" s="26"/>
      <c r="X393" s="26"/>
      <c r="Y393" s="26"/>
      <c r="Z393" s="1"/>
    </row>
    <row r="394" spans="1:26" ht="23.25">
      <c r="A394" s="1"/>
      <c r="B394" s="52"/>
      <c r="C394" s="52"/>
      <c r="D394" s="52"/>
      <c r="E394" s="52"/>
      <c r="F394" s="52"/>
      <c r="G394" s="52"/>
      <c r="H394" s="52"/>
      <c r="I394" s="53"/>
      <c r="J394" s="54" t="s">
        <v>51</v>
      </c>
      <c r="K394" s="55"/>
      <c r="L394" s="60"/>
      <c r="M394" s="26"/>
      <c r="N394" s="60"/>
      <c r="O394" s="60">
        <f>SUM(O401)</f>
        <v>30117.8</v>
      </c>
      <c r="P394" s="26"/>
      <c r="Q394" s="26">
        <f>SUM(L394:P394)</f>
        <v>30117.8</v>
      </c>
      <c r="R394" s="26"/>
      <c r="S394" s="60"/>
      <c r="T394" s="60"/>
      <c r="U394" s="60"/>
      <c r="V394" s="26"/>
      <c r="W394" s="26">
        <f>SUM(Q394,V394)</f>
        <v>30117.8</v>
      </c>
      <c r="X394" s="26">
        <f>(Q394/W394)*100</f>
        <v>100</v>
      </c>
      <c r="Y394" s="26">
        <f>(V394/W394)*100</f>
        <v>0</v>
      </c>
      <c r="Z394" s="1"/>
    </row>
    <row r="395" spans="1:26" ht="23.25">
      <c r="A395" s="1"/>
      <c r="B395" s="52"/>
      <c r="C395" s="52"/>
      <c r="D395" s="52"/>
      <c r="E395" s="52"/>
      <c r="F395" s="52"/>
      <c r="G395" s="52"/>
      <c r="H395" s="52"/>
      <c r="I395" s="53"/>
      <c r="J395" s="54" t="s">
        <v>52</v>
      </c>
      <c r="K395" s="55"/>
      <c r="L395" s="60"/>
      <c r="M395" s="26"/>
      <c r="N395" s="60"/>
      <c r="O395" s="60">
        <f>SUM(O402)</f>
        <v>29904.2</v>
      </c>
      <c r="P395" s="26"/>
      <c r="Q395" s="26">
        <f>SUM(L395:P395)</f>
        <v>29904.2</v>
      </c>
      <c r="R395" s="26"/>
      <c r="S395" s="60"/>
      <c r="T395" s="60"/>
      <c r="U395" s="60"/>
      <c r="V395" s="26"/>
      <c r="W395" s="26">
        <f>SUM(Q395,V395)</f>
        <v>29904.2</v>
      </c>
      <c r="X395" s="26">
        <f>(Q395/W395)*100</f>
        <v>100</v>
      </c>
      <c r="Y395" s="26">
        <f>(V395/W395)*100</f>
        <v>0</v>
      </c>
      <c r="Z395" s="1"/>
    </row>
    <row r="396" spans="1:26" ht="23.25">
      <c r="A396" s="1"/>
      <c r="B396" s="52"/>
      <c r="C396" s="52"/>
      <c r="D396" s="52"/>
      <c r="E396" s="52"/>
      <c r="F396" s="52"/>
      <c r="G396" s="52"/>
      <c r="H396" s="52"/>
      <c r="I396" s="53"/>
      <c r="J396" s="54" t="s">
        <v>53</v>
      </c>
      <c r="K396" s="55"/>
      <c r="L396" s="60"/>
      <c r="M396" s="26"/>
      <c r="N396" s="60"/>
      <c r="O396" s="60">
        <f>SUM(O403)</f>
        <v>29904.2</v>
      </c>
      <c r="P396" s="26"/>
      <c r="Q396" s="26">
        <f>SUM(L396:P396)</f>
        <v>29904.2</v>
      </c>
      <c r="R396" s="26"/>
      <c r="S396" s="60"/>
      <c r="T396" s="60"/>
      <c r="U396" s="60"/>
      <c r="V396" s="26"/>
      <c r="W396" s="26">
        <f>SUM(Q396,V396)</f>
        <v>29904.2</v>
      </c>
      <c r="X396" s="26">
        <f>(Q396/W396)*100</f>
        <v>100</v>
      </c>
      <c r="Y396" s="26">
        <f>(V396/W396)*100</f>
        <v>0</v>
      </c>
      <c r="Z396" s="1"/>
    </row>
    <row r="397" spans="1:26" ht="23.25">
      <c r="A397" s="1"/>
      <c r="B397" s="61"/>
      <c r="C397" s="61"/>
      <c r="D397" s="61"/>
      <c r="E397" s="61"/>
      <c r="F397" s="61"/>
      <c r="G397" s="61"/>
      <c r="H397" s="61"/>
      <c r="I397" s="53"/>
      <c r="J397" s="54" t="s">
        <v>54</v>
      </c>
      <c r="K397" s="55"/>
      <c r="L397" s="60"/>
      <c r="M397" s="26"/>
      <c r="N397" s="60"/>
      <c r="O397" s="60">
        <f>(O396/O394)*100</f>
        <v>99.29078485148318</v>
      </c>
      <c r="P397" s="26"/>
      <c r="Q397" s="26">
        <f>(Q396/Q394)*100</f>
        <v>99.29078485148318</v>
      </c>
      <c r="R397" s="26"/>
      <c r="S397" s="60"/>
      <c r="T397" s="60"/>
      <c r="U397" s="60"/>
      <c r="V397" s="26"/>
      <c r="W397" s="26">
        <f>(W396/W394)*100</f>
        <v>99.29078485148318</v>
      </c>
      <c r="X397" s="26"/>
      <c r="Y397" s="26"/>
      <c r="Z397" s="1"/>
    </row>
    <row r="398" spans="1:26" ht="23.25">
      <c r="A398" s="1"/>
      <c r="B398" s="61"/>
      <c r="C398" s="62"/>
      <c r="D398" s="62"/>
      <c r="E398" s="62"/>
      <c r="F398" s="62"/>
      <c r="G398" s="62"/>
      <c r="H398" s="62"/>
      <c r="I398" s="54"/>
      <c r="J398" s="54" t="s">
        <v>55</v>
      </c>
      <c r="K398" s="55"/>
      <c r="L398" s="24"/>
      <c r="M398" s="24"/>
      <c r="N398" s="24"/>
      <c r="O398" s="24">
        <f>(O396/O395)*100</f>
        <v>100</v>
      </c>
      <c r="P398" s="24"/>
      <c r="Q398" s="24">
        <f>(Q396/Q395)*100</f>
        <v>100</v>
      </c>
      <c r="R398" s="24"/>
      <c r="S398" s="24"/>
      <c r="T398" s="24"/>
      <c r="U398" s="24"/>
      <c r="V398" s="24"/>
      <c r="W398" s="24">
        <f>(W396/W395)*100</f>
        <v>100</v>
      </c>
      <c r="X398" s="24"/>
      <c r="Y398" s="24"/>
      <c r="Z398" s="1"/>
    </row>
    <row r="399" spans="1:26" ht="23.25">
      <c r="A399" s="1"/>
      <c r="B399" s="61"/>
      <c r="C399" s="61"/>
      <c r="D399" s="61"/>
      <c r="E399" s="61"/>
      <c r="F399" s="61"/>
      <c r="G399" s="61"/>
      <c r="H399" s="61"/>
      <c r="I399" s="53"/>
      <c r="J399" s="54"/>
      <c r="K399" s="55"/>
      <c r="L399" s="60"/>
      <c r="M399" s="26"/>
      <c r="N399" s="60"/>
      <c r="O399" s="60"/>
      <c r="P399" s="26"/>
      <c r="Q399" s="26"/>
      <c r="R399" s="26"/>
      <c r="S399" s="60"/>
      <c r="T399" s="60"/>
      <c r="U399" s="60"/>
      <c r="V399" s="26"/>
      <c r="W399" s="26"/>
      <c r="X399" s="26"/>
      <c r="Y399" s="26"/>
      <c r="Z399" s="1"/>
    </row>
    <row r="400" spans="1:26" ht="23.25">
      <c r="A400" s="1"/>
      <c r="B400" s="61"/>
      <c r="C400" s="61"/>
      <c r="D400" s="61"/>
      <c r="E400" s="61"/>
      <c r="F400" s="61"/>
      <c r="G400" s="61"/>
      <c r="H400" s="85" t="s">
        <v>109</v>
      </c>
      <c r="I400" s="53"/>
      <c r="J400" s="54" t="s">
        <v>110</v>
      </c>
      <c r="K400" s="55"/>
      <c r="L400" s="60"/>
      <c r="M400" s="26"/>
      <c r="N400" s="60"/>
      <c r="O400" s="60"/>
      <c r="P400" s="26"/>
      <c r="Q400" s="26"/>
      <c r="R400" s="26"/>
      <c r="S400" s="60"/>
      <c r="T400" s="60"/>
      <c r="U400" s="60"/>
      <c r="V400" s="26"/>
      <c r="W400" s="26"/>
      <c r="X400" s="26"/>
      <c r="Y400" s="26"/>
      <c r="Z400" s="1"/>
    </row>
    <row r="401" spans="1:26" ht="23.25">
      <c r="A401" s="1"/>
      <c r="B401" s="61"/>
      <c r="C401" s="61"/>
      <c r="D401" s="61"/>
      <c r="E401" s="61"/>
      <c r="F401" s="61"/>
      <c r="G401" s="61"/>
      <c r="H401" s="61"/>
      <c r="I401" s="53"/>
      <c r="J401" s="54" t="s">
        <v>51</v>
      </c>
      <c r="K401" s="55"/>
      <c r="L401" s="60"/>
      <c r="M401" s="26"/>
      <c r="N401" s="60"/>
      <c r="O401" s="60">
        <v>30117.8</v>
      </c>
      <c r="P401" s="26"/>
      <c r="Q401" s="26">
        <f>SUM(L401:P401)</f>
        <v>30117.8</v>
      </c>
      <c r="R401" s="26"/>
      <c r="S401" s="60"/>
      <c r="T401" s="60"/>
      <c r="U401" s="60"/>
      <c r="V401" s="26"/>
      <c r="W401" s="26">
        <f>SUM(Q401,V401)</f>
        <v>30117.8</v>
      </c>
      <c r="X401" s="26">
        <f>(Q401/W401)*100</f>
        <v>100</v>
      </c>
      <c r="Y401" s="26">
        <f>(V401/W401)*100</f>
        <v>0</v>
      </c>
      <c r="Z401" s="1"/>
    </row>
    <row r="402" spans="1:26" ht="23.25">
      <c r="A402" s="1"/>
      <c r="B402" s="61"/>
      <c r="C402" s="61"/>
      <c r="D402" s="61"/>
      <c r="E402" s="61"/>
      <c r="F402" s="61"/>
      <c r="G402" s="61"/>
      <c r="H402" s="61"/>
      <c r="I402" s="53"/>
      <c r="J402" s="54" t="s">
        <v>52</v>
      </c>
      <c r="K402" s="55"/>
      <c r="L402" s="60"/>
      <c r="M402" s="26"/>
      <c r="N402" s="60"/>
      <c r="O402" s="60">
        <v>29904.2</v>
      </c>
      <c r="P402" s="26"/>
      <c r="Q402" s="26">
        <f>SUM(L402:P402)</f>
        <v>29904.2</v>
      </c>
      <c r="R402" s="26"/>
      <c r="S402" s="60"/>
      <c r="T402" s="60"/>
      <c r="U402" s="60"/>
      <c r="V402" s="26"/>
      <c r="W402" s="26">
        <f>SUM(Q402,V402)</f>
        <v>29904.2</v>
      </c>
      <c r="X402" s="26">
        <f>(Q402/W402)*100</f>
        <v>100</v>
      </c>
      <c r="Y402" s="26">
        <f>(V402/W402)*100</f>
        <v>0</v>
      </c>
      <c r="Z402" s="1"/>
    </row>
    <row r="403" spans="1:26" ht="23.25">
      <c r="A403" s="1"/>
      <c r="B403" s="61"/>
      <c r="C403" s="61"/>
      <c r="D403" s="61"/>
      <c r="E403" s="61"/>
      <c r="F403" s="61"/>
      <c r="G403" s="61"/>
      <c r="H403" s="61"/>
      <c r="I403" s="53"/>
      <c r="J403" s="54" t="s">
        <v>53</v>
      </c>
      <c r="K403" s="55"/>
      <c r="L403" s="60"/>
      <c r="M403" s="26"/>
      <c r="N403" s="60"/>
      <c r="O403" s="60">
        <v>29904.2</v>
      </c>
      <c r="P403" s="26"/>
      <c r="Q403" s="26">
        <f>SUM(L403:P403)</f>
        <v>29904.2</v>
      </c>
      <c r="R403" s="26"/>
      <c r="S403" s="60"/>
      <c r="T403" s="60"/>
      <c r="U403" s="60"/>
      <c r="V403" s="26"/>
      <c r="W403" s="26">
        <f>SUM(Q403,V403)</f>
        <v>29904.2</v>
      </c>
      <c r="X403" s="26">
        <f>(Q403/W403)*100</f>
        <v>100</v>
      </c>
      <c r="Y403" s="26">
        <f>(V403/W403)*100</f>
        <v>0</v>
      </c>
      <c r="Z403" s="1"/>
    </row>
    <row r="404" spans="1:26" ht="23.25">
      <c r="A404" s="1"/>
      <c r="B404" s="61"/>
      <c r="C404" s="61"/>
      <c r="D404" s="61"/>
      <c r="E404" s="61"/>
      <c r="F404" s="61"/>
      <c r="G404" s="61"/>
      <c r="H404" s="61"/>
      <c r="I404" s="53"/>
      <c r="J404" s="54" t="s">
        <v>54</v>
      </c>
      <c r="K404" s="55"/>
      <c r="L404" s="60"/>
      <c r="M404" s="26"/>
      <c r="N404" s="60"/>
      <c r="O404" s="60">
        <f>(O403/O401)*100</f>
        <v>99.29078485148318</v>
      </c>
      <c r="P404" s="26"/>
      <c r="Q404" s="26">
        <f>(Q403/Q401)*100</f>
        <v>99.29078485148318</v>
      </c>
      <c r="R404" s="26"/>
      <c r="S404" s="60"/>
      <c r="T404" s="60"/>
      <c r="U404" s="60"/>
      <c r="V404" s="26"/>
      <c r="W404" s="26">
        <f>(W403/W401)*100</f>
        <v>99.29078485148318</v>
      </c>
      <c r="X404" s="26"/>
      <c r="Y404" s="26"/>
      <c r="Z404" s="1"/>
    </row>
    <row r="405" spans="1:26" ht="23.25">
      <c r="A405" s="1"/>
      <c r="B405" s="70"/>
      <c r="C405" s="70"/>
      <c r="D405" s="70"/>
      <c r="E405" s="70"/>
      <c r="F405" s="70"/>
      <c r="G405" s="70"/>
      <c r="H405" s="70"/>
      <c r="I405" s="64"/>
      <c r="J405" s="65" t="s">
        <v>55</v>
      </c>
      <c r="K405" s="66"/>
      <c r="L405" s="67"/>
      <c r="M405" s="68"/>
      <c r="N405" s="67"/>
      <c r="O405" s="67">
        <f>(O403/O402)*100</f>
        <v>100</v>
      </c>
      <c r="P405" s="68"/>
      <c r="Q405" s="68">
        <f>(Q403/Q402)*100</f>
        <v>100</v>
      </c>
      <c r="R405" s="68"/>
      <c r="S405" s="67"/>
      <c r="T405" s="67"/>
      <c r="U405" s="67"/>
      <c r="V405" s="68"/>
      <c r="W405" s="68">
        <f>(W403/W402)*100</f>
        <v>100</v>
      </c>
      <c r="X405" s="68"/>
      <c r="Y405" s="68"/>
      <c r="Z405" s="1"/>
    </row>
    <row r="406" spans="1:26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5"/>
      <c r="W407" s="5"/>
      <c r="X407" s="5"/>
      <c r="Y407" s="5" t="s">
        <v>174</v>
      </c>
      <c r="Z407" s="1"/>
    </row>
    <row r="408" spans="1:26" ht="23.25">
      <c r="A408" s="1"/>
      <c r="B408" s="9" t="s">
        <v>4</v>
      </c>
      <c r="C408" s="10"/>
      <c r="D408" s="10"/>
      <c r="E408" s="10"/>
      <c r="F408" s="10"/>
      <c r="G408" s="10"/>
      <c r="H408" s="11"/>
      <c r="I408" s="12"/>
      <c r="J408" s="13"/>
      <c r="K408" s="14"/>
      <c r="L408" s="15" t="s">
        <v>5</v>
      </c>
      <c r="M408" s="15"/>
      <c r="N408" s="15"/>
      <c r="O408" s="15"/>
      <c r="P408" s="15"/>
      <c r="Q408" s="15"/>
      <c r="R408" s="16" t="s">
        <v>6</v>
      </c>
      <c r="S408" s="15"/>
      <c r="T408" s="15"/>
      <c r="U408" s="15"/>
      <c r="V408" s="17"/>
      <c r="W408" s="15" t="s">
        <v>7</v>
      </c>
      <c r="X408" s="15"/>
      <c r="Y408" s="18"/>
      <c r="Z408" s="1"/>
    </row>
    <row r="409" spans="1:26" ht="23.25">
      <c r="A409" s="1"/>
      <c r="B409" s="19" t="s">
        <v>8</v>
      </c>
      <c r="C409" s="20"/>
      <c r="D409" s="20"/>
      <c r="E409" s="20"/>
      <c r="F409" s="20"/>
      <c r="G409" s="20"/>
      <c r="H409" s="21"/>
      <c r="I409" s="22"/>
      <c r="J409" s="23"/>
      <c r="K409" s="24"/>
      <c r="L409" s="25"/>
      <c r="M409" s="26"/>
      <c r="N409" s="27"/>
      <c r="O409" s="28" t="s">
        <v>9</v>
      </c>
      <c r="P409" s="29"/>
      <c r="Q409" s="30"/>
      <c r="R409" s="31" t="s">
        <v>9</v>
      </c>
      <c r="S409" s="32" t="s">
        <v>10</v>
      </c>
      <c r="T409" s="25"/>
      <c r="U409" s="33" t="s">
        <v>11</v>
      </c>
      <c r="V409" s="30"/>
      <c r="W409" s="30"/>
      <c r="X409" s="34" t="s">
        <v>12</v>
      </c>
      <c r="Y409" s="35"/>
      <c r="Z409" s="1"/>
    </row>
    <row r="410" spans="1:26" ht="23.25">
      <c r="A410" s="1"/>
      <c r="B410" s="36"/>
      <c r="C410" s="37"/>
      <c r="D410" s="37"/>
      <c r="E410" s="37"/>
      <c r="F410" s="38"/>
      <c r="G410" s="37"/>
      <c r="H410" s="36"/>
      <c r="I410" s="22"/>
      <c r="J410" s="2" t="s">
        <v>13</v>
      </c>
      <c r="K410" s="24"/>
      <c r="L410" s="39" t="s">
        <v>14</v>
      </c>
      <c r="M410" s="40" t="s">
        <v>15</v>
      </c>
      <c r="N410" s="32" t="s">
        <v>14</v>
      </c>
      <c r="O410" s="39" t="s">
        <v>16</v>
      </c>
      <c r="P410" s="29" t="s">
        <v>17</v>
      </c>
      <c r="Q410" s="26"/>
      <c r="R410" s="41" t="s">
        <v>16</v>
      </c>
      <c r="S410" s="40" t="s">
        <v>18</v>
      </c>
      <c r="T410" s="39" t="s">
        <v>19</v>
      </c>
      <c r="U410" s="33" t="s">
        <v>20</v>
      </c>
      <c r="V410" s="30"/>
      <c r="W410" s="30"/>
      <c r="X410" s="30"/>
      <c r="Y410" s="40"/>
      <c r="Z410" s="1"/>
    </row>
    <row r="411" spans="1:26" ht="23.25">
      <c r="A411" s="1"/>
      <c r="B411" s="36" t="s">
        <v>21</v>
      </c>
      <c r="C411" s="36" t="s">
        <v>22</v>
      </c>
      <c r="D411" s="36" t="s">
        <v>23</v>
      </c>
      <c r="E411" s="36" t="s">
        <v>24</v>
      </c>
      <c r="F411" s="36" t="s">
        <v>25</v>
      </c>
      <c r="G411" s="36" t="s">
        <v>26</v>
      </c>
      <c r="H411" s="36" t="s">
        <v>27</v>
      </c>
      <c r="I411" s="22"/>
      <c r="J411" s="42"/>
      <c r="K411" s="24"/>
      <c r="L411" s="39" t="s">
        <v>28</v>
      </c>
      <c r="M411" s="40" t="s">
        <v>29</v>
      </c>
      <c r="N411" s="32" t="s">
        <v>30</v>
      </c>
      <c r="O411" s="39" t="s">
        <v>31</v>
      </c>
      <c r="P411" s="29" t="s">
        <v>32</v>
      </c>
      <c r="Q411" s="40" t="s">
        <v>33</v>
      </c>
      <c r="R411" s="41" t="s">
        <v>31</v>
      </c>
      <c r="S411" s="40" t="s">
        <v>34</v>
      </c>
      <c r="T411" s="39" t="s">
        <v>35</v>
      </c>
      <c r="U411" s="33" t="s">
        <v>36</v>
      </c>
      <c r="V411" s="29" t="s">
        <v>33</v>
      </c>
      <c r="W411" s="29" t="s">
        <v>37</v>
      </c>
      <c r="X411" s="29" t="s">
        <v>38</v>
      </c>
      <c r="Y411" s="40" t="s">
        <v>39</v>
      </c>
      <c r="Z411" s="1"/>
    </row>
    <row r="412" spans="1:26" ht="23.25">
      <c r="A412" s="1"/>
      <c r="B412" s="43"/>
      <c r="C412" s="43"/>
      <c r="D412" s="43"/>
      <c r="E412" s="43"/>
      <c r="F412" s="43"/>
      <c r="G412" s="43"/>
      <c r="H412" s="43"/>
      <c r="I412" s="44"/>
      <c r="J412" s="45"/>
      <c r="K412" s="46"/>
      <c r="L412" s="47"/>
      <c r="M412" s="48"/>
      <c r="N412" s="49"/>
      <c r="O412" s="47"/>
      <c r="P412" s="50"/>
      <c r="Q412" s="50"/>
      <c r="R412" s="48"/>
      <c r="S412" s="48"/>
      <c r="T412" s="47"/>
      <c r="U412" s="51"/>
      <c r="V412" s="50"/>
      <c r="W412" s="50"/>
      <c r="X412" s="50"/>
      <c r="Y412" s="48"/>
      <c r="Z412" s="1"/>
    </row>
    <row r="413" spans="1:26" ht="23.25">
      <c r="A413" s="1"/>
      <c r="B413" s="84" t="s">
        <v>49</v>
      </c>
      <c r="C413" s="84" t="s">
        <v>56</v>
      </c>
      <c r="D413" s="52"/>
      <c r="E413" s="84" t="s">
        <v>58</v>
      </c>
      <c r="F413" s="84" t="s">
        <v>132</v>
      </c>
      <c r="G413" s="52"/>
      <c r="H413" s="52"/>
      <c r="I413" s="53"/>
      <c r="J413" s="54" t="s">
        <v>133</v>
      </c>
      <c r="K413" s="55"/>
      <c r="L413" s="25"/>
      <c r="M413" s="26"/>
      <c r="N413" s="27"/>
      <c r="O413" s="56"/>
      <c r="P413" s="30"/>
      <c r="Q413" s="30"/>
      <c r="R413" s="26"/>
      <c r="S413" s="27"/>
      <c r="T413" s="25"/>
      <c r="U413" s="57"/>
      <c r="V413" s="30"/>
      <c r="W413" s="30"/>
      <c r="X413" s="30"/>
      <c r="Y413" s="26"/>
      <c r="Z413" s="1"/>
    </row>
    <row r="414" spans="1:26" ht="23.25">
      <c r="A414" s="1"/>
      <c r="B414" s="52"/>
      <c r="C414" s="52"/>
      <c r="D414" s="52"/>
      <c r="E414" s="52"/>
      <c r="F414" s="52"/>
      <c r="G414" s="52"/>
      <c r="H414" s="52"/>
      <c r="I414" s="53"/>
      <c r="J414" s="58" t="s">
        <v>134</v>
      </c>
      <c r="K414" s="59"/>
      <c r="L414" s="60"/>
      <c r="M414" s="60"/>
      <c r="N414" s="60"/>
      <c r="O414" s="60"/>
      <c r="P414" s="60"/>
      <c r="Q414" s="60"/>
      <c r="R414" s="60"/>
      <c r="S414" s="60"/>
      <c r="T414" s="60"/>
      <c r="U414" s="69"/>
      <c r="V414" s="26"/>
      <c r="W414" s="26"/>
      <c r="X414" s="26"/>
      <c r="Y414" s="26"/>
      <c r="Z414" s="1"/>
    </row>
    <row r="415" spans="1:26" ht="23.25">
      <c r="A415" s="1"/>
      <c r="B415" s="52"/>
      <c r="C415" s="52"/>
      <c r="D415" s="52"/>
      <c r="E415" s="52"/>
      <c r="F415" s="52"/>
      <c r="G415" s="52"/>
      <c r="H415" s="52"/>
      <c r="I415" s="53"/>
      <c r="J415" s="58" t="s">
        <v>51</v>
      </c>
      <c r="K415" s="59"/>
      <c r="L415" s="60">
        <f>SUM(L423)</f>
        <v>62323</v>
      </c>
      <c r="M415" s="60">
        <f>SUM(M423)</f>
        <v>877.2</v>
      </c>
      <c r="N415" s="60">
        <f>SUM(N423)</f>
        <v>18210.6</v>
      </c>
      <c r="O415" s="60">
        <f>SUM(O423)</f>
        <v>0</v>
      </c>
      <c r="P415" s="60">
        <f>SUM(P423)</f>
        <v>0</v>
      </c>
      <c r="Q415" s="60">
        <f>SUM(L415:P415)</f>
        <v>81410.79999999999</v>
      </c>
      <c r="R415" s="60"/>
      <c r="S415" s="60"/>
      <c r="T415" s="60"/>
      <c r="U415" s="60"/>
      <c r="V415" s="26"/>
      <c r="W415" s="26">
        <f>SUM(Q415,V415)</f>
        <v>81410.79999999999</v>
      </c>
      <c r="X415" s="26">
        <f>(Q415/W415)*100</f>
        <v>100</v>
      </c>
      <c r="Y415" s="26">
        <f>(V415/W415)*100</f>
        <v>0</v>
      </c>
      <c r="Z415" s="1"/>
    </row>
    <row r="416" spans="1:26" ht="23.25">
      <c r="A416" s="1"/>
      <c r="B416" s="52"/>
      <c r="C416" s="52"/>
      <c r="D416" s="52"/>
      <c r="E416" s="52"/>
      <c r="F416" s="52"/>
      <c r="G416" s="52"/>
      <c r="H416" s="52"/>
      <c r="I416" s="53"/>
      <c r="J416" s="54" t="s">
        <v>52</v>
      </c>
      <c r="K416" s="55"/>
      <c r="L416" s="60">
        <f aca="true" t="shared" si="38" ref="L416:P417">SUM(L424)</f>
        <v>57919.8</v>
      </c>
      <c r="M416" s="60">
        <f t="shared" si="38"/>
        <v>610.8</v>
      </c>
      <c r="N416" s="60">
        <f t="shared" si="38"/>
        <v>9597.3</v>
      </c>
      <c r="O416" s="60">
        <f t="shared" si="38"/>
        <v>0</v>
      </c>
      <c r="P416" s="60">
        <f t="shared" si="38"/>
        <v>0</v>
      </c>
      <c r="Q416" s="26">
        <f>SUM(L416:P416)</f>
        <v>68127.90000000001</v>
      </c>
      <c r="R416" s="60"/>
      <c r="S416" s="60"/>
      <c r="T416" s="60"/>
      <c r="U416" s="60"/>
      <c r="V416" s="26"/>
      <c r="W416" s="26">
        <f>SUM(Q416,V416)</f>
        <v>68127.90000000001</v>
      </c>
      <c r="X416" s="26">
        <f>(Q416/W416)*100</f>
        <v>100</v>
      </c>
      <c r="Y416" s="26">
        <f>(V416/W416)*100</f>
        <v>0</v>
      </c>
      <c r="Z416" s="1"/>
    </row>
    <row r="417" spans="1:26" ht="23.25">
      <c r="A417" s="1"/>
      <c r="B417" s="52"/>
      <c r="C417" s="52"/>
      <c r="D417" s="52"/>
      <c r="E417" s="52"/>
      <c r="F417" s="52"/>
      <c r="G417" s="52"/>
      <c r="H417" s="52"/>
      <c r="I417" s="53"/>
      <c r="J417" s="54" t="s">
        <v>53</v>
      </c>
      <c r="K417" s="55"/>
      <c r="L417" s="60">
        <f t="shared" si="38"/>
        <v>54900.2</v>
      </c>
      <c r="M417" s="26">
        <f t="shared" si="38"/>
        <v>449.3</v>
      </c>
      <c r="N417" s="60">
        <f t="shared" si="38"/>
        <v>7149.5</v>
      </c>
      <c r="O417" s="60">
        <f t="shared" si="38"/>
        <v>0</v>
      </c>
      <c r="P417" s="26">
        <f t="shared" si="38"/>
        <v>0</v>
      </c>
      <c r="Q417" s="26">
        <f>SUM(L417:P417)</f>
        <v>62499</v>
      </c>
      <c r="R417" s="26"/>
      <c r="S417" s="60"/>
      <c r="T417" s="60"/>
      <c r="U417" s="60"/>
      <c r="V417" s="26"/>
      <c r="W417" s="26">
        <f>SUM(Q417,V417)</f>
        <v>62499</v>
      </c>
      <c r="X417" s="26">
        <f>(Q417/W417)*100</f>
        <v>100</v>
      </c>
      <c r="Y417" s="26">
        <f>(V417/W417)*100</f>
        <v>0</v>
      </c>
      <c r="Z417" s="1"/>
    </row>
    <row r="418" spans="1:26" ht="23.25">
      <c r="A418" s="1"/>
      <c r="B418" s="52"/>
      <c r="C418" s="52"/>
      <c r="D418" s="52"/>
      <c r="E418" s="52"/>
      <c r="F418" s="52"/>
      <c r="G418" s="52"/>
      <c r="H418" s="52"/>
      <c r="I418" s="53"/>
      <c r="J418" s="54" t="s">
        <v>54</v>
      </c>
      <c r="K418" s="55"/>
      <c r="L418" s="60">
        <f>(L417/L415)*100</f>
        <v>88.0897902860902</v>
      </c>
      <c r="M418" s="26">
        <f>(M417/M415)*100</f>
        <v>51.21979024167806</v>
      </c>
      <c r="N418" s="60">
        <f>(N417/N415)*100</f>
        <v>39.260101259705884</v>
      </c>
      <c r="O418" s="60"/>
      <c r="P418" s="26"/>
      <c r="Q418" s="26">
        <f>(Q417/Q415)*100</f>
        <v>76.7699125914498</v>
      </c>
      <c r="R418" s="26"/>
      <c r="S418" s="60"/>
      <c r="T418" s="60"/>
      <c r="U418" s="60"/>
      <c r="V418" s="26"/>
      <c r="W418" s="26">
        <f>(W417/W415)*100</f>
        <v>76.7699125914498</v>
      </c>
      <c r="X418" s="26"/>
      <c r="Y418" s="26"/>
      <c r="Z418" s="1"/>
    </row>
    <row r="419" spans="1:26" ht="23.25">
      <c r="A419" s="1"/>
      <c r="B419" s="52"/>
      <c r="C419" s="52"/>
      <c r="D419" s="52"/>
      <c r="E419" s="52"/>
      <c r="F419" s="52"/>
      <c r="G419" s="52"/>
      <c r="H419" s="52"/>
      <c r="I419" s="53"/>
      <c r="J419" s="54" t="s">
        <v>55</v>
      </c>
      <c r="K419" s="55"/>
      <c r="L419" s="60">
        <f>(L417/L416)*100</f>
        <v>94.7865842078184</v>
      </c>
      <c r="M419" s="26">
        <f>(M417/M416)*100</f>
        <v>73.55926653569091</v>
      </c>
      <c r="N419" s="60">
        <f>(N417/N416)*100</f>
        <v>74.49491002677837</v>
      </c>
      <c r="O419" s="60"/>
      <c r="P419" s="26"/>
      <c r="Q419" s="26">
        <f>(Q417/Q416)*100</f>
        <v>91.73774620970262</v>
      </c>
      <c r="R419" s="26"/>
      <c r="S419" s="60"/>
      <c r="T419" s="60"/>
      <c r="U419" s="60"/>
      <c r="V419" s="26"/>
      <c r="W419" s="26">
        <f>(W417/W416)*100</f>
        <v>91.73774620970262</v>
      </c>
      <c r="X419" s="26"/>
      <c r="Y419" s="26"/>
      <c r="Z419" s="1"/>
    </row>
    <row r="420" spans="1:26" ht="23.25">
      <c r="A420" s="1"/>
      <c r="B420" s="52"/>
      <c r="C420" s="52"/>
      <c r="D420" s="52"/>
      <c r="E420" s="52"/>
      <c r="F420" s="52"/>
      <c r="G420" s="52"/>
      <c r="H420" s="52"/>
      <c r="I420" s="53"/>
      <c r="J420" s="54"/>
      <c r="K420" s="55"/>
      <c r="L420" s="60"/>
      <c r="M420" s="26"/>
      <c r="N420" s="60"/>
      <c r="O420" s="60"/>
      <c r="P420" s="26"/>
      <c r="Q420" s="26"/>
      <c r="R420" s="26"/>
      <c r="S420" s="60"/>
      <c r="T420" s="60"/>
      <c r="U420" s="60"/>
      <c r="V420" s="26"/>
      <c r="W420" s="26"/>
      <c r="X420" s="26"/>
      <c r="Y420" s="26"/>
      <c r="Z420" s="1"/>
    </row>
    <row r="421" spans="1:26" ht="23.25">
      <c r="A421" s="1"/>
      <c r="B421" s="52"/>
      <c r="C421" s="52"/>
      <c r="D421" s="52"/>
      <c r="E421" s="52"/>
      <c r="F421" s="52"/>
      <c r="G421" s="84" t="s">
        <v>67</v>
      </c>
      <c r="H421" s="52"/>
      <c r="I421" s="53"/>
      <c r="J421" s="54" t="s">
        <v>68</v>
      </c>
      <c r="K421" s="55"/>
      <c r="L421" s="60"/>
      <c r="M421" s="26"/>
      <c r="N421" s="60"/>
      <c r="O421" s="60"/>
      <c r="P421" s="26"/>
      <c r="Q421" s="26"/>
      <c r="R421" s="26"/>
      <c r="S421" s="60"/>
      <c r="T421" s="60"/>
      <c r="U421" s="60"/>
      <c r="V421" s="26"/>
      <c r="W421" s="26"/>
      <c r="X421" s="26"/>
      <c r="Y421" s="26"/>
      <c r="Z421" s="1"/>
    </row>
    <row r="422" spans="1:26" ht="23.25">
      <c r="A422" s="1"/>
      <c r="B422" s="52"/>
      <c r="C422" s="52"/>
      <c r="D422" s="52"/>
      <c r="E422" s="52"/>
      <c r="F422" s="52"/>
      <c r="G422" s="52"/>
      <c r="H422" s="52"/>
      <c r="I422" s="53"/>
      <c r="J422" s="54" t="s">
        <v>69</v>
      </c>
      <c r="K422" s="55"/>
      <c r="L422" s="60"/>
      <c r="M422" s="26"/>
      <c r="N422" s="60"/>
      <c r="O422" s="60"/>
      <c r="P422" s="26"/>
      <c r="Q422" s="26"/>
      <c r="R422" s="26"/>
      <c r="S422" s="60"/>
      <c r="T422" s="60"/>
      <c r="U422" s="60"/>
      <c r="V422" s="26"/>
      <c r="W422" s="26"/>
      <c r="X422" s="26"/>
      <c r="Y422" s="26"/>
      <c r="Z422" s="1"/>
    </row>
    <row r="423" spans="1:26" ht="23.25">
      <c r="A423" s="1"/>
      <c r="B423" s="52"/>
      <c r="C423" s="52"/>
      <c r="D423" s="52"/>
      <c r="E423" s="52"/>
      <c r="F423" s="52"/>
      <c r="G423" s="52"/>
      <c r="H423" s="52"/>
      <c r="I423" s="53"/>
      <c r="J423" s="54" t="s">
        <v>51</v>
      </c>
      <c r="K423" s="55"/>
      <c r="L423" s="60">
        <f>SUM(L431)</f>
        <v>62323</v>
      </c>
      <c r="M423" s="26">
        <f>SUM(M431)</f>
        <v>877.2</v>
      </c>
      <c r="N423" s="60">
        <f>SUM(N431)</f>
        <v>18210.6</v>
      </c>
      <c r="O423" s="60">
        <f>SUM(O431)</f>
        <v>0</v>
      </c>
      <c r="P423" s="26">
        <f>SUM(P431)</f>
        <v>0</v>
      </c>
      <c r="Q423" s="26">
        <f>SUM(L423:P423)</f>
        <v>81410.79999999999</v>
      </c>
      <c r="R423" s="26"/>
      <c r="S423" s="60"/>
      <c r="T423" s="60"/>
      <c r="U423" s="60"/>
      <c r="V423" s="26"/>
      <c r="W423" s="26">
        <f>SUM(Q423,V423)</f>
        <v>81410.79999999999</v>
      </c>
      <c r="X423" s="26">
        <f>(Q423/W423)*100</f>
        <v>100</v>
      </c>
      <c r="Y423" s="26">
        <f>(V423/W423)*100</f>
        <v>0</v>
      </c>
      <c r="Z423" s="1"/>
    </row>
    <row r="424" spans="1:26" ht="23.25">
      <c r="A424" s="1"/>
      <c r="B424" s="52"/>
      <c r="C424" s="52"/>
      <c r="D424" s="52"/>
      <c r="E424" s="52"/>
      <c r="F424" s="52"/>
      <c r="G424" s="52"/>
      <c r="H424" s="52"/>
      <c r="I424" s="53"/>
      <c r="J424" s="54" t="s">
        <v>52</v>
      </c>
      <c r="K424" s="55"/>
      <c r="L424" s="60">
        <f aca="true" t="shared" si="39" ref="L424:P425">SUM(L432)</f>
        <v>57919.8</v>
      </c>
      <c r="M424" s="26">
        <f t="shared" si="39"/>
        <v>610.8</v>
      </c>
      <c r="N424" s="60">
        <f t="shared" si="39"/>
        <v>9597.3</v>
      </c>
      <c r="O424" s="60">
        <f t="shared" si="39"/>
        <v>0</v>
      </c>
      <c r="P424" s="26">
        <f t="shared" si="39"/>
        <v>0</v>
      </c>
      <c r="Q424" s="26">
        <f>SUM(L424:P424)</f>
        <v>68127.90000000001</v>
      </c>
      <c r="R424" s="26"/>
      <c r="S424" s="60"/>
      <c r="T424" s="60"/>
      <c r="U424" s="60"/>
      <c r="V424" s="26"/>
      <c r="W424" s="26">
        <f>SUM(Q424,V424)</f>
        <v>68127.90000000001</v>
      </c>
      <c r="X424" s="26">
        <f>(Q424/W424)*100</f>
        <v>100</v>
      </c>
      <c r="Y424" s="26">
        <f>(V424/W424)*100</f>
        <v>0</v>
      </c>
      <c r="Z424" s="1"/>
    </row>
    <row r="425" spans="1:26" ht="23.25">
      <c r="A425" s="1"/>
      <c r="B425" s="52"/>
      <c r="C425" s="52"/>
      <c r="D425" s="52"/>
      <c r="E425" s="52"/>
      <c r="F425" s="52"/>
      <c r="G425" s="52"/>
      <c r="H425" s="52"/>
      <c r="I425" s="53"/>
      <c r="J425" s="54" t="s">
        <v>53</v>
      </c>
      <c r="K425" s="55"/>
      <c r="L425" s="60">
        <f t="shared" si="39"/>
        <v>54900.2</v>
      </c>
      <c r="M425" s="26">
        <f t="shared" si="39"/>
        <v>449.3</v>
      </c>
      <c r="N425" s="60">
        <f t="shared" si="39"/>
        <v>7149.5</v>
      </c>
      <c r="O425" s="60">
        <f t="shared" si="39"/>
        <v>0</v>
      </c>
      <c r="P425" s="26">
        <f t="shared" si="39"/>
        <v>0</v>
      </c>
      <c r="Q425" s="26">
        <f>SUM(L425:P425)</f>
        <v>62499</v>
      </c>
      <c r="R425" s="26"/>
      <c r="S425" s="60"/>
      <c r="T425" s="60"/>
      <c r="U425" s="60"/>
      <c r="V425" s="26"/>
      <c r="W425" s="26">
        <f>SUM(Q425,V425)</f>
        <v>62499</v>
      </c>
      <c r="X425" s="26">
        <f>(Q425/W425)*100</f>
        <v>100</v>
      </c>
      <c r="Y425" s="26">
        <f>(V425/W425)*100</f>
        <v>0</v>
      </c>
      <c r="Z425" s="1"/>
    </row>
    <row r="426" spans="1:26" ht="23.25">
      <c r="A426" s="1"/>
      <c r="B426" s="52"/>
      <c r="C426" s="52"/>
      <c r="D426" s="52"/>
      <c r="E426" s="52"/>
      <c r="F426" s="52"/>
      <c r="G426" s="52"/>
      <c r="H426" s="52"/>
      <c r="I426" s="53"/>
      <c r="J426" s="54" t="s">
        <v>54</v>
      </c>
      <c r="K426" s="55"/>
      <c r="L426" s="60">
        <f>(L425/L423)*100</f>
        <v>88.0897902860902</v>
      </c>
      <c r="M426" s="26">
        <f>(M425/M423)*100</f>
        <v>51.21979024167806</v>
      </c>
      <c r="N426" s="60">
        <f>(N425/N423)*100</f>
        <v>39.260101259705884</v>
      </c>
      <c r="O426" s="60"/>
      <c r="P426" s="26"/>
      <c r="Q426" s="26">
        <f>(Q425/Q423)*100</f>
        <v>76.7699125914498</v>
      </c>
      <c r="R426" s="26"/>
      <c r="S426" s="60"/>
      <c r="T426" s="60"/>
      <c r="U426" s="60"/>
      <c r="V426" s="26"/>
      <c r="W426" s="26">
        <f>(W425/W423)*100</f>
        <v>76.7699125914498</v>
      </c>
      <c r="X426" s="26"/>
      <c r="Y426" s="26"/>
      <c r="Z426" s="1"/>
    </row>
    <row r="427" spans="1:26" ht="23.25">
      <c r="A427" s="1"/>
      <c r="B427" s="52"/>
      <c r="C427" s="52"/>
      <c r="D427" s="52"/>
      <c r="E427" s="52"/>
      <c r="F427" s="52"/>
      <c r="G427" s="52"/>
      <c r="H427" s="52"/>
      <c r="I427" s="53"/>
      <c r="J427" s="54" t="s">
        <v>55</v>
      </c>
      <c r="K427" s="55"/>
      <c r="L427" s="60">
        <f>(L425/L424)*100</f>
        <v>94.7865842078184</v>
      </c>
      <c r="M427" s="26">
        <f>(M425/M424)*100</f>
        <v>73.55926653569091</v>
      </c>
      <c r="N427" s="60">
        <f>(N425/N424)*100</f>
        <v>74.49491002677837</v>
      </c>
      <c r="O427" s="60"/>
      <c r="P427" s="26"/>
      <c r="Q427" s="26">
        <f>(Q425/Q424)*100</f>
        <v>91.73774620970262</v>
      </c>
      <c r="R427" s="26"/>
      <c r="S427" s="60"/>
      <c r="T427" s="60"/>
      <c r="U427" s="60"/>
      <c r="V427" s="26"/>
      <c r="W427" s="26">
        <f>(W425/W424)*100</f>
        <v>91.73774620970262</v>
      </c>
      <c r="X427" s="26"/>
      <c r="Y427" s="26"/>
      <c r="Z427" s="1"/>
    </row>
    <row r="428" spans="1:26" ht="23.25">
      <c r="A428" s="1"/>
      <c r="B428" s="61"/>
      <c r="C428" s="62"/>
      <c r="D428" s="62"/>
      <c r="E428" s="62"/>
      <c r="F428" s="62"/>
      <c r="G428" s="62"/>
      <c r="H428" s="62"/>
      <c r="I428" s="54"/>
      <c r="J428" s="54"/>
      <c r="K428" s="55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1"/>
    </row>
    <row r="429" spans="1:26" ht="23.25">
      <c r="A429" s="1"/>
      <c r="B429" s="52"/>
      <c r="C429" s="52"/>
      <c r="D429" s="52"/>
      <c r="E429" s="52"/>
      <c r="F429" s="52"/>
      <c r="G429" s="52"/>
      <c r="H429" s="84" t="s">
        <v>135</v>
      </c>
      <c r="I429" s="53"/>
      <c r="J429" s="54" t="s">
        <v>136</v>
      </c>
      <c r="K429" s="55"/>
      <c r="L429" s="60"/>
      <c r="M429" s="26"/>
      <c r="N429" s="60"/>
      <c r="O429" s="60"/>
      <c r="P429" s="26"/>
      <c r="Q429" s="26"/>
      <c r="R429" s="26"/>
      <c r="S429" s="60"/>
      <c r="T429" s="60"/>
      <c r="U429" s="60"/>
      <c r="V429" s="26"/>
      <c r="W429" s="26"/>
      <c r="X429" s="26"/>
      <c r="Y429" s="26"/>
      <c r="Z429" s="1"/>
    </row>
    <row r="430" spans="1:26" ht="23.25">
      <c r="A430" s="1"/>
      <c r="B430" s="52"/>
      <c r="C430" s="52"/>
      <c r="D430" s="52"/>
      <c r="E430" s="52"/>
      <c r="F430" s="52"/>
      <c r="G430" s="52"/>
      <c r="H430" s="52"/>
      <c r="I430" s="53"/>
      <c r="J430" s="54" t="s">
        <v>137</v>
      </c>
      <c r="K430" s="55"/>
      <c r="L430" s="60"/>
      <c r="M430" s="26"/>
      <c r="N430" s="60"/>
      <c r="O430" s="60"/>
      <c r="P430" s="26"/>
      <c r="Q430" s="26"/>
      <c r="R430" s="26"/>
      <c r="S430" s="60"/>
      <c r="T430" s="60"/>
      <c r="U430" s="60"/>
      <c r="V430" s="26"/>
      <c r="W430" s="26"/>
      <c r="X430" s="26"/>
      <c r="Y430" s="26"/>
      <c r="Z430" s="1"/>
    </row>
    <row r="431" spans="1:26" ht="23.25">
      <c r="A431" s="1"/>
      <c r="B431" s="52"/>
      <c r="C431" s="52"/>
      <c r="D431" s="52"/>
      <c r="E431" s="52"/>
      <c r="F431" s="52"/>
      <c r="G431" s="52"/>
      <c r="H431" s="52"/>
      <c r="I431" s="53"/>
      <c r="J431" s="54" t="s">
        <v>51</v>
      </c>
      <c r="K431" s="55"/>
      <c r="L431" s="60">
        <v>62323</v>
      </c>
      <c r="M431" s="26">
        <v>877.2</v>
      </c>
      <c r="N431" s="60">
        <v>18210.6</v>
      </c>
      <c r="O431" s="60"/>
      <c r="P431" s="26"/>
      <c r="Q431" s="26">
        <f>SUM(L431:P431)</f>
        <v>81410.79999999999</v>
      </c>
      <c r="R431" s="26"/>
      <c r="S431" s="60"/>
      <c r="T431" s="60"/>
      <c r="U431" s="60"/>
      <c r="V431" s="26"/>
      <c r="W431" s="26">
        <f>SUM(Q431,V431)</f>
        <v>81410.79999999999</v>
      </c>
      <c r="X431" s="26">
        <f>(Q431/W431)*100</f>
        <v>100</v>
      </c>
      <c r="Y431" s="26">
        <f>(V431/W431)*100</f>
        <v>0</v>
      </c>
      <c r="Z431" s="1"/>
    </row>
    <row r="432" spans="1:26" ht="23.25">
      <c r="A432" s="1"/>
      <c r="B432" s="52"/>
      <c r="C432" s="52"/>
      <c r="D432" s="52"/>
      <c r="E432" s="52"/>
      <c r="F432" s="52"/>
      <c r="G432" s="52"/>
      <c r="H432" s="52"/>
      <c r="I432" s="53"/>
      <c r="J432" s="54" t="s">
        <v>52</v>
      </c>
      <c r="K432" s="55"/>
      <c r="L432" s="60">
        <v>57919.8</v>
      </c>
      <c r="M432" s="26">
        <v>610.8</v>
      </c>
      <c r="N432" s="60">
        <v>9597.3</v>
      </c>
      <c r="O432" s="60"/>
      <c r="P432" s="26"/>
      <c r="Q432" s="26">
        <f>SUM(L432:P432)</f>
        <v>68127.90000000001</v>
      </c>
      <c r="R432" s="26"/>
      <c r="S432" s="60"/>
      <c r="T432" s="60"/>
      <c r="U432" s="60"/>
      <c r="V432" s="26"/>
      <c r="W432" s="26">
        <f>SUM(Q432,V432)</f>
        <v>68127.90000000001</v>
      </c>
      <c r="X432" s="26">
        <f>(Q432/W432)*100</f>
        <v>100</v>
      </c>
      <c r="Y432" s="26">
        <f>(V432/W432)*100</f>
        <v>0</v>
      </c>
      <c r="Z432" s="1"/>
    </row>
    <row r="433" spans="1:26" ht="23.25">
      <c r="A433" s="1"/>
      <c r="B433" s="52"/>
      <c r="C433" s="52"/>
      <c r="D433" s="52"/>
      <c r="E433" s="52"/>
      <c r="F433" s="52"/>
      <c r="G433" s="52"/>
      <c r="H433" s="52"/>
      <c r="I433" s="53"/>
      <c r="J433" s="54" t="s">
        <v>53</v>
      </c>
      <c r="K433" s="55"/>
      <c r="L433" s="60">
        <v>54900.2</v>
      </c>
      <c r="M433" s="26">
        <v>449.3</v>
      </c>
      <c r="N433" s="60">
        <v>7149.5</v>
      </c>
      <c r="O433" s="60"/>
      <c r="P433" s="26"/>
      <c r="Q433" s="26">
        <f>SUM(L433:P433)</f>
        <v>62499</v>
      </c>
      <c r="R433" s="26"/>
      <c r="S433" s="60"/>
      <c r="T433" s="60"/>
      <c r="U433" s="60"/>
      <c r="V433" s="26"/>
      <c r="W433" s="26">
        <f>SUM(Q433,V433)</f>
        <v>62499</v>
      </c>
      <c r="X433" s="26">
        <f>(Q433/W433)*100</f>
        <v>100</v>
      </c>
      <c r="Y433" s="26">
        <f>(V433/W433)*100</f>
        <v>0</v>
      </c>
      <c r="Z433" s="1"/>
    </row>
    <row r="434" spans="1:26" ht="23.25">
      <c r="A434" s="1"/>
      <c r="B434" s="52"/>
      <c r="C434" s="52"/>
      <c r="D434" s="52"/>
      <c r="E434" s="52"/>
      <c r="F434" s="52"/>
      <c r="G434" s="52"/>
      <c r="H434" s="52"/>
      <c r="I434" s="53"/>
      <c r="J434" s="54" t="s">
        <v>54</v>
      </c>
      <c r="K434" s="55"/>
      <c r="L434" s="60">
        <f>(L433/L431)*100</f>
        <v>88.0897902860902</v>
      </c>
      <c r="M434" s="26">
        <f>(M433/M431)*100</f>
        <v>51.21979024167806</v>
      </c>
      <c r="N434" s="60">
        <f>(N433/N431)*100</f>
        <v>39.260101259705884</v>
      </c>
      <c r="O434" s="60"/>
      <c r="P434" s="26"/>
      <c r="Q434" s="26">
        <f>(Q433/Q431)*100</f>
        <v>76.7699125914498</v>
      </c>
      <c r="R434" s="26"/>
      <c r="S434" s="60"/>
      <c r="T434" s="60"/>
      <c r="U434" s="60"/>
      <c r="V434" s="26"/>
      <c r="W434" s="26">
        <f>(W433/W431)*100</f>
        <v>76.7699125914498</v>
      </c>
      <c r="X434" s="26"/>
      <c r="Y434" s="26"/>
      <c r="Z434" s="1"/>
    </row>
    <row r="435" spans="1:26" ht="23.25">
      <c r="A435" s="1"/>
      <c r="B435" s="52"/>
      <c r="C435" s="52"/>
      <c r="D435" s="52"/>
      <c r="E435" s="52"/>
      <c r="F435" s="52"/>
      <c r="G435" s="52"/>
      <c r="H435" s="52"/>
      <c r="I435" s="53"/>
      <c r="J435" s="54" t="s">
        <v>55</v>
      </c>
      <c r="K435" s="55"/>
      <c r="L435" s="60">
        <f>(L433/L432)*100</f>
        <v>94.7865842078184</v>
      </c>
      <c r="M435" s="26">
        <f>(M433/M432)*100</f>
        <v>73.55926653569091</v>
      </c>
      <c r="N435" s="60">
        <f>(N433/N432)*100</f>
        <v>74.49491002677837</v>
      </c>
      <c r="O435" s="60"/>
      <c r="P435" s="26"/>
      <c r="Q435" s="26">
        <f>(Q433/Q432)*100</f>
        <v>91.73774620970262</v>
      </c>
      <c r="R435" s="26"/>
      <c r="S435" s="60"/>
      <c r="T435" s="60"/>
      <c r="U435" s="60"/>
      <c r="V435" s="26"/>
      <c r="W435" s="26">
        <f>(W433/W432)*100</f>
        <v>91.73774620970262</v>
      </c>
      <c r="X435" s="26"/>
      <c r="Y435" s="26"/>
      <c r="Z435" s="1"/>
    </row>
    <row r="436" spans="1:26" ht="23.25">
      <c r="A436" s="1"/>
      <c r="B436" s="52"/>
      <c r="C436" s="52"/>
      <c r="D436" s="52"/>
      <c r="E436" s="52"/>
      <c r="F436" s="52"/>
      <c r="G436" s="52"/>
      <c r="H436" s="52"/>
      <c r="I436" s="53"/>
      <c r="J436" s="54"/>
      <c r="K436" s="55"/>
      <c r="L436" s="60"/>
      <c r="M436" s="26"/>
      <c r="N436" s="60"/>
      <c r="O436" s="60"/>
      <c r="P436" s="26"/>
      <c r="Q436" s="26"/>
      <c r="R436" s="26"/>
      <c r="S436" s="60"/>
      <c r="T436" s="60"/>
      <c r="U436" s="60"/>
      <c r="V436" s="26"/>
      <c r="W436" s="26"/>
      <c r="X436" s="26"/>
      <c r="Y436" s="26"/>
      <c r="Z436" s="1"/>
    </row>
    <row r="437" spans="1:26" ht="23.25">
      <c r="A437" s="1"/>
      <c r="B437" s="61"/>
      <c r="C437" s="62"/>
      <c r="D437" s="62"/>
      <c r="E437" s="62"/>
      <c r="F437" s="87" t="s">
        <v>138</v>
      </c>
      <c r="G437" s="62"/>
      <c r="H437" s="62"/>
      <c r="I437" s="54"/>
      <c r="J437" s="54" t="s">
        <v>139</v>
      </c>
      <c r="K437" s="55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1"/>
    </row>
    <row r="438" spans="1:26" ht="23.25">
      <c r="A438" s="1"/>
      <c r="B438" s="52"/>
      <c r="C438" s="52"/>
      <c r="D438" s="52"/>
      <c r="E438" s="52"/>
      <c r="F438" s="52"/>
      <c r="G438" s="52"/>
      <c r="H438" s="52"/>
      <c r="I438" s="53"/>
      <c r="J438" s="54" t="s">
        <v>140</v>
      </c>
      <c r="K438" s="55"/>
      <c r="L438" s="60"/>
      <c r="M438" s="26"/>
      <c r="N438" s="60"/>
      <c r="O438" s="60"/>
      <c r="P438" s="26"/>
      <c r="Q438" s="26"/>
      <c r="R438" s="26"/>
      <c r="S438" s="60"/>
      <c r="T438" s="60"/>
      <c r="U438" s="60"/>
      <c r="V438" s="26"/>
      <c r="W438" s="26"/>
      <c r="X438" s="26"/>
      <c r="Y438" s="26"/>
      <c r="Z438" s="1"/>
    </row>
    <row r="439" spans="1:26" ht="23.25">
      <c r="A439" s="1"/>
      <c r="B439" s="52"/>
      <c r="C439" s="52"/>
      <c r="D439" s="52"/>
      <c r="E439" s="52"/>
      <c r="F439" s="52"/>
      <c r="G439" s="52"/>
      <c r="H439" s="52"/>
      <c r="I439" s="53"/>
      <c r="J439" s="54" t="s">
        <v>51</v>
      </c>
      <c r="K439" s="55"/>
      <c r="L439" s="60">
        <f aca="true" t="shared" si="40" ref="L439:P441">SUM(L447)</f>
        <v>44937</v>
      </c>
      <c r="M439" s="26">
        <f t="shared" si="40"/>
        <v>768.8</v>
      </c>
      <c r="N439" s="60">
        <f t="shared" si="40"/>
        <v>3643.2</v>
      </c>
      <c r="O439" s="60">
        <f t="shared" si="40"/>
        <v>0</v>
      </c>
      <c r="P439" s="26">
        <f t="shared" si="40"/>
        <v>0</v>
      </c>
      <c r="Q439" s="26">
        <f>SUM(L439:P439)</f>
        <v>49349</v>
      </c>
      <c r="R439" s="26"/>
      <c r="S439" s="60"/>
      <c r="T439" s="60"/>
      <c r="U439" s="60"/>
      <c r="V439" s="26"/>
      <c r="W439" s="26">
        <f>SUM(Q439,V439)</f>
        <v>49349</v>
      </c>
      <c r="X439" s="26">
        <f>(Q439/W439)*100</f>
        <v>100</v>
      </c>
      <c r="Y439" s="26">
        <f>(V439/W439)*100</f>
        <v>0</v>
      </c>
      <c r="Z439" s="1"/>
    </row>
    <row r="440" spans="1:26" ht="23.25">
      <c r="A440" s="1"/>
      <c r="B440" s="52"/>
      <c r="C440" s="52"/>
      <c r="D440" s="52"/>
      <c r="E440" s="52"/>
      <c r="F440" s="52"/>
      <c r="G440" s="52"/>
      <c r="H440" s="52"/>
      <c r="I440" s="53"/>
      <c r="J440" s="54" t="s">
        <v>52</v>
      </c>
      <c r="K440" s="55"/>
      <c r="L440" s="60">
        <f t="shared" si="40"/>
        <v>43427.2</v>
      </c>
      <c r="M440" s="26">
        <f t="shared" si="40"/>
        <v>597.3</v>
      </c>
      <c r="N440" s="60">
        <f t="shared" si="40"/>
        <v>2535.1</v>
      </c>
      <c r="O440" s="60">
        <f t="shared" si="40"/>
        <v>0</v>
      </c>
      <c r="P440" s="26">
        <f t="shared" si="40"/>
        <v>0</v>
      </c>
      <c r="Q440" s="26">
        <f>SUM(L440:P440)</f>
        <v>46559.6</v>
      </c>
      <c r="R440" s="26"/>
      <c r="S440" s="60"/>
      <c r="T440" s="60"/>
      <c r="U440" s="60"/>
      <c r="V440" s="26"/>
      <c r="W440" s="26">
        <f>SUM(Q440,V440)</f>
        <v>46559.6</v>
      </c>
      <c r="X440" s="26">
        <f>(Q440/W440)*100</f>
        <v>100</v>
      </c>
      <c r="Y440" s="26">
        <f>(V440/W440)*100</f>
        <v>0</v>
      </c>
      <c r="Z440" s="1"/>
    </row>
    <row r="441" spans="1:26" ht="23.25">
      <c r="A441" s="1"/>
      <c r="B441" s="52"/>
      <c r="C441" s="52"/>
      <c r="D441" s="52"/>
      <c r="E441" s="52"/>
      <c r="F441" s="52"/>
      <c r="G441" s="52"/>
      <c r="H441" s="52"/>
      <c r="I441" s="53"/>
      <c r="J441" s="54" t="s">
        <v>53</v>
      </c>
      <c r="K441" s="55"/>
      <c r="L441" s="60">
        <f t="shared" si="40"/>
        <v>42220.8</v>
      </c>
      <c r="M441" s="26">
        <f t="shared" si="40"/>
        <v>414.3</v>
      </c>
      <c r="N441" s="60">
        <f t="shared" si="40"/>
        <v>1828.1</v>
      </c>
      <c r="O441" s="60">
        <f t="shared" si="40"/>
        <v>0</v>
      </c>
      <c r="P441" s="26">
        <f t="shared" si="40"/>
        <v>0</v>
      </c>
      <c r="Q441" s="26">
        <f>SUM(L441:P441)</f>
        <v>44463.200000000004</v>
      </c>
      <c r="R441" s="26"/>
      <c r="S441" s="60"/>
      <c r="T441" s="60"/>
      <c r="U441" s="60"/>
      <c r="V441" s="26"/>
      <c r="W441" s="26">
        <f>SUM(Q441,V441)</f>
        <v>44463.200000000004</v>
      </c>
      <c r="X441" s="26">
        <f>(Q441/W441)*100</f>
        <v>100</v>
      </c>
      <c r="Y441" s="26">
        <f>(V441/W441)*100</f>
        <v>0</v>
      </c>
      <c r="Z441" s="1"/>
    </row>
    <row r="442" spans="1:26" ht="23.25">
      <c r="A442" s="1"/>
      <c r="B442" s="61"/>
      <c r="C442" s="61"/>
      <c r="D442" s="61"/>
      <c r="E442" s="61"/>
      <c r="F442" s="61"/>
      <c r="G442" s="61"/>
      <c r="H442" s="61"/>
      <c r="I442" s="53"/>
      <c r="J442" s="54" t="s">
        <v>54</v>
      </c>
      <c r="K442" s="55"/>
      <c r="L442" s="60">
        <f>(L441/L439)*100</f>
        <v>93.955537752854</v>
      </c>
      <c r="M442" s="26">
        <f>(M441/M439)*100</f>
        <v>53.8891779396462</v>
      </c>
      <c r="N442" s="60">
        <f>(N441/N439)*100</f>
        <v>50.178414580588495</v>
      </c>
      <c r="O442" s="60"/>
      <c r="P442" s="26"/>
      <c r="Q442" s="26">
        <f>(Q441/Q439)*100</f>
        <v>90.09949543050519</v>
      </c>
      <c r="R442" s="26"/>
      <c r="S442" s="60"/>
      <c r="T442" s="60"/>
      <c r="U442" s="60"/>
      <c r="V442" s="26"/>
      <c r="W442" s="26">
        <f>(W441/W439)*100</f>
        <v>90.09949543050519</v>
      </c>
      <c r="X442" s="26"/>
      <c r="Y442" s="26"/>
      <c r="Z442" s="1"/>
    </row>
    <row r="443" spans="1:26" ht="23.25">
      <c r="A443" s="1"/>
      <c r="B443" s="61"/>
      <c r="C443" s="62"/>
      <c r="D443" s="62"/>
      <c r="E443" s="62"/>
      <c r="F443" s="62"/>
      <c r="G443" s="62"/>
      <c r="H443" s="62"/>
      <c r="I443" s="54"/>
      <c r="J443" s="54" t="s">
        <v>55</v>
      </c>
      <c r="K443" s="55"/>
      <c r="L443" s="24">
        <f>(L441/L440)*100</f>
        <v>97.22201753739593</v>
      </c>
      <c r="M443" s="24">
        <f>(M441/M440)*100</f>
        <v>69.36212958312407</v>
      </c>
      <c r="N443" s="24">
        <f>(N441/N440)*100</f>
        <v>72.11155378486056</v>
      </c>
      <c r="O443" s="24"/>
      <c r="P443" s="24"/>
      <c r="Q443" s="24">
        <f>(Q441/Q440)*100</f>
        <v>95.49738399814433</v>
      </c>
      <c r="R443" s="24"/>
      <c r="S443" s="24"/>
      <c r="T443" s="24"/>
      <c r="U443" s="24"/>
      <c r="V443" s="24"/>
      <c r="W443" s="24">
        <f>(W441/W440)*100</f>
        <v>95.49738399814433</v>
      </c>
      <c r="X443" s="24"/>
      <c r="Y443" s="24"/>
      <c r="Z443" s="1"/>
    </row>
    <row r="444" spans="1:26" ht="23.25">
      <c r="A444" s="1"/>
      <c r="B444" s="61"/>
      <c r="C444" s="61"/>
      <c r="D444" s="61"/>
      <c r="E444" s="61"/>
      <c r="F444" s="61"/>
      <c r="G444" s="61"/>
      <c r="H444" s="61"/>
      <c r="I444" s="53"/>
      <c r="J444" s="54"/>
      <c r="K444" s="55"/>
      <c r="L444" s="60"/>
      <c r="M444" s="26"/>
      <c r="N444" s="60"/>
      <c r="O444" s="60"/>
      <c r="P444" s="26"/>
      <c r="Q444" s="26"/>
      <c r="R444" s="26"/>
      <c r="S444" s="60"/>
      <c r="T444" s="60"/>
      <c r="U444" s="60"/>
      <c r="V444" s="26"/>
      <c r="W444" s="26"/>
      <c r="X444" s="26"/>
      <c r="Y444" s="26"/>
      <c r="Z444" s="1"/>
    </row>
    <row r="445" spans="1:26" ht="23.25">
      <c r="A445" s="1"/>
      <c r="B445" s="61"/>
      <c r="C445" s="61"/>
      <c r="D445" s="61"/>
      <c r="E445" s="61"/>
      <c r="F445" s="61"/>
      <c r="G445" s="85" t="s">
        <v>67</v>
      </c>
      <c r="H445" s="61"/>
      <c r="I445" s="53"/>
      <c r="J445" s="54" t="s">
        <v>68</v>
      </c>
      <c r="K445" s="55"/>
      <c r="L445" s="60"/>
      <c r="M445" s="26"/>
      <c r="N445" s="60"/>
      <c r="O445" s="60"/>
      <c r="P445" s="26"/>
      <c r="Q445" s="26"/>
      <c r="R445" s="26"/>
      <c r="S445" s="60"/>
      <c r="T445" s="60"/>
      <c r="U445" s="60"/>
      <c r="V445" s="26"/>
      <c r="W445" s="26"/>
      <c r="X445" s="26"/>
      <c r="Y445" s="26"/>
      <c r="Z445" s="1"/>
    </row>
    <row r="446" spans="1:26" ht="23.25">
      <c r="A446" s="1"/>
      <c r="B446" s="61"/>
      <c r="C446" s="61"/>
      <c r="D446" s="61"/>
      <c r="E446" s="61"/>
      <c r="F446" s="61"/>
      <c r="G446" s="61"/>
      <c r="H446" s="61"/>
      <c r="I446" s="53"/>
      <c r="J446" s="54" t="s">
        <v>69</v>
      </c>
      <c r="K446" s="55"/>
      <c r="L446" s="60"/>
      <c r="M446" s="26"/>
      <c r="N446" s="60"/>
      <c r="O446" s="60"/>
      <c r="P446" s="26"/>
      <c r="Q446" s="26"/>
      <c r="R446" s="26"/>
      <c r="S446" s="60"/>
      <c r="T446" s="60"/>
      <c r="U446" s="60"/>
      <c r="V446" s="26"/>
      <c r="W446" s="26"/>
      <c r="X446" s="26"/>
      <c r="Y446" s="26"/>
      <c r="Z446" s="1"/>
    </row>
    <row r="447" spans="1:26" ht="23.25">
      <c r="A447" s="1"/>
      <c r="B447" s="61"/>
      <c r="C447" s="61"/>
      <c r="D447" s="61"/>
      <c r="E447" s="61"/>
      <c r="F447" s="61"/>
      <c r="G447" s="61"/>
      <c r="H447" s="61"/>
      <c r="I447" s="53"/>
      <c r="J447" s="54" t="s">
        <v>51</v>
      </c>
      <c r="K447" s="55"/>
      <c r="L447" s="60">
        <f>SUM(L464)</f>
        <v>44937</v>
      </c>
      <c r="M447" s="26">
        <f>SUM(M464)</f>
        <v>768.8</v>
      </c>
      <c r="N447" s="60">
        <f>SUM(N464)</f>
        <v>3643.2</v>
      </c>
      <c r="O447" s="60">
        <f>SUM(O464)</f>
        <v>0</v>
      </c>
      <c r="P447" s="26">
        <f>SUM(P464)</f>
        <v>0</v>
      </c>
      <c r="Q447" s="26">
        <f>SUM(L447:P447)</f>
        <v>49349</v>
      </c>
      <c r="R447" s="26"/>
      <c r="S447" s="60"/>
      <c r="T447" s="60"/>
      <c r="U447" s="60"/>
      <c r="V447" s="26"/>
      <c r="W447" s="26">
        <f>SUM(Q447,V447)</f>
        <v>49349</v>
      </c>
      <c r="X447" s="26">
        <f>(Q447/W447)*100</f>
        <v>100</v>
      </c>
      <c r="Y447" s="26">
        <f>(V447/W447)*100</f>
        <v>0</v>
      </c>
      <c r="Z447" s="1"/>
    </row>
    <row r="448" spans="1:26" ht="23.25">
      <c r="A448" s="1"/>
      <c r="B448" s="61"/>
      <c r="C448" s="61"/>
      <c r="D448" s="61"/>
      <c r="E448" s="61"/>
      <c r="F448" s="61"/>
      <c r="G448" s="61"/>
      <c r="H448" s="61"/>
      <c r="I448" s="53"/>
      <c r="J448" s="54" t="s">
        <v>52</v>
      </c>
      <c r="K448" s="55"/>
      <c r="L448" s="60">
        <f aca="true" t="shared" si="41" ref="L448:P449">SUM(L465)</f>
        <v>43427.2</v>
      </c>
      <c r="M448" s="26">
        <f t="shared" si="41"/>
        <v>597.3</v>
      </c>
      <c r="N448" s="60">
        <f t="shared" si="41"/>
        <v>2535.1</v>
      </c>
      <c r="O448" s="60">
        <f t="shared" si="41"/>
        <v>0</v>
      </c>
      <c r="P448" s="26">
        <f t="shared" si="41"/>
        <v>0</v>
      </c>
      <c r="Q448" s="26">
        <f>SUM(L448:P448)</f>
        <v>46559.6</v>
      </c>
      <c r="R448" s="26"/>
      <c r="S448" s="60"/>
      <c r="T448" s="60"/>
      <c r="U448" s="60"/>
      <c r="V448" s="26"/>
      <c r="W448" s="26">
        <f>SUM(Q448,V448)</f>
        <v>46559.6</v>
      </c>
      <c r="X448" s="26">
        <f>(Q448/W448)*100</f>
        <v>100</v>
      </c>
      <c r="Y448" s="26">
        <f>(V448/W448)*100</f>
        <v>0</v>
      </c>
      <c r="Z448" s="1"/>
    </row>
    <row r="449" spans="1:26" ht="23.25">
      <c r="A449" s="1"/>
      <c r="B449" s="61"/>
      <c r="C449" s="61"/>
      <c r="D449" s="61"/>
      <c r="E449" s="61"/>
      <c r="F449" s="61"/>
      <c r="G449" s="61"/>
      <c r="H449" s="61"/>
      <c r="I449" s="53"/>
      <c r="J449" s="54" t="s">
        <v>53</v>
      </c>
      <c r="K449" s="55"/>
      <c r="L449" s="60">
        <f t="shared" si="41"/>
        <v>42220.8</v>
      </c>
      <c r="M449" s="26">
        <f t="shared" si="41"/>
        <v>414.3</v>
      </c>
      <c r="N449" s="60">
        <f t="shared" si="41"/>
        <v>1828.1</v>
      </c>
      <c r="O449" s="60">
        <f t="shared" si="41"/>
        <v>0</v>
      </c>
      <c r="P449" s="26">
        <f t="shared" si="41"/>
        <v>0</v>
      </c>
      <c r="Q449" s="26">
        <f>SUM(L449:P449)</f>
        <v>44463.200000000004</v>
      </c>
      <c r="R449" s="26"/>
      <c r="S449" s="60"/>
      <c r="T449" s="60"/>
      <c r="U449" s="60"/>
      <c r="V449" s="26"/>
      <c r="W449" s="26">
        <f>SUM(Q449,V449)</f>
        <v>44463.200000000004</v>
      </c>
      <c r="X449" s="26">
        <f>(Q449/W449)*100</f>
        <v>100</v>
      </c>
      <c r="Y449" s="26">
        <f>(V449/W449)*100</f>
        <v>0</v>
      </c>
      <c r="Z449" s="1"/>
    </row>
    <row r="450" spans="1:26" ht="23.25">
      <c r="A450" s="1"/>
      <c r="B450" s="70"/>
      <c r="C450" s="70"/>
      <c r="D450" s="70"/>
      <c r="E450" s="70"/>
      <c r="F450" s="70"/>
      <c r="G450" s="70"/>
      <c r="H450" s="70"/>
      <c r="I450" s="64"/>
      <c r="J450" s="65"/>
      <c r="K450" s="66"/>
      <c r="L450" s="67"/>
      <c r="M450" s="68"/>
      <c r="N450" s="67"/>
      <c r="O450" s="67"/>
      <c r="P450" s="68"/>
      <c r="Q450" s="68"/>
      <c r="R450" s="68"/>
      <c r="S450" s="67"/>
      <c r="T450" s="67"/>
      <c r="U450" s="67"/>
      <c r="V450" s="68"/>
      <c r="W450" s="68"/>
      <c r="X450" s="68"/>
      <c r="Y450" s="68"/>
      <c r="Z450" s="1"/>
    </row>
    <row r="451" spans="1:26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5"/>
      <c r="W452" s="5"/>
      <c r="X452" s="5"/>
      <c r="Y452" s="5" t="s">
        <v>175</v>
      </c>
      <c r="Z452" s="1"/>
    </row>
    <row r="453" spans="1:26" ht="23.25">
      <c r="A453" s="1"/>
      <c r="B453" s="9" t="s">
        <v>4</v>
      </c>
      <c r="C453" s="10"/>
      <c r="D453" s="10"/>
      <c r="E453" s="10"/>
      <c r="F453" s="10"/>
      <c r="G453" s="10"/>
      <c r="H453" s="11"/>
      <c r="I453" s="12"/>
      <c r="J453" s="13"/>
      <c r="K453" s="14"/>
      <c r="L453" s="15" t="s">
        <v>5</v>
      </c>
      <c r="M453" s="15"/>
      <c r="N453" s="15"/>
      <c r="O453" s="15"/>
      <c r="P453" s="15"/>
      <c r="Q453" s="15"/>
      <c r="R453" s="16" t="s">
        <v>6</v>
      </c>
      <c r="S453" s="15"/>
      <c r="T453" s="15"/>
      <c r="U453" s="15"/>
      <c r="V453" s="17"/>
      <c r="W453" s="15" t="s">
        <v>7</v>
      </c>
      <c r="X453" s="15"/>
      <c r="Y453" s="18"/>
      <c r="Z453" s="1"/>
    </row>
    <row r="454" spans="1:26" ht="23.25">
      <c r="A454" s="1"/>
      <c r="B454" s="19" t="s">
        <v>8</v>
      </c>
      <c r="C454" s="20"/>
      <c r="D454" s="20"/>
      <c r="E454" s="20"/>
      <c r="F454" s="20"/>
      <c r="G454" s="20"/>
      <c r="H454" s="21"/>
      <c r="I454" s="22"/>
      <c r="J454" s="23"/>
      <c r="K454" s="24"/>
      <c r="L454" s="25"/>
      <c r="M454" s="26"/>
      <c r="N454" s="27"/>
      <c r="O454" s="28" t="s">
        <v>9</v>
      </c>
      <c r="P454" s="29"/>
      <c r="Q454" s="30"/>
      <c r="R454" s="31" t="s">
        <v>9</v>
      </c>
      <c r="S454" s="32" t="s">
        <v>10</v>
      </c>
      <c r="T454" s="25"/>
      <c r="U454" s="33" t="s">
        <v>11</v>
      </c>
      <c r="V454" s="30"/>
      <c r="W454" s="30"/>
      <c r="X454" s="34" t="s">
        <v>12</v>
      </c>
      <c r="Y454" s="35"/>
      <c r="Z454" s="1"/>
    </row>
    <row r="455" spans="1:26" ht="23.25">
      <c r="A455" s="1"/>
      <c r="B455" s="36"/>
      <c r="C455" s="37"/>
      <c r="D455" s="37"/>
      <c r="E455" s="37"/>
      <c r="F455" s="38"/>
      <c r="G455" s="37"/>
      <c r="H455" s="36"/>
      <c r="I455" s="22"/>
      <c r="J455" s="2" t="s">
        <v>13</v>
      </c>
      <c r="K455" s="24"/>
      <c r="L455" s="39" t="s">
        <v>14</v>
      </c>
      <c r="M455" s="40" t="s">
        <v>15</v>
      </c>
      <c r="N455" s="32" t="s">
        <v>14</v>
      </c>
      <c r="O455" s="39" t="s">
        <v>16</v>
      </c>
      <c r="P455" s="29" t="s">
        <v>17</v>
      </c>
      <c r="Q455" s="26"/>
      <c r="R455" s="41" t="s">
        <v>16</v>
      </c>
      <c r="S455" s="40" t="s">
        <v>18</v>
      </c>
      <c r="T455" s="39" t="s">
        <v>19</v>
      </c>
      <c r="U455" s="33" t="s">
        <v>20</v>
      </c>
      <c r="V455" s="30"/>
      <c r="W455" s="30"/>
      <c r="X455" s="30"/>
      <c r="Y455" s="40"/>
      <c r="Z455" s="1"/>
    </row>
    <row r="456" spans="1:26" ht="23.25">
      <c r="A456" s="1"/>
      <c r="B456" s="36" t="s">
        <v>21</v>
      </c>
      <c r="C456" s="36" t="s">
        <v>22</v>
      </c>
      <c r="D456" s="36" t="s">
        <v>23</v>
      </c>
      <c r="E456" s="36" t="s">
        <v>24</v>
      </c>
      <c r="F456" s="36" t="s">
        <v>25</v>
      </c>
      <c r="G456" s="36" t="s">
        <v>26</v>
      </c>
      <c r="H456" s="36" t="s">
        <v>27</v>
      </c>
      <c r="I456" s="22"/>
      <c r="J456" s="42"/>
      <c r="K456" s="24"/>
      <c r="L456" s="39" t="s">
        <v>28</v>
      </c>
      <c r="M456" s="40" t="s">
        <v>29</v>
      </c>
      <c r="N456" s="32" t="s">
        <v>30</v>
      </c>
      <c r="O456" s="39" t="s">
        <v>31</v>
      </c>
      <c r="P456" s="29" t="s">
        <v>32</v>
      </c>
      <c r="Q456" s="40" t="s">
        <v>33</v>
      </c>
      <c r="R456" s="41" t="s">
        <v>31</v>
      </c>
      <c r="S456" s="40" t="s">
        <v>34</v>
      </c>
      <c r="T456" s="39" t="s">
        <v>35</v>
      </c>
      <c r="U456" s="33" t="s">
        <v>36</v>
      </c>
      <c r="V456" s="29" t="s">
        <v>33</v>
      </c>
      <c r="W456" s="29" t="s">
        <v>37</v>
      </c>
      <c r="X456" s="29" t="s">
        <v>38</v>
      </c>
      <c r="Y456" s="40" t="s">
        <v>39</v>
      </c>
      <c r="Z456" s="1"/>
    </row>
    <row r="457" spans="1:26" ht="23.25">
      <c r="A457" s="1"/>
      <c r="B457" s="43"/>
      <c r="C457" s="43"/>
      <c r="D457" s="43"/>
      <c r="E457" s="43"/>
      <c r="F457" s="43"/>
      <c r="G457" s="43"/>
      <c r="H457" s="43"/>
      <c r="I457" s="44"/>
      <c r="J457" s="45"/>
      <c r="K457" s="46"/>
      <c r="L457" s="47"/>
      <c r="M457" s="48"/>
      <c r="N457" s="49"/>
      <c r="O457" s="47"/>
      <c r="P457" s="50"/>
      <c r="Q457" s="50"/>
      <c r="R457" s="48"/>
      <c r="S457" s="48"/>
      <c r="T457" s="47"/>
      <c r="U457" s="51"/>
      <c r="V457" s="50"/>
      <c r="W457" s="50"/>
      <c r="X457" s="50"/>
      <c r="Y457" s="48"/>
      <c r="Z457" s="1"/>
    </row>
    <row r="458" spans="1:26" ht="23.25">
      <c r="A458" s="1"/>
      <c r="B458" s="84" t="s">
        <v>49</v>
      </c>
      <c r="C458" s="84" t="s">
        <v>56</v>
      </c>
      <c r="D458" s="52"/>
      <c r="E458" s="84" t="s">
        <v>58</v>
      </c>
      <c r="F458" s="84" t="s">
        <v>138</v>
      </c>
      <c r="G458" s="84" t="s">
        <v>67</v>
      </c>
      <c r="H458" s="52"/>
      <c r="I458" s="53"/>
      <c r="J458" s="54" t="s">
        <v>54</v>
      </c>
      <c r="K458" s="55"/>
      <c r="L458" s="25">
        <f>(L449/L447)*100</f>
        <v>93.955537752854</v>
      </c>
      <c r="M458" s="26">
        <f>(M449/M447)*100</f>
        <v>53.8891779396462</v>
      </c>
      <c r="N458" s="27">
        <f>(N449/N447)*100</f>
        <v>50.178414580588495</v>
      </c>
      <c r="O458" s="56"/>
      <c r="P458" s="30"/>
      <c r="Q458" s="30">
        <f>(Q449/Q447)*100</f>
        <v>90.09949543050519</v>
      </c>
      <c r="R458" s="26"/>
      <c r="S458" s="27"/>
      <c r="T458" s="25"/>
      <c r="U458" s="57"/>
      <c r="V458" s="30"/>
      <c r="W458" s="30">
        <f>(W449/W447)*100</f>
        <v>90.09949543050519</v>
      </c>
      <c r="X458" s="30"/>
      <c r="Y458" s="26"/>
      <c r="Z458" s="1"/>
    </row>
    <row r="459" spans="1:26" ht="23.25">
      <c r="A459" s="1"/>
      <c r="B459" s="52"/>
      <c r="C459" s="52"/>
      <c r="D459" s="52"/>
      <c r="E459" s="52"/>
      <c r="F459" s="52"/>
      <c r="G459" s="52"/>
      <c r="H459" s="52"/>
      <c r="I459" s="53"/>
      <c r="J459" s="58" t="s">
        <v>55</v>
      </c>
      <c r="K459" s="59"/>
      <c r="L459" s="60">
        <f>(L449/L448)*100</f>
        <v>97.22201753739593</v>
      </c>
      <c r="M459" s="60">
        <f>(M449/M448)*100</f>
        <v>69.36212958312407</v>
      </c>
      <c r="N459" s="60">
        <f>(N449/N448)*100</f>
        <v>72.11155378486056</v>
      </c>
      <c r="O459" s="60"/>
      <c r="P459" s="60"/>
      <c r="Q459" s="60">
        <f>(Q449/Q448)*100</f>
        <v>95.49738399814433</v>
      </c>
      <c r="R459" s="60"/>
      <c r="S459" s="60"/>
      <c r="T459" s="60"/>
      <c r="U459" s="69"/>
      <c r="V459" s="26"/>
      <c r="W459" s="26">
        <f>(W449/W448)*100</f>
        <v>95.49738399814433</v>
      </c>
      <c r="X459" s="26"/>
      <c r="Y459" s="26"/>
      <c r="Z459" s="1"/>
    </row>
    <row r="460" spans="1:26" ht="23.25">
      <c r="A460" s="1"/>
      <c r="B460" s="52"/>
      <c r="C460" s="52"/>
      <c r="D460" s="52"/>
      <c r="E460" s="52"/>
      <c r="F460" s="52"/>
      <c r="G460" s="52"/>
      <c r="H460" s="52"/>
      <c r="I460" s="53"/>
      <c r="J460" s="58"/>
      <c r="K460" s="59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26"/>
      <c r="W460" s="26"/>
      <c r="X460" s="26"/>
      <c r="Y460" s="26"/>
      <c r="Z460" s="1"/>
    </row>
    <row r="461" spans="1:26" ht="23.25">
      <c r="A461" s="1"/>
      <c r="B461" s="52"/>
      <c r="C461" s="52"/>
      <c r="D461" s="52"/>
      <c r="E461" s="52"/>
      <c r="F461" s="52"/>
      <c r="G461" s="52"/>
      <c r="H461" s="84" t="s">
        <v>141</v>
      </c>
      <c r="I461" s="53"/>
      <c r="J461" s="54" t="s">
        <v>142</v>
      </c>
      <c r="K461" s="55"/>
      <c r="L461" s="60"/>
      <c r="M461" s="60"/>
      <c r="N461" s="60"/>
      <c r="O461" s="60"/>
      <c r="P461" s="60"/>
      <c r="Q461" s="26"/>
      <c r="R461" s="60"/>
      <c r="S461" s="60"/>
      <c r="T461" s="60"/>
      <c r="U461" s="60"/>
      <c r="V461" s="26"/>
      <c r="W461" s="26"/>
      <c r="X461" s="26"/>
      <c r="Y461" s="26"/>
      <c r="Z461" s="1"/>
    </row>
    <row r="462" spans="1:26" ht="23.25">
      <c r="A462" s="1"/>
      <c r="B462" s="52"/>
      <c r="C462" s="52"/>
      <c r="D462" s="52"/>
      <c r="E462" s="52"/>
      <c r="F462" s="52"/>
      <c r="G462" s="52"/>
      <c r="H462" s="52"/>
      <c r="I462" s="53"/>
      <c r="J462" s="54" t="s">
        <v>143</v>
      </c>
      <c r="K462" s="55"/>
      <c r="L462" s="60"/>
      <c r="M462" s="26"/>
      <c r="N462" s="60"/>
      <c r="O462" s="60"/>
      <c r="P462" s="26"/>
      <c r="Q462" s="26"/>
      <c r="R462" s="26"/>
      <c r="S462" s="60"/>
      <c r="T462" s="60"/>
      <c r="U462" s="60"/>
      <c r="V462" s="26"/>
      <c r="W462" s="26"/>
      <c r="X462" s="26"/>
      <c r="Y462" s="26"/>
      <c r="Z462" s="1"/>
    </row>
    <row r="463" spans="1:26" ht="23.25">
      <c r="A463" s="1"/>
      <c r="B463" s="52"/>
      <c r="C463" s="52"/>
      <c r="D463" s="52"/>
      <c r="E463" s="52"/>
      <c r="F463" s="52"/>
      <c r="G463" s="52"/>
      <c r="H463" s="52"/>
      <c r="I463" s="53"/>
      <c r="J463" s="54" t="s">
        <v>144</v>
      </c>
      <c r="K463" s="55"/>
      <c r="L463" s="60"/>
      <c r="M463" s="26"/>
      <c r="N463" s="60"/>
      <c r="O463" s="60"/>
      <c r="P463" s="26"/>
      <c r="Q463" s="26"/>
      <c r="R463" s="26"/>
      <c r="S463" s="60"/>
      <c r="T463" s="60"/>
      <c r="U463" s="60"/>
      <c r="V463" s="26"/>
      <c r="W463" s="26"/>
      <c r="X463" s="26"/>
      <c r="Y463" s="26"/>
      <c r="Z463" s="1"/>
    </row>
    <row r="464" spans="1:26" ht="23.25">
      <c r="A464" s="1"/>
      <c r="B464" s="52"/>
      <c r="C464" s="52"/>
      <c r="D464" s="52"/>
      <c r="E464" s="52"/>
      <c r="F464" s="52"/>
      <c r="G464" s="52"/>
      <c r="H464" s="52"/>
      <c r="I464" s="53"/>
      <c r="J464" s="54" t="s">
        <v>51</v>
      </c>
      <c r="K464" s="55"/>
      <c r="L464" s="60">
        <v>44937</v>
      </c>
      <c r="M464" s="26">
        <v>768.8</v>
      </c>
      <c r="N464" s="60">
        <v>3643.2</v>
      </c>
      <c r="O464" s="60"/>
      <c r="P464" s="26"/>
      <c r="Q464" s="26">
        <f>SUM(L464:P464)</f>
        <v>49349</v>
      </c>
      <c r="R464" s="26"/>
      <c r="S464" s="60"/>
      <c r="T464" s="60"/>
      <c r="U464" s="60"/>
      <c r="V464" s="26"/>
      <c r="W464" s="26">
        <f>SUM(Q464,V464)</f>
        <v>49349</v>
      </c>
      <c r="X464" s="26">
        <f>(Q464/W464)*100</f>
        <v>100</v>
      </c>
      <c r="Y464" s="26">
        <f>(V464/W464)*100</f>
        <v>0</v>
      </c>
      <c r="Z464" s="1"/>
    </row>
    <row r="465" spans="1:26" ht="23.25">
      <c r="A465" s="1"/>
      <c r="B465" s="52"/>
      <c r="C465" s="52"/>
      <c r="D465" s="52"/>
      <c r="E465" s="52"/>
      <c r="F465" s="52"/>
      <c r="G465" s="52"/>
      <c r="H465" s="52"/>
      <c r="I465" s="53"/>
      <c r="J465" s="54" t="s">
        <v>52</v>
      </c>
      <c r="K465" s="55"/>
      <c r="L465" s="60">
        <v>43427.2</v>
      </c>
      <c r="M465" s="26">
        <v>597.3</v>
      </c>
      <c r="N465" s="60">
        <v>2535.1</v>
      </c>
      <c r="O465" s="60"/>
      <c r="P465" s="26"/>
      <c r="Q465" s="26">
        <f>SUM(L465:P465)</f>
        <v>46559.6</v>
      </c>
      <c r="R465" s="26"/>
      <c r="S465" s="60"/>
      <c r="T465" s="60"/>
      <c r="U465" s="60"/>
      <c r="V465" s="26"/>
      <c r="W465" s="26">
        <f>SUM(Q465,V465)</f>
        <v>46559.6</v>
      </c>
      <c r="X465" s="26">
        <f>(Q465/W465)*100</f>
        <v>100</v>
      </c>
      <c r="Y465" s="26">
        <f>(V465/W465)*100</f>
        <v>0</v>
      </c>
      <c r="Z465" s="1"/>
    </row>
    <row r="466" spans="1:26" ht="23.25">
      <c r="A466" s="1"/>
      <c r="B466" s="52"/>
      <c r="C466" s="52"/>
      <c r="D466" s="52"/>
      <c r="E466" s="52"/>
      <c r="F466" s="52"/>
      <c r="G466" s="52"/>
      <c r="H466" s="52"/>
      <c r="I466" s="53"/>
      <c r="J466" s="54" t="s">
        <v>53</v>
      </c>
      <c r="K466" s="55"/>
      <c r="L466" s="60">
        <v>42220.8</v>
      </c>
      <c r="M466" s="26">
        <v>414.3</v>
      </c>
      <c r="N466" s="60">
        <v>1828.1</v>
      </c>
      <c r="O466" s="60"/>
      <c r="P466" s="26"/>
      <c r="Q466" s="26">
        <f>SUM(L466:P466)</f>
        <v>44463.200000000004</v>
      </c>
      <c r="R466" s="26"/>
      <c r="S466" s="60"/>
      <c r="T466" s="60"/>
      <c r="U466" s="60"/>
      <c r="V466" s="26"/>
      <c r="W466" s="26">
        <f>SUM(Q466,V466)</f>
        <v>44463.200000000004</v>
      </c>
      <c r="X466" s="26">
        <f>(Q466/W466)*100</f>
        <v>100</v>
      </c>
      <c r="Y466" s="26">
        <f>(V466/W466)*100</f>
        <v>0</v>
      </c>
      <c r="Z466" s="1"/>
    </row>
    <row r="467" spans="1:26" ht="23.25">
      <c r="A467" s="1"/>
      <c r="B467" s="52"/>
      <c r="C467" s="52"/>
      <c r="D467" s="52"/>
      <c r="E467" s="52"/>
      <c r="F467" s="52"/>
      <c r="G467" s="52"/>
      <c r="H467" s="52"/>
      <c r="I467" s="53"/>
      <c r="J467" s="54" t="s">
        <v>54</v>
      </c>
      <c r="K467" s="55"/>
      <c r="L467" s="60">
        <f>(L466/L464)*100</f>
        <v>93.955537752854</v>
      </c>
      <c r="M467" s="26">
        <f>(M466/M464)*100</f>
        <v>53.8891779396462</v>
      </c>
      <c r="N467" s="60">
        <f>(N466/N464)*100</f>
        <v>50.178414580588495</v>
      </c>
      <c r="O467" s="60"/>
      <c r="P467" s="26"/>
      <c r="Q467" s="26">
        <f>(Q466/Q464)*100</f>
        <v>90.09949543050519</v>
      </c>
      <c r="R467" s="26"/>
      <c r="S467" s="60"/>
      <c r="T467" s="60"/>
      <c r="U467" s="60"/>
      <c r="V467" s="26"/>
      <c r="W467" s="26">
        <f>(W466/W464)*100</f>
        <v>90.09949543050519</v>
      </c>
      <c r="X467" s="26"/>
      <c r="Y467" s="26"/>
      <c r="Z467" s="1"/>
    </row>
    <row r="468" spans="1:26" ht="23.25">
      <c r="A468" s="1"/>
      <c r="B468" s="52"/>
      <c r="C468" s="52"/>
      <c r="D468" s="52"/>
      <c r="E468" s="52"/>
      <c r="F468" s="52"/>
      <c r="G468" s="52"/>
      <c r="H468" s="52"/>
      <c r="I468" s="53"/>
      <c r="J468" s="54" t="s">
        <v>55</v>
      </c>
      <c r="K468" s="55"/>
      <c r="L468" s="60">
        <f>(L466/L465)*100</f>
        <v>97.22201753739593</v>
      </c>
      <c r="M468" s="26">
        <f>(M466/M465)*100</f>
        <v>69.36212958312407</v>
      </c>
      <c r="N468" s="60">
        <f>(N466/N465)*100</f>
        <v>72.11155378486056</v>
      </c>
      <c r="O468" s="60"/>
      <c r="P468" s="26"/>
      <c r="Q468" s="26">
        <f>(Q466/Q465)*100</f>
        <v>95.49738399814433</v>
      </c>
      <c r="R468" s="26"/>
      <c r="S468" s="60"/>
      <c r="T468" s="60"/>
      <c r="U468" s="60"/>
      <c r="V468" s="26"/>
      <c r="W468" s="26">
        <f>(W466/W465)*100</f>
        <v>95.49738399814433</v>
      </c>
      <c r="X468" s="26"/>
      <c r="Y468" s="26"/>
      <c r="Z468" s="1"/>
    </row>
    <row r="469" spans="1:26" ht="23.25">
      <c r="A469" s="1"/>
      <c r="B469" s="52"/>
      <c r="C469" s="52"/>
      <c r="D469" s="52"/>
      <c r="E469" s="52"/>
      <c r="F469" s="52"/>
      <c r="G469" s="52"/>
      <c r="H469" s="52"/>
      <c r="I469" s="53"/>
      <c r="J469" s="54"/>
      <c r="K469" s="55"/>
      <c r="L469" s="60"/>
      <c r="M469" s="26"/>
      <c r="N469" s="60"/>
      <c r="O469" s="60"/>
      <c r="P469" s="26"/>
      <c r="Q469" s="26"/>
      <c r="R469" s="26"/>
      <c r="S469" s="60"/>
      <c r="T469" s="60"/>
      <c r="U469" s="60"/>
      <c r="V469" s="26"/>
      <c r="W469" s="26"/>
      <c r="X469" s="26"/>
      <c r="Y469" s="26"/>
      <c r="Z469" s="1"/>
    </row>
    <row r="470" spans="1:26" ht="23.25">
      <c r="A470" s="1"/>
      <c r="B470" s="52"/>
      <c r="C470" s="52"/>
      <c r="D470" s="52"/>
      <c r="E470" s="52"/>
      <c r="F470" s="84" t="s">
        <v>145</v>
      </c>
      <c r="G470" s="52"/>
      <c r="H470" s="52"/>
      <c r="I470" s="53"/>
      <c r="J470" s="54" t="s">
        <v>146</v>
      </c>
      <c r="K470" s="55"/>
      <c r="L470" s="60"/>
      <c r="M470" s="26"/>
      <c r="N470" s="60"/>
      <c r="O470" s="60"/>
      <c r="P470" s="26"/>
      <c r="Q470" s="26"/>
      <c r="R470" s="26"/>
      <c r="S470" s="60"/>
      <c r="T470" s="60"/>
      <c r="U470" s="60"/>
      <c r="V470" s="26"/>
      <c r="W470" s="26"/>
      <c r="X470" s="26"/>
      <c r="Y470" s="26"/>
      <c r="Z470" s="1"/>
    </row>
    <row r="471" spans="1:26" ht="23.25">
      <c r="A471" s="1"/>
      <c r="B471" s="52"/>
      <c r="C471" s="52"/>
      <c r="D471" s="52"/>
      <c r="E471" s="52"/>
      <c r="F471" s="52"/>
      <c r="G471" s="52"/>
      <c r="H471" s="52"/>
      <c r="I471" s="53"/>
      <c r="J471" s="54" t="s">
        <v>147</v>
      </c>
      <c r="K471" s="55"/>
      <c r="L471" s="60"/>
      <c r="M471" s="26"/>
      <c r="N471" s="60"/>
      <c r="O471" s="60"/>
      <c r="P471" s="26"/>
      <c r="Q471" s="26"/>
      <c r="R471" s="26"/>
      <c r="S471" s="60"/>
      <c r="T471" s="60"/>
      <c r="U471" s="60"/>
      <c r="V471" s="26"/>
      <c r="W471" s="26"/>
      <c r="X471" s="26"/>
      <c r="Y471" s="26"/>
      <c r="Z471" s="1"/>
    </row>
    <row r="472" spans="1:26" ht="23.25">
      <c r="A472" s="1"/>
      <c r="B472" s="52"/>
      <c r="C472" s="52"/>
      <c r="D472" s="52"/>
      <c r="E472" s="52"/>
      <c r="F472" s="52"/>
      <c r="G472" s="52"/>
      <c r="H472" s="52"/>
      <c r="I472" s="53"/>
      <c r="J472" s="54" t="s">
        <v>51</v>
      </c>
      <c r="K472" s="55"/>
      <c r="L472" s="60">
        <f aca="true" t="shared" si="42" ref="L472:P474">SUM(L480)</f>
        <v>123444</v>
      </c>
      <c r="M472" s="26">
        <f t="shared" si="42"/>
        <v>2585.1000000000004</v>
      </c>
      <c r="N472" s="60">
        <f t="shared" si="42"/>
        <v>6563.5</v>
      </c>
      <c r="O472" s="60">
        <f t="shared" si="42"/>
        <v>12188.7</v>
      </c>
      <c r="P472" s="26">
        <f t="shared" si="42"/>
        <v>0</v>
      </c>
      <c r="Q472" s="26">
        <f>SUM(L472:P472)</f>
        <v>144781.30000000002</v>
      </c>
      <c r="R472" s="26"/>
      <c r="S472" s="60">
        <f aca="true" t="shared" si="43" ref="S472:T474">SUM(S480)</f>
        <v>18124.5</v>
      </c>
      <c r="T472" s="60">
        <f t="shared" si="43"/>
        <v>0</v>
      </c>
      <c r="U472" s="60"/>
      <c r="V472" s="26">
        <f>SUM(R472:U472)</f>
        <v>18124.5</v>
      </c>
      <c r="W472" s="26">
        <f>SUM(Q472,V472)</f>
        <v>162905.80000000002</v>
      </c>
      <c r="X472" s="26">
        <f>(Q472/W472)*100</f>
        <v>88.87424511588907</v>
      </c>
      <c r="Y472" s="26">
        <f>(V472/W472)*100</f>
        <v>11.12575488411094</v>
      </c>
      <c r="Z472" s="1"/>
    </row>
    <row r="473" spans="1:26" ht="23.25">
      <c r="A473" s="1"/>
      <c r="B473" s="61"/>
      <c r="C473" s="62"/>
      <c r="D473" s="62"/>
      <c r="E473" s="62"/>
      <c r="F473" s="62"/>
      <c r="G473" s="62"/>
      <c r="H473" s="62"/>
      <c r="I473" s="54"/>
      <c r="J473" s="54" t="s">
        <v>52</v>
      </c>
      <c r="K473" s="55"/>
      <c r="L473" s="24">
        <f t="shared" si="42"/>
        <v>87530.50000000001</v>
      </c>
      <c r="M473" s="24">
        <f t="shared" si="42"/>
        <v>6726.8</v>
      </c>
      <c r="N473" s="24">
        <f t="shared" si="42"/>
        <v>8228.3</v>
      </c>
      <c r="O473" s="24">
        <f t="shared" si="42"/>
        <v>9014.4</v>
      </c>
      <c r="P473" s="24">
        <f t="shared" si="42"/>
        <v>0</v>
      </c>
      <c r="Q473" s="24">
        <f>SUM(L473:P473)</f>
        <v>111500.00000000001</v>
      </c>
      <c r="R473" s="24">
        <f>SUM(R481)</f>
        <v>5479.7</v>
      </c>
      <c r="S473" s="24">
        <f t="shared" si="43"/>
        <v>63264.5</v>
      </c>
      <c r="T473" s="24">
        <f t="shared" si="43"/>
        <v>1476.5</v>
      </c>
      <c r="U473" s="24"/>
      <c r="V473" s="24">
        <f>SUM(R473:U473)</f>
        <v>70220.7</v>
      </c>
      <c r="W473" s="24">
        <f>SUM(Q473,V473)</f>
        <v>181720.7</v>
      </c>
      <c r="X473" s="24">
        <f>(Q473/W473)*100</f>
        <v>61.35789703649613</v>
      </c>
      <c r="Y473" s="24">
        <f>(V473/W473)*100</f>
        <v>38.64210296350387</v>
      </c>
      <c r="Z473" s="1"/>
    </row>
    <row r="474" spans="1:26" ht="23.25">
      <c r="A474" s="1"/>
      <c r="B474" s="52"/>
      <c r="C474" s="52"/>
      <c r="D474" s="52"/>
      <c r="E474" s="52"/>
      <c r="F474" s="52"/>
      <c r="G474" s="52"/>
      <c r="H474" s="52"/>
      <c r="I474" s="53"/>
      <c r="J474" s="54" t="s">
        <v>53</v>
      </c>
      <c r="K474" s="55"/>
      <c r="L474" s="60">
        <f t="shared" si="42"/>
        <v>77312.29999999999</v>
      </c>
      <c r="M474" s="26">
        <f t="shared" si="42"/>
        <v>5204.9</v>
      </c>
      <c r="N474" s="60">
        <f t="shared" si="42"/>
        <v>6278.300000000001</v>
      </c>
      <c r="O474" s="60">
        <f t="shared" si="42"/>
        <v>8956.4</v>
      </c>
      <c r="P474" s="26">
        <f t="shared" si="42"/>
        <v>0</v>
      </c>
      <c r="Q474" s="26">
        <f>SUM(L474:P474)</f>
        <v>97751.89999999998</v>
      </c>
      <c r="R474" s="26">
        <f>SUM(R482)</f>
        <v>5479.7</v>
      </c>
      <c r="S474" s="60">
        <f t="shared" si="43"/>
        <v>51870.5</v>
      </c>
      <c r="T474" s="60">
        <f t="shared" si="43"/>
        <v>1296.9</v>
      </c>
      <c r="U474" s="60"/>
      <c r="V474" s="26">
        <f>SUM(R474:U474)</f>
        <v>58647.1</v>
      </c>
      <c r="W474" s="26">
        <f>SUM(Q474,V474)</f>
        <v>156398.99999999997</v>
      </c>
      <c r="X474" s="26">
        <f>(Q474/W474)*100</f>
        <v>62.50161446045052</v>
      </c>
      <c r="Y474" s="26">
        <f>(V474/W474)*100</f>
        <v>37.49838553954949</v>
      </c>
      <c r="Z474" s="1"/>
    </row>
    <row r="475" spans="1:26" ht="23.25">
      <c r="A475" s="1"/>
      <c r="B475" s="52"/>
      <c r="C475" s="52"/>
      <c r="D475" s="52"/>
      <c r="E475" s="52"/>
      <c r="F475" s="52"/>
      <c r="G475" s="52"/>
      <c r="H475" s="52"/>
      <c r="I475" s="53"/>
      <c r="J475" s="54" t="s">
        <v>54</v>
      </c>
      <c r="K475" s="55"/>
      <c r="L475" s="60">
        <f>(L474/L472)*100</f>
        <v>62.629451411166194</v>
      </c>
      <c r="M475" s="26">
        <f aca="true" t="shared" si="44" ref="M475:W475">(M474/M472)*100</f>
        <v>201.34230784108928</v>
      </c>
      <c r="N475" s="60">
        <f t="shared" si="44"/>
        <v>95.6547573703055</v>
      </c>
      <c r="O475" s="60">
        <f t="shared" si="44"/>
        <v>73.48117518685339</v>
      </c>
      <c r="P475" s="26"/>
      <c r="Q475" s="26">
        <f t="shared" si="44"/>
        <v>67.51693761556221</v>
      </c>
      <c r="R475" s="26"/>
      <c r="S475" s="60">
        <f t="shared" si="44"/>
        <v>286.18996386107204</v>
      </c>
      <c r="T475" s="60"/>
      <c r="U475" s="60"/>
      <c r="V475" s="26">
        <f t="shared" si="44"/>
        <v>323.57913321746804</v>
      </c>
      <c r="W475" s="26">
        <f t="shared" si="44"/>
        <v>96.00578984910295</v>
      </c>
      <c r="X475" s="26"/>
      <c r="Y475" s="26"/>
      <c r="Z475" s="1"/>
    </row>
    <row r="476" spans="1:26" ht="23.25">
      <c r="A476" s="1"/>
      <c r="B476" s="52"/>
      <c r="C476" s="52"/>
      <c r="D476" s="52"/>
      <c r="E476" s="52"/>
      <c r="F476" s="52"/>
      <c r="G476" s="52"/>
      <c r="H476" s="52"/>
      <c r="I476" s="53"/>
      <c r="J476" s="54" t="s">
        <v>55</v>
      </c>
      <c r="K476" s="55"/>
      <c r="L476" s="60">
        <f>(L474/L473)*100</f>
        <v>88.32612632168212</v>
      </c>
      <c r="M476" s="26">
        <f aca="true" t="shared" si="45" ref="M476:W476">(M474/M473)*100</f>
        <v>77.37557233751559</v>
      </c>
      <c r="N476" s="60">
        <f t="shared" si="45"/>
        <v>76.30130160543493</v>
      </c>
      <c r="O476" s="60">
        <f t="shared" si="45"/>
        <v>99.35658501952432</v>
      </c>
      <c r="P476" s="26"/>
      <c r="Q476" s="26">
        <f t="shared" si="45"/>
        <v>87.66986547085199</v>
      </c>
      <c r="R476" s="26">
        <f t="shared" si="45"/>
        <v>100</v>
      </c>
      <c r="S476" s="60">
        <f t="shared" si="45"/>
        <v>81.98989954872006</v>
      </c>
      <c r="T476" s="60">
        <f t="shared" si="45"/>
        <v>87.83609888249238</v>
      </c>
      <c r="U476" s="60"/>
      <c r="V476" s="26">
        <f t="shared" si="45"/>
        <v>83.51825031650212</v>
      </c>
      <c r="W476" s="26">
        <f t="shared" si="45"/>
        <v>86.06559406825967</v>
      </c>
      <c r="X476" s="26"/>
      <c r="Y476" s="26"/>
      <c r="Z476" s="1"/>
    </row>
    <row r="477" spans="1:26" ht="23.25">
      <c r="A477" s="1"/>
      <c r="B477" s="52"/>
      <c r="C477" s="52"/>
      <c r="D477" s="52"/>
      <c r="E477" s="52"/>
      <c r="F477" s="52"/>
      <c r="G477" s="52"/>
      <c r="H477" s="52"/>
      <c r="I477" s="53"/>
      <c r="J477" s="54"/>
      <c r="K477" s="55"/>
      <c r="L477" s="60"/>
      <c r="M477" s="26"/>
      <c r="N477" s="60"/>
      <c r="O477" s="60"/>
      <c r="P477" s="26"/>
      <c r="Q477" s="26"/>
      <c r="R477" s="26"/>
      <c r="S477" s="60"/>
      <c r="T477" s="60"/>
      <c r="U477" s="60"/>
      <c r="V477" s="26"/>
      <c r="W477" s="26"/>
      <c r="X477" s="26"/>
      <c r="Y477" s="26"/>
      <c r="Z477" s="1"/>
    </row>
    <row r="478" spans="1:26" ht="23.25">
      <c r="A478" s="1"/>
      <c r="B478" s="52"/>
      <c r="C478" s="52"/>
      <c r="D478" s="52"/>
      <c r="E478" s="52"/>
      <c r="F478" s="52"/>
      <c r="G478" s="84" t="s">
        <v>67</v>
      </c>
      <c r="H478" s="52"/>
      <c r="I478" s="53"/>
      <c r="J478" s="54" t="s">
        <v>68</v>
      </c>
      <c r="K478" s="55"/>
      <c r="L478" s="60"/>
      <c r="M478" s="26"/>
      <c r="N478" s="60"/>
      <c r="O478" s="60"/>
      <c r="P478" s="26"/>
      <c r="Q478" s="26"/>
      <c r="R478" s="26"/>
      <c r="S478" s="60"/>
      <c r="T478" s="60"/>
      <c r="U478" s="60"/>
      <c r="V478" s="26"/>
      <c r="W478" s="26"/>
      <c r="X478" s="26"/>
      <c r="Y478" s="26"/>
      <c r="Z478" s="1"/>
    </row>
    <row r="479" spans="1:26" ht="23.25">
      <c r="A479" s="1"/>
      <c r="B479" s="52"/>
      <c r="C479" s="52"/>
      <c r="D479" s="52"/>
      <c r="E479" s="52"/>
      <c r="F479" s="52"/>
      <c r="G479" s="52"/>
      <c r="H479" s="52"/>
      <c r="I479" s="53"/>
      <c r="J479" s="54" t="s">
        <v>69</v>
      </c>
      <c r="K479" s="55"/>
      <c r="L479" s="60"/>
      <c r="M479" s="26"/>
      <c r="N479" s="60"/>
      <c r="O479" s="60"/>
      <c r="P479" s="26"/>
      <c r="Q479" s="26"/>
      <c r="R479" s="26"/>
      <c r="S479" s="60"/>
      <c r="T479" s="60"/>
      <c r="U479" s="60"/>
      <c r="V479" s="26"/>
      <c r="W479" s="26"/>
      <c r="X479" s="26"/>
      <c r="Y479" s="26"/>
      <c r="Z479" s="1"/>
    </row>
    <row r="480" spans="1:26" ht="23.25">
      <c r="A480" s="1"/>
      <c r="B480" s="52"/>
      <c r="C480" s="52"/>
      <c r="D480" s="52"/>
      <c r="E480" s="52"/>
      <c r="F480" s="52"/>
      <c r="G480" s="52"/>
      <c r="H480" s="52"/>
      <c r="I480" s="53"/>
      <c r="J480" s="54" t="s">
        <v>51</v>
      </c>
      <c r="K480" s="55"/>
      <c r="L480" s="60">
        <f aca="true" t="shared" si="46" ref="L480:P482">SUM(L487,L493,L507,L513,L520)</f>
        <v>123444</v>
      </c>
      <c r="M480" s="26">
        <f t="shared" si="46"/>
        <v>2585.1000000000004</v>
      </c>
      <c r="N480" s="60">
        <f t="shared" si="46"/>
        <v>6563.5</v>
      </c>
      <c r="O480" s="60">
        <f t="shared" si="46"/>
        <v>12188.7</v>
      </c>
      <c r="P480" s="26">
        <f t="shared" si="46"/>
        <v>0</v>
      </c>
      <c r="Q480" s="26">
        <f>SUM(L480:P480)</f>
        <v>144781.30000000002</v>
      </c>
      <c r="R480" s="26"/>
      <c r="S480" s="60">
        <f aca="true" t="shared" si="47" ref="S480:T482">SUM(S493)</f>
        <v>18124.5</v>
      </c>
      <c r="T480" s="60">
        <f t="shared" si="47"/>
        <v>0</v>
      </c>
      <c r="U480" s="60"/>
      <c r="V480" s="26">
        <f>SUM(R480:U480)</f>
        <v>18124.5</v>
      </c>
      <c r="W480" s="26">
        <f>SUM(Q480,V480)</f>
        <v>162905.80000000002</v>
      </c>
      <c r="X480" s="26">
        <f>(Q480/W480)*100</f>
        <v>88.87424511588907</v>
      </c>
      <c r="Y480" s="26">
        <f>(V480/W480)*100</f>
        <v>11.12575488411094</v>
      </c>
      <c r="Z480" s="1"/>
    </row>
    <row r="481" spans="1:26" ht="23.25">
      <c r="A481" s="1"/>
      <c r="B481" s="52"/>
      <c r="C481" s="52"/>
      <c r="D481" s="52"/>
      <c r="E481" s="52"/>
      <c r="F481" s="52"/>
      <c r="G481" s="52"/>
      <c r="H481" s="52"/>
      <c r="I481" s="53"/>
      <c r="J481" s="54" t="s">
        <v>52</v>
      </c>
      <c r="K481" s="55"/>
      <c r="L481" s="60">
        <f t="shared" si="46"/>
        <v>87530.50000000001</v>
      </c>
      <c r="M481" s="26">
        <f t="shared" si="46"/>
        <v>6726.8</v>
      </c>
      <c r="N481" s="60">
        <f t="shared" si="46"/>
        <v>8228.3</v>
      </c>
      <c r="O481" s="60">
        <f t="shared" si="46"/>
        <v>9014.4</v>
      </c>
      <c r="P481" s="26">
        <f t="shared" si="46"/>
        <v>0</v>
      </c>
      <c r="Q481" s="26">
        <f>SUM(L481:P481)</f>
        <v>111500.00000000001</v>
      </c>
      <c r="R481" s="26">
        <f>SUM(R514)</f>
        <v>5479.7</v>
      </c>
      <c r="S481" s="60">
        <f t="shared" si="47"/>
        <v>63264.5</v>
      </c>
      <c r="T481" s="60">
        <f t="shared" si="47"/>
        <v>1476.5</v>
      </c>
      <c r="U481" s="60"/>
      <c r="V481" s="26">
        <f>SUM(R481:U481)</f>
        <v>70220.7</v>
      </c>
      <c r="W481" s="26">
        <f>SUM(Q481,V481)</f>
        <v>181720.7</v>
      </c>
      <c r="X481" s="26">
        <f>(Q481/W481)*100</f>
        <v>61.35789703649613</v>
      </c>
      <c r="Y481" s="26">
        <f>(V481/W481)*100</f>
        <v>38.64210296350387</v>
      </c>
      <c r="Z481" s="1"/>
    </row>
    <row r="482" spans="1:26" ht="23.25">
      <c r="A482" s="1"/>
      <c r="B482" s="61"/>
      <c r="C482" s="62"/>
      <c r="D482" s="62"/>
      <c r="E482" s="62"/>
      <c r="F482" s="62"/>
      <c r="G482" s="62"/>
      <c r="H482" s="62"/>
      <c r="I482" s="54"/>
      <c r="J482" s="54" t="s">
        <v>53</v>
      </c>
      <c r="K482" s="55"/>
      <c r="L482" s="24">
        <f t="shared" si="46"/>
        <v>77312.29999999999</v>
      </c>
      <c r="M482" s="24">
        <f t="shared" si="46"/>
        <v>5204.9</v>
      </c>
      <c r="N482" s="24">
        <f t="shared" si="46"/>
        <v>6278.300000000001</v>
      </c>
      <c r="O482" s="24">
        <f t="shared" si="46"/>
        <v>8956.4</v>
      </c>
      <c r="P482" s="24">
        <f t="shared" si="46"/>
        <v>0</v>
      </c>
      <c r="Q482" s="24">
        <f>SUM(L482:P482)</f>
        <v>97751.89999999998</v>
      </c>
      <c r="R482" s="24">
        <f>SUM(R515)</f>
        <v>5479.7</v>
      </c>
      <c r="S482" s="24">
        <f t="shared" si="47"/>
        <v>51870.5</v>
      </c>
      <c r="T482" s="24">
        <f t="shared" si="47"/>
        <v>1296.9</v>
      </c>
      <c r="U482" s="24"/>
      <c r="V482" s="24">
        <f>SUM(R482:U482)</f>
        <v>58647.1</v>
      </c>
      <c r="W482" s="24">
        <f>SUM(Q482,V482)</f>
        <v>156398.99999999997</v>
      </c>
      <c r="X482" s="24">
        <f>(Q482/W482)*100</f>
        <v>62.50161446045052</v>
      </c>
      <c r="Y482" s="24">
        <f>(V482/W482)*100</f>
        <v>37.49838553954949</v>
      </c>
      <c r="Z482" s="1"/>
    </row>
    <row r="483" spans="1:26" ht="23.25">
      <c r="A483" s="1"/>
      <c r="B483" s="52"/>
      <c r="C483" s="52"/>
      <c r="D483" s="52"/>
      <c r="E483" s="52"/>
      <c r="F483" s="52"/>
      <c r="G483" s="52"/>
      <c r="H483" s="52"/>
      <c r="I483" s="53"/>
      <c r="J483" s="54" t="s">
        <v>54</v>
      </c>
      <c r="K483" s="55"/>
      <c r="L483" s="60">
        <f>(L482/L480)*100</f>
        <v>62.629451411166194</v>
      </c>
      <c r="M483" s="26">
        <f aca="true" t="shared" si="48" ref="M483:W483">(M482/M480)*100</f>
        <v>201.34230784108928</v>
      </c>
      <c r="N483" s="60">
        <f t="shared" si="48"/>
        <v>95.6547573703055</v>
      </c>
      <c r="O483" s="60">
        <f t="shared" si="48"/>
        <v>73.48117518685339</v>
      </c>
      <c r="P483" s="26"/>
      <c r="Q483" s="26">
        <f t="shared" si="48"/>
        <v>67.51693761556221</v>
      </c>
      <c r="R483" s="26"/>
      <c r="S483" s="60">
        <f t="shared" si="48"/>
        <v>286.18996386107204</v>
      </c>
      <c r="T483" s="60"/>
      <c r="U483" s="60"/>
      <c r="V483" s="26">
        <f t="shared" si="48"/>
        <v>323.57913321746804</v>
      </c>
      <c r="W483" s="26">
        <f t="shared" si="48"/>
        <v>96.00578984910295</v>
      </c>
      <c r="X483" s="26"/>
      <c r="Y483" s="26"/>
      <c r="Z483" s="1"/>
    </row>
    <row r="484" spans="1:26" ht="23.25">
      <c r="A484" s="1"/>
      <c r="B484" s="52"/>
      <c r="C484" s="52"/>
      <c r="D484" s="52"/>
      <c r="E484" s="52"/>
      <c r="F484" s="52"/>
      <c r="G484" s="52"/>
      <c r="H484" s="52"/>
      <c r="I484" s="53"/>
      <c r="J484" s="54" t="s">
        <v>55</v>
      </c>
      <c r="K484" s="55"/>
      <c r="L484" s="60">
        <f>(L482/L481)*100</f>
        <v>88.32612632168212</v>
      </c>
      <c r="M484" s="26">
        <f aca="true" t="shared" si="49" ref="M484:W484">(M482/M481)*100</f>
        <v>77.37557233751559</v>
      </c>
      <c r="N484" s="60">
        <f t="shared" si="49"/>
        <v>76.30130160543493</v>
      </c>
      <c r="O484" s="60">
        <f t="shared" si="49"/>
        <v>99.35658501952432</v>
      </c>
      <c r="P484" s="26"/>
      <c r="Q484" s="26">
        <f t="shared" si="49"/>
        <v>87.66986547085199</v>
      </c>
      <c r="R484" s="26">
        <f t="shared" si="49"/>
        <v>100</v>
      </c>
      <c r="S484" s="60">
        <f t="shared" si="49"/>
        <v>81.98989954872006</v>
      </c>
      <c r="T484" s="60">
        <f t="shared" si="49"/>
        <v>87.83609888249238</v>
      </c>
      <c r="U484" s="60"/>
      <c r="V484" s="26">
        <f t="shared" si="49"/>
        <v>83.51825031650212</v>
      </c>
      <c r="W484" s="26">
        <f t="shared" si="49"/>
        <v>86.06559406825967</v>
      </c>
      <c r="X484" s="26"/>
      <c r="Y484" s="26"/>
      <c r="Z484" s="1"/>
    </row>
    <row r="485" spans="1:26" ht="23.25">
      <c r="A485" s="1"/>
      <c r="B485" s="52"/>
      <c r="C485" s="52"/>
      <c r="D485" s="52"/>
      <c r="E485" s="52"/>
      <c r="F485" s="52"/>
      <c r="G485" s="52"/>
      <c r="H485" s="52"/>
      <c r="I485" s="53"/>
      <c r="J485" s="54"/>
      <c r="K485" s="55"/>
      <c r="L485" s="60"/>
      <c r="M485" s="26"/>
      <c r="N485" s="60"/>
      <c r="O485" s="60"/>
      <c r="P485" s="26"/>
      <c r="Q485" s="26"/>
      <c r="R485" s="26"/>
      <c r="S485" s="60"/>
      <c r="T485" s="60"/>
      <c r="U485" s="60"/>
      <c r="V485" s="26"/>
      <c r="W485" s="26"/>
      <c r="X485" s="26"/>
      <c r="Y485" s="26"/>
      <c r="Z485" s="1"/>
    </row>
    <row r="486" spans="1:26" ht="23.25">
      <c r="A486" s="1"/>
      <c r="B486" s="52"/>
      <c r="C486" s="52"/>
      <c r="D486" s="52"/>
      <c r="E486" s="52"/>
      <c r="F486" s="52"/>
      <c r="G486" s="52"/>
      <c r="H486" s="84" t="s">
        <v>148</v>
      </c>
      <c r="I486" s="53"/>
      <c r="J486" s="54" t="s">
        <v>149</v>
      </c>
      <c r="K486" s="55"/>
      <c r="L486" s="60"/>
      <c r="M486" s="26"/>
      <c r="N486" s="60"/>
      <c r="O486" s="60"/>
      <c r="P486" s="26"/>
      <c r="Q486" s="26"/>
      <c r="R486" s="26"/>
      <c r="S486" s="60"/>
      <c r="T486" s="60"/>
      <c r="U486" s="60"/>
      <c r="V486" s="26"/>
      <c r="W486" s="26"/>
      <c r="X486" s="26"/>
      <c r="Y486" s="26"/>
      <c r="Z486" s="1"/>
    </row>
    <row r="487" spans="1:26" ht="23.25">
      <c r="A487" s="1"/>
      <c r="B487" s="61"/>
      <c r="C487" s="61"/>
      <c r="D487" s="61"/>
      <c r="E487" s="61"/>
      <c r="F487" s="61"/>
      <c r="G487" s="61"/>
      <c r="H487" s="61"/>
      <c r="I487" s="53"/>
      <c r="J487" s="54" t="s">
        <v>51</v>
      </c>
      <c r="K487" s="55"/>
      <c r="L487" s="60">
        <v>12282</v>
      </c>
      <c r="M487" s="26">
        <v>151.3</v>
      </c>
      <c r="N487" s="60">
        <v>402.8</v>
      </c>
      <c r="O487" s="60"/>
      <c r="P487" s="26"/>
      <c r="Q487" s="26">
        <f>SUM(L487:P487)</f>
        <v>12836.099999999999</v>
      </c>
      <c r="R487" s="26"/>
      <c r="S487" s="60"/>
      <c r="T487" s="60"/>
      <c r="U487" s="60"/>
      <c r="V487" s="26"/>
      <c r="W487" s="26">
        <f>SUM(Q487,V487)</f>
        <v>12836.099999999999</v>
      </c>
      <c r="X487" s="26">
        <f>(Q487/W487)*100</f>
        <v>100</v>
      </c>
      <c r="Y487" s="26">
        <f>(V487/W487)*100</f>
        <v>0</v>
      </c>
      <c r="Z487" s="1"/>
    </row>
    <row r="488" spans="1:26" ht="23.25">
      <c r="A488" s="1"/>
      <c r="B488" s="61"/>
      <c r="C488" s="62"/>
      <c r="D488" s="62"/>
      <c r="E488" s="62"/>
      <c r="F488" s="62"/>
      <c r="G488" s="62"/>
      <c r="H488" s="62"/>
      <c r="I488" s="54"/>
      <c r="J488" s="54" t="s">
        <v>52</v>
      </c>
      <c r="K488" s="55"/>
      <c r="L488" s="24">
        <v>11049.1</v>
      </c>
      <c r="M488" s="24">
        <v>308.6</v>
      </c>
      <c r="N488" s="24">
        <v>733.5</v>
      </c>
      <c r="O488" s="24"/>
      <c r="P488" s="24"/>
      <c r="Q488" s="24">
        <f>SUM(L488:P488)</f>
        <v>12091.2</v>
      </c>
      <c r="R488" s="24"/>
      <c r="S488" s="24"/>
      <c r="T488" s="24"/>
      <c r="U488" s="24"/>
      <c r="V488" s="24"/>
      <c r="W488" s="24">
        <f>SUM(Q488,V488)</f>
        <v>12091.2</v>
      </c>
      <c r="X488" s="24">
        <f>(Q488/W488)*100</f>
        <v>100</v>
      </c>
      <c r="Y488" s="24">
        <f>(V488/W488)*100</f>
        <v>0</v>
      </c>
      <c r="Z488" s="1"/>
    </row>
    <row r="489" spans="1:26" ht="23.25">
      <c r="A489" s="1"/>
      <c r="B489" s="61"/>
      <c r="C489" s="61"/>
      <c r="D489" s="61"/>
      <c r="E489" s="61"/>
      <c r="F489" s="61"/>
      <c r="G489" s="61"/>
      <c r="H489" s="61"/>
      <c r="I489" s="53"/>
      <c r="J489" s="54" t="s">
        <v>53</v>
      </c>
      <c r="K489" s="55"/>
      <c r="L489" s="60">
        <v>10583.3</v>
      </c>
      <c r="M489" s="26">
        <v>261</v>
      </c>
      <c r="N489" s="60">
        <v>592.5</v>
      </c>
      <c r="O489" s="60"/>
      <c r="P489" s="26"/>
      <c r="Q489" s="26">
        <f>SUM(L489:P489)</f>
        <v>11436.8</v>
      </c>
      <c r="R489" s="26"/>
      <c r="S489" s="60"/>
      <c r="T489" s="60"/>
      <c r="U489" s="60"/>
      <c r="V489" s="26"/>
      <c r="W489" s="26">
        <f>SUM(Q489,V489)</f>
        <v>11436.8</v>
      </c>
      <c r="X489" s="26">
        <f>(Q489/W489)*100</f>
        <v>100</v>
      </c>
      <c r="Y489" s="26">
        <f>(V489/W489)*100</f>
        <v>0</v>
      </c>
      <c r="Z489" s="1"/>
    </row>
    <row r="490" spans="1:26" ht="23.25">
      <c r="A490" s="1"/>
      <c r="B490" s="61"/>
      <c r="C490" s="61"/>
      <c r="D490" s="61"/>
      <c r="E490" s="61"/>
      <c r="F490" s="61"/>
      <c r="G490" s="61"/>
      <c r="H490" s="61"/>
      <c r="I490" s="53"/>
      <c r="J490" s="54" t="s">
        <v>54</v>
      </c>
      <c r="K490" s="55"/>
      <c r="L490" s="60">
        <f>(L489/L487)*100</f>
        <v>86.1691906855561</v>
      </c>
      <c r="M490" s="26">
        <f>(M489/M487)*100</f>
        <v>172.50495703899534</v>
      </c>
      <c r="N490" s="60">
        <f>(N489/N487)*100</f>
        <v>147.0953326713009</v>
      </c>
      <c r="O490" s="60"/>
      <c r="P490" s="26"/>
      <c r="Q490" s="26">
        <f>(Q489/Q487)*100</f>
        <v>89.09871378378168</v>
      </c>
      <c r="R490" s="26"/>
      <c r="S490" s="60"/>
      <c r="T490" s="60"/>
      <c r="U490" s="60"/>
      <c r="V490" s="26"/>
      <c r="W490" s="26">
        <f>(W489/W487)*100</f>
        <v>89.09871378378168</v>
      </c>
      <c r="X490" s="26"/>
      <c r="Y490" s="26"/>
      <c r="Z490" s="1"/>
    </row>
    <row r="491" spans="1:26" ht="23.25">
      <c r="A491" s="1"/>
      <c r="B491" s="61"/>
      <c r="C491" s="61"/>
      <c r="D491" s="61"/>
      <c r="E491" s="61"/>
      <c r="F491" s="61"/>
      <c r="G491" s="61"/>
      <c r="H491" s="61"/>
      <c r="I491" s="53"/>
      <c r="J491" s="54" t="s">
        <v>55</v>
      </c>
      <c r="K491" s="55"/>
      <c r="L491" s="60">
        <f>(L489/L488)*100</f>
        <v>95.78427202215563</v>
      </c>
      <c r="M491" s="26">
        <f>(M489/M488)*100</f>
        <v>84.57550226830848</v>
      </c>
      <c r="N491" s="60">
        <f>(N489/N488)*100</f>
        <v>80.77709611451944</v>
      </c>
      <c r="O491" s="60"/>
      <c r="P491" s="26"/>
      <c r="Q491" s="26">
        <f>(Q489/Q488)*100</f>
        <v>94.58779939129283</v>
      </c>
      <c r="R491" s="26"/>
      <c r="S491" s="60"/>
      <c r="T491" s="60"/>
      <c r="U491" s="60"/>
      <c r="V491" s="26"/>
      <c r="W491" s="26">
        <f>(W489/W488)*100</f>
        <v>94.58779939129283</v>
      </c>
      <c r="X491" s="26"/>
      <c r="Y491" s="26"/>
      <c r="Z491" s="1"/>
    </row>
    <row r="492" spans="1:26" ht="23.25">
      <c r="A492" s="1"/>
      <c r="B492" s="61"/>
      <c r="C492" s="61"/>
      <c r="D492" s="61"/>
      <c r="E492" s="61"/>
      <c r="F492" s="61"/>
      <c r="G492" s="61"/>
      <c r="H492" s="85" t="s">
        <v>150</v>
      </c>
      <c r="I492" s="53"/>
      <c r="J492" s="54" t="s">
        <v>151</v>
      </c>
      <c r="K492" s="55"/>
      <c r="L492" s="60"/>
      <c r="M492" s="26"/>
      <c r="N492" s="60"/>
      <c r="O492" s="60"/>
      <c r="P492" s="26"/>
      <c r="Q492" s="26"/>
      <c r="R492" s="26"/>
      <c r="S492" s="60"/>
      <c r="T492" s="60"/>
      <c r="U492" s="60"/>
      <c r="V492" s="26"/>
      <c r="W492" s="26"/>
      <c r="X492" s="26"/>
      <c r="Y492" s="26"/>
      <c r="Z492" s="1"/>
    </row>
    <row r="493" spans="1:26" ht="23.25">
      <c r="A493" s="1"/>
      <c r="B493" s="61"/>
      <c r="C493" s="61"/>
      <c r="D493" s="61"/>
      <c r="E493" s="61"/>
      <c r="F493" s="61"/>
      <c r="G493" s="61"/>
      <c r="H493" s="61"/>
      <c r="I493" s="53"/>
      <c r="J493" s="54" t="s">
        <v>51</v>
      </c>
      <c r="K493" s="55"/>
      <c r="L493" s="60">
        <v>95935</v>
      </c>
      <c r="M493" s="26">
        <v>2175.3</v>
      </c>
      <c r="N493" s="60">
        <v>5185.4</v>
      </c>
      <c r="O493" s="60"/>
      <c r="P493" s="26"/>
      <c r="Q493" s="26">
        <f>SUM(L493:P493)</f>
        <v>103295.7</v>
      </c>
      <c r="R493" s="26"/>
      <c r="S493" s="60">
        <v>18124.5</v>
      </c>
      <c r="T493" s="60"/>
      <c r="U493" s="60"/>
      <c r="V493" s="26">
        <f>SUM(R493:U493)</f>
        <v>18124.5</v>
      </c>
      <c r="W493" s="26">
        <f>SUM(Q493,V493)</f>
        <v>121420.2</v>
      </c>
      <c r="X493" s="26">
        <f>(Q493/W493)*100</f>
        <v>85.07291208546847</v>
      </c>
      <c r="Y493" s="26">
        <f>(V493/W493)*100</f>
        <v>14.92708791453152</v>
      </c>
      <c r="Z493" s="1"/>
    </row>
    <row r="494" spans="1:26" ht="23.25">
      <c r="A494" s="1"/>
      <c r="B494" s="61"/>
      <c r="C494" s="61"/>
      <c r="D494" s="61"/>
      <c r="E494" s="61"/>
      <c r="F494" s="61"/>
      <c r="G494" s="61"/>
      <c r="H494" s="61"/>
      <c r="I494" s="53"/>
      <c r="J494" s="54" t="s">
        <v>52</v>
      </c>
      <c r="K494" s="55"/>
      <c r="L494" s="60">
        <v>57631.7</v>
      </c>
      <c r="M494" s="26">
        <v>6139.7</v>
      </c>
      <c r="N494" s="60">
        <v>6400.8</v>
      </c>
      <c r="O494" s="60"/>
      <c r="P494" s="26"/>
      <c r="Q494" s="26">
        <f>SUM(L494:P494)</f>
        <v>70172.2</v>
      </c>
      <c r="R494" s="26"/>
      <c r="S494" s="60">
        <v>63264.5</v>
      </c>
      <c r="T494" s="60">
        <v>1476.5</v>
      </c>
      <c r="U494" s="60"/>
      <c r="V494" s="26">
        <f>SUM(R494:U494)</f>
        <v>64741</v>
      </c>
      <c r="W494" s="26">
        <f>SUM(Q494,V494)</f>
        <v>134913.2</v>
      </c>
      <c r="X494" s="26">
        <f>(Q494/W494)*100</f>
        <v>52.012849743390554</v>
      </c>
      <c r="Y494" s="26">
        <f>(V494/W494)*100</f>
        <v>47.98715025660943</v>
      </c>
      <c r="Z494" s="1"/>
    </row>
    <row r="495" spans="1:26" ht="23.25">
      <c r="A495" s="1"/>
      <c r="B495" s="70"/>
      <c r="C495" s="70"/>
      <c r="D495" s="70"/>
      <c r="E495" s="70"/>
      <c r="F495" s="70"/>
      <c r="G495" s="70"/>
      <c r="H495" s="70"/>
      <c r="I495" s="64"/>
      <c r="J495" s="65" t="s">
        <v>53</v>
      </c>
      <c r="K495" s="66"/>
      <c r="L495" s="67">
        <v>48346.9</v>
      </c>
      <c r="M495" s="68">
        <v>4781.9</v>
      </c>
      <c r="N495" s="67">
        <v>4991.1</v>
      </c>
      <c r="O495" s="67"/>
      <c r="P495" s="68"/>
      <c r="Q495" s="68">
        <f>SUM(L495:P495)</f>
        <v>58119.9</v>
      </c>
      <c r="R495" s="68"/>
      <c r="S495" s="67">
        <v>51870.5</v>
      </c>
      <c r="T495" s="67">
        <v>1296.9</v>
      </c>
      <c r="U495" s="67"/>
      <c r="V495" s="68">
        <f>SUM(R495:U495)</f>
        <v>53167.4</v>
      </c>
      <c r="W495" s="68">
        <f>SUM(Q495,V495)</f>
        <v>111287.3</v>
      </c>
      <c r="X495" s="68">
        <f>(Q495/W495)*100</f>
        <v>52.22509666421955</v>
      </c>
      <c r="Y495" s="68">
        <f>(V495/W495)*100</f>
        <v>47.77490333578046</v>
      </c>
      <c r="Z495" s="1"/>
    </row>
    <row r="496" spans="1:26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5"/>
      <c r="W497" s="5"/>
      <c r="X497" s="5"/>
      <c r="Y497" s="5" t="s">
        <v>176</v>
      </c>
      <c r="Z497" s="1"/>
    </row>
    <row r="498" spans="1:26" ht="23.25">
      <c r="A498" s="1"/>
      <c r="B498" s="9" t="s">
        <v>4</v>
      </c>
      <c r="C498" s="10"/>
      <c r="D498" s="10"/>
      <c r="E498" s="10"/>
      <c r="F498" s="10"/>
      <c r="G498" s="10"/>
      <c r="H498" s="11"/>
      <c r="I498" s="12"/>
      <c r="J498" s="13"/>
      <c r="K498" s="14"/>
      <c r="L498" s="15" t="s">
        <v>5</v>
      </c>
      <c r="M498" s="15"/>
      <c r="N498" s="15"/>
      <c r="O498" s="15"/>
      <c r="P498" s="15"/>
      <c r="Q498" s="15"/>
      <c r="R498" s="16" t="s">
        <v>6</v>
      </c>
      <c r="S498" s="15"/>
      <c r="T498" s="15"/>
      <c r="U498" s="15"/>
      <c r="V498" s="17"/>
      <c r="W498" s="15" t="s">
        <v>7</v>
      </c>
      <c r="X498" s="15"/>
      <c r="Y498" s="18"/>
      <c r="Z498" s="1"/>
    </row>
    <row r="499" spans="1:26" ht="23.25">
      <c r="A499" s="1"/>
      <c r="B499" s="19" t="s">
        <v>8</v>
      </c>
      <c r="C499" s="20"/>
      <c r="D499" s="20"/>
      <c r="E499" s="20"/>
      <c r="F499" s="20"/>
      <c r="G499" s="20"/>
      <c r="H499" s="21"/>
      <c r="I499" s="22"/>
      <c r="J499" s="23"/>
      <c r="K499" s="24"/>
      <c r="L499" s="25"/>
      <c r="M499" s="26"/>
      <c r="N499" s="27"/>
      <c r="O499" s="28" t="s">
        <v>9</v>
      </c>
      <c r="P499" s="29"/>
      <c r="Q499" s="30"/>
      <c r="R499" s="31" t="s">
        <v>9</v>
      </c>
      <c r="S499" s="32" t="s">
        <v>10</v>
      </c>
      <c r="T499" s="25"/>
      <c r="U499" s="33" t="s">
        <v>11</v>
      </c>
      <c r="V499" s="30"/>
      <c r="W499" s="30"/>
      <c r="X499" s="34" t="s">
        <v>12</v>
      </c>
      <c r="Y499" s="35"/>
      <c r="Z499" s="1"/>
    </row>
    <row r="500" spans="1:26" ht="23.25">
      <c r="A500" s="1"/>
      <c r="B500" s="36"/>
      <c r="C500" s="37"/>
      <c r="D500" s="37"/>
      <c r="E500" s="37"/>
      <c r="F500" s="38"/>
      <c r="G500" s="37"/>
      <c r="H500" s="36"/>
      <c r="I500" s="22"/>
      <c r="J500" s="2" t="s">
        <v>13</v>
      </c>
      <c r="K500" s="24"/>
      <c r="L500" s="39" t="s">
        <v>14</v>
      </c>
      <c r="M500" s="40" t="s">
        <v>15</v>
      </c>
      <c r="N500" s="32" t="s">
        <v>14</v>
      </c>
      <c r="O500" s="39" t="s">
        <v>16</v>
      </c>
      <c r="P500" s="29" t="s">
        <v>17</v>
      </c>
      <c r="Q500" s="26"/>
      <c r="R500" s="41" t="s">
        <v>16</v>
      </c>
      <c r="S500" s="40" t="s">
        <v>18</v>
      </c>
      <c r="T500" s="39" t="s">
        <v>19</v>
      </c>
      <c r="U500" s="33" t="s">
        <v>20</v>
      </c>
      <c r="V500" s="30"/>
      <c r="W500" s="30"/>
      <c r="X500" s="30"/>
      <c r="Y500" s="40"/>
      <c r="Z500" s="1"/>
    </row>
    <row r="501" spans="1:26" ht="23.25">
      <c r="A501" s="1"/>
      <c r="B501" s="36" t="s">
        <v>21</v>
      </c>
      <c r="C501" s="36" t="s">
        <v>22</v>
      </c>
      <c r="D501" s="36" t="s">
        <v>23</v>
      </c>
      <c r="E501" s="36" t="s">
        <v>24</v>
      </c>
      <c r="F501" s="36" t="s">
        <v>25</v>
      </c>
      <c r="G501" s="36" t="s">
        <v>26</v>
      </c>
      <c r="H501" s="36" t="s">
        <v>27</v>
      </c>
      <c r="I501" s="22"/>
      <c r="J501" s="42"/>
      <c r="K501" s="24"/>
      <c r="L501" s="39" t="s">
        <v>28</v>
      </c>
      <c r="M501" s="40" t="s">
        <v>29</v>
      </c>
      <c r="N501" s="32" t="s">
        <v>30</v>
      </c>
      <c r="O501" s="39" t="s">
        <v>31</v>
      </c>
      <c r="P501" s="29" t="s">
        <v>32</v>
      </c>
      <c r="Q501" s="40" t="s">
        <v>33</v>
      </c>
      <c r="R501" s="41" t="s">
        <v>31</v>
      </c>
      <c r="S501" s="40" t="s">
        <v>34</v>
      </c>
      <c r="T501" s="39" t="s">
        <v>35</v>
      </c>
      <c r="U501" s="33" t="s">
        <v>36</v>
      </c>
      <c r="V501" s="29" t="s">
        <v>33</v>
      </c>
      <c r="W501" s="29" t="s">
        <v>37</v>
      </c>
      <c r="X501" s="29" t="s">
        <v>38</v>
      </c>
      <c r="Y501" s="40" t="s">
        <v>39</v>
      </c>
      <c r="Z501" s="1"/>
    </row>
    <row r="502" spans="1:26" ht="23.25">
      <c r="A502" s="1"/>
      <c r="B502" s="43"/>
      <c r="C502" s="43"/>
      <c r="D502" s="43"/>
      <c r="E502" s="43"/>
      <c r="F502" s="43"/>
      <c r="G502" s="43"/>
      <c r="H502" s="43"/>
      <c r="I502" s="44"/>
      <c r="J502" s="45"/>
      <c r="K502" s="46"/>
      <c r="L502" s="47"/>
      <c r="M502" s="48"/>
      <c r="N502" s="49"/>
      <c r="O502" s="47"/>
      <c r="P502" s="50"/>
      <c r="Q502" s="50"/>
      <c r="R502" s="48"/>
      <c r="S502" s="48"/>
      <c r="T502" s="47"/>
      <c r="U502" s="51"/>
      <c r="V502" s="50"/>
      <c r="W502" s="50"/>
      <c r="X502" s="50"/>
      <c r="Y502" s="48"/>
      <c r="Z502" s="1"/>
    </row>
    <row r="503" spans="1:26" ht="23.25">
      <c r="A503" s="1"/>
      <c r="B503" s="84" t="s">
        <v>49</v>
      </c>
      <c r="C503" s="84" t="s">
        <v>56</v>
      </c>
      <c r="D503" s="52"/>
      <c r="E503" s="84" t="s">
        <v>58</v>
      </c>
      <c r="F503" s="84" t="s">
        <v>145</v>
      </c>
      <c r="G503" s="84" t="s">
        <v>67</v>
      </c>
      <c r="H503" s="84" t="s">
        <v>150</v>
      </c>
      <c r="I503" s="53"/>
      <c r="J503" s="54" t="s">
        <v>54</v>
      </c>
      <c r="K503" s="55"/>
      <c r="L503" s="25">
        <f>(L495/L493)*100</f>
        <v>50.39547610361183</v>
      </c>
      <c r="M503" s="26">
        <f aca="true" t="shared" si="50" ref="M503:W503">(M495/M493)*100</f>
        <v>219.82715027812253</v>
      </c>
      <c r="N503" s="27">
        <f t="shared" si="50"/>
        <v>96.25294094958925</v>
      </c>
      <c r="O503" s="56"/>
      <c r="P503" s="30"/>
      <c r="Q503" s="30">
        <f t="shared" si="50"/>
        <v>56.26555606864565</v>
      </c>
      <c r="R503" s="26"/>
      <c r="S503" s="27">
        <f t="shared" si="50"/>
        <v>286.18996386107204</v>
      </c>
      <c r="T503" s="25"/>
      <c r="U503" s="57"/>
      <c r="V503" s="30">
        <f t="shared" si="50"/>
        <v>293.3454715992165</v>
      </c>
      <c r="W503" s="30">
        <f t="shared" si="50"/>
        <v>91.65468348759103</v>
      </c>
      <c r="X503" s="30"/>
      <c r="Y503" s="26"/>
      <c r="Z503" s="1"/>
    </row>
    <row r="504" spans="1:26" ht="23.25">
      <c r="A504" s="1"/>
      <c r="B504" s="52"/>
      <c r="C504" s="52"/>
      <c r="D504" s="52"/>
      <c r="E504" s="52"/>
      <c r="F504" s="52"/>
      <c r="G504" s="52"/>
      <c r="H504" s="52"/>
      <c r="I504" s="53"/>
      <c r="J504" s="58" t="s">
        <v>55</v>
      </c>
      <c r="K504" s="59"/>
      <c r="L504" s="60">
        <f>(L495/L494)*100</f>
        <v>83.88942196742418</v>
      </c>
      <c r="M504" s="60">
        <f aca="true" t="shared" si="51" ref="M504:W504">(M495/M494)*100</f>
        <v>77.88491294362916</v>
      </c>
      <c r="N504" s="60">
        <f t="shared" si="51"/>
        <v>77.97619047619048</v>
      </c>
      <c r="O504" s="60"/>
      <c r="P504" s="60"/>
      <c r="Q504" s="60">
        <f t="shared" si="51"/>
        <v>82.82467985897549</v>
      </c>
      <c r="R504" s="60"/>
      <c r="S504" s="60">
        <f t="shared" si="51"/>
        <v>81.98989954872006</v>
      </c>
      <c r="T504" s="60">
        <f t="shared" si="51"/>
        <v>87.83609888249238</v>
      </c>
      <c r="U504" s="69"/>
      <c r="V504" s="26">
        <f t="shared" si="51"/>
        <v>82.1232294836348</v>
      </c>
      <c r="W504" s="26">
        <f t="shared" si="51"/>
        <v>82.4880738133852</v>
      </c>
      <c r="X504" s="26"/>
      <c r="Y504" s="26"/>
      <c r="Z504" s="1"/>
    </row>
    <row r="505" spans="1:26" ht="23.25">
      <c r="A505" s="1"/>
      <c r="B505" s="52"/>
      <c r="C505" s="52"/>
      <c r="D505" s="52"/>
      <c r="E505" s="52"/>
      <c r="F505" s="52"/>
      <c r="G505" s="52"/>
      <c r="H505" s="84" t="s">
        <v>152</v>
      </c>
      <c r="I505" s="53"/>
      <c r="J505" s="58" t="s">
        <v>153</v>
      </c>
      <c r="K505" s="59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26"/>
      <c r="W505" s="26"/>
      <c r="X505" s="26"/>
      <c r="Y505" s="26"/>
      <c r="Z505" s="1"/>
    </row>
    <row r="506" spans="1:26" ht="23.25">
      <c r="A506" s="1"/>
      <c r="B506" s="52"/>
      <c r="C506" s="52"/>
      <c r="D506" s="52"/>
      <c r="E506" s="52"/>
      <c r="F506" s="52"/>
      <c r="G506" s="52"/>
      <c r="H506" s="52"/>
      <c r="I506" s="53"/>
      <c r="J506" s="54" t="s">
        <v>154</v>
      </c>
      <c r="K506" s="55"/>
      <c r="L506" s="60"/>
      <c r="M506" s="60"/>
      <c r="N506" s="60"/>
      <c r="O506" s="60"/>
      <c r="P506" s="60"/>
      <c r="Q506" s="26"/>
      <c r="R506" s="60"/>
      <c r="S506" s="60"/>
      <c r="T506" s="60"/>
      <c r="U506" s="60"/>
      <c r="V506" s="26"/>
      <c r="W506" s="26"/>
      <c r="X506" s="26"/>
      <c r="Y506" s="26"/>
      <c r="Z506" s="1"/>
    </row>
    <row r="507" spans="1:26" ht="23.25">
      <c r="A507" s="1"/>
      <c r="B507" s="52"/>
      <c r="C507" s="52"/>
      <c r="D507" s="52"/>
      <c r="E507" s="52"/>
      <c r="F507" s="52"/>
      <c r="G507" s="52"/>
      <c r="H507" s="52"/>
      <c r="I507" s="53"/>
      <c r="J507" s="54" t="s">
        <v>51</v>
      </c>
      <c r="K507" s="55"/>
      <c r="L507" s="60">
        <v>15227</v>
      </c>
      <c r="M507" s="26">
        <v>258.5</v>
      </c>
      <c r="N507" s="60">
        <v>975.3</v>
      </c>
      <c r="O507" s="60"/>
      <c r="P507" s="26"/>
      <c r="Q507" s="26">
        <f>SUM(L507:P507)</f>
        <v>16460.8</v>
      </c>
      <c r="R507" s="26"/>
      <c r="S507" s="60"/>
      <c r="T507" s="60"/>
      <c r="U507" s="60"/>
      <c r="V507" s="26"/>
      <c r="W507" s="26">
        <f>SUM(Q507,V507)</f>
        <v>16460.8</v>
      </c>
      <c r="X507" s="26">
        <f>(Q507/W507)*100</f>
        <v>100</v>
      </c>
      <c r="Y507" s="26">
        <f>(V507/W507)*100</f>
        <v>0</v>
      </c>
      <c r="Z507" s="1"/>
    </row>
    <row r="508" spans="1:26" ht="23.25">
      <c r="A508" s="1"/>
      <c r="B508" s="52"/>
      <c r="C508" s="52"/>
      <c r="D508" s="52"/>
      <c r="E508" s="52"/>
      <c r="F508" s="52"/>
      <c r="G508" s="52"/>
      <c r="H508" s="52"/>
      <c r="I508" s="53"/>
      <c r="J508" s="54" t="s">
        <v>52</v>
      </c>
      <c r="K508" s="55"/>
      <c r="L508" s="60">
        <v>16079.6</v>
      </c>
      <c r="M508" s="26">
        <v>267.5</v>
      </c>
      <c r="N508" s="60">
        <v>802.2</v>
      </c>
      <c r="O508" s="60"/>
      <c r="P508" s="26"/>
      <c r="Q508" s="26">
        <f>SUM(L508:P508)</f>
        <v>17149.3</v>
      </c>
      <c r="R508" s="26"/>
      <c r="S508" s="60"/>
      <c r="T508" s="60"/>
      <c r="U508" s="60"/>
      <c r="V508" s="26"/>
      <c r="W508" s="26">
        <f>SUM(Q508,V508)</f>
        <v>17149.3</v>
      </c>
      <c r="X508" s="26">
        <f>(Q508/W508)*100</f>
        <v>100</v>
      </c>
      <c r="Y508" s="26">
        <f>(V508/W508)*100</f>
        <v>0</v>
      </c>
      <c r="Z508" s="1"/>
    </row>
    <row r="509" spans="1:26" ht="23.25">
      <c r="A509" s="1"/>
      <c r="B509" s="52"/>
      <c r="C509" s="52"/>
      <c r="D509" s="52"/>
      <c r="E509" s="52"/>
      <c r="F509" s="52"/>
      <c r="G509" s="52"/>
      <c r="H509" s="52"/>
      <c r="I509" s="53"/>
      <c r="J509" s="54" t="s">
        <v>53</v>
      </c>
      <c r="K509" s="55"/>
      <c r="L509" s="60">
        <v>15900.9</v>
      </c>
      <c r="M509" s="26">
        <v>154.9</v>
      </c>
      <c r="N509" s="60">
        <v>496.1</v>
      </c>
      <c r="O509" s="60"/>
      <c r="P509" s="26"/>
      <c r="Q509" s="26">
        <f>SUM(L509:P509)</f>
        <v>16551.899999999998</v>
      </c>
      <c r="R509" s="26"/>
      <c r="S509" s="60"/>
      <c r="T509" s="60"/>
      <c r="U509" s="60"/>
      <c r="V509" s="26"/>
      <c r="W509" s="26">
        <f>SUM(Q509,V509)</f>
        <v>16551.899999999998</v>
      </c>
      <c r="X509" s="26">
        <f>(Q509/W509)*100</f>
        <v>100</v>
      </c>
      <c r="Y509" s="26">
        <f>(V509/W509)*100</f>
        <v>0</v>
      </c>
      <c r="Z509" s="1"/>
    </row>
    <row r="510" spans="1:26" ht="23.25">
      <c r="A510" s="1"/>
      <c r="B510" s="52"/>
      <c r="C510" s="52"/>
      <c r="D510" s="52"/>
      <c r="E510" s="52"/>
      <c r="F510" s="52"/>
      <c r="G510" s="52"/>
      <c r="H510" s="52"/>
      <c r="I510" s="53"/>
      <c r="J510" s="54" t="s">
        <v>54</v>
      </c>
      <c r="K510" s="55"/>
      <c r="L510" s="60">
        <f>(L509/L507)*100</f>
        <v>104.42569120640965</v>
      </c>
      <c r="M510" s="26">
        <f>(M509/M507)*100</f>
        <v>59.92263056092844</v>
      </c>
      <c r="N510" s="60">
        <f>(N509/N507)*100</f>
        <v>50.866400082026054</v>
      </c>
      <c r="O510" s="60"/>
      <c r="P510" s="26"/>
      <c r="Q510" s="26">
        <f>(Q509/Q507)*100</f>
        <v>100.55343604199065</v>
      </c>
      <c r="R510" s="26"/>
      <c r="S510" s="60"/>
      <c r="T510" s="60"/>
      <c r="U510" s="60"/>
      <c r="V510" s="26"/>
      <c r="W510" s="26">
        <f>(W509/W507)*100</f>
        <v>100.55343604199065</v>
      </c>
      <c r="X510" s="26"/>
      <c r="Y510" s="26"/>
      <c r="Z510" s="1"/>
    </row>
    <row r="511" spans="1:26" ht="23.25">
      <c r="A511" s="1"/>
      <c r="B511" s="52"/>
      <c r="C511" s="52"/>
      <c r="D511" s="52"/>
      <c r="E511" s="52"/>
      <c r="F511" s="52"/>
      <c r="G511" s="52"/>
      <c r="H511" s="52"/>
      <c r="I511" s="53"/>
      <c r="J511" s="54" t="s">
        <v>55</v>
      </c>
      <c r="K511" s="55"/>
      <c r="L511" s="60">
        <f>(L509/L508)*100</f>
        <v>98.88865394661558</v>
      </c>
      <c r="M511" s="26">
        <f>(M509/M508)*100</f>
        <v>57.90654205607477</v>
      </c>
      <c r="N511" s="60">
        <f>(N509/N508)*100</f>
        <v>61.84243330840189</v>
      </c>
      <c r="O511" s="60"/>
      <c r="P511" s="26"/>
      <c r="Q511" s="26">
        <f>(Q509/Q508)*100</f>
        <v>96.51647589114424</v>
      </c>
      <c r="R511" s="26"/>
      <c r="S511" s="60"/>
      <c r="T511" s="60"/>
      <c r="U511" s="60"/>
      <c r="V511" s="26"/>
      <c r="W511" s="26">
        <f>(W509/W508)*100</f>
        <v>96.51647589114424</v>
      </c>
      <c r="X511" s="26"/>
      <c r="Y511" s="26"/>
      <c r="Z511" s="1"/>
    </row>
    <row r="512" spans="1:26" ht="23.25">
      <c r="A512" s="1"/>
      <c r="B512" s="52"/>
      <c r="C512" s="52"/>
      <c r="D512" s="52"/>
      <c r="E512" s="52"/>
      <c r="F512" s="52"/>
      <c r="G512" s="52"/>
      <c r="H512" s="84" t="s">
        <v>109</v>
      </c>
      <c r="I512" s="53"/>
      <c r="J512" s="54" t="s">
        <v>110</v>
      </c>
      <c r="K512" s="55"/>
      <c r="L512" s="60"/>
      <c r="M512" s="26"/>
      <c r="N512" s="60"/>
      <c r="O512" s="60"/>
      <c r="P512" s="26"/>
      <c r="Q512" s="26"/>
      <c r="R512" s="26"/>
      <c r="S512" s="60"/>
      <c r="T512" s="60"/>
      <c r="U512" s="60"/>
      <c r="V512" s="26"/>
      <c r="W512" s="26"/>
      <c r="X512" s="26"/>
      <c r="Y512" s="26"/>
      <c r="Z512" s="1"/>
    </row>
    <row r="513" spans="1:26" ht="23.25">
      <c r="A513" s="1"/>
      <c r="B513" s="52"/>
      <c r="C513" s="52"/>
      <c r="D513" s="52"/>
      <c r="E513" s="52"/>
      <c r="F513" s="52"/>
      <c r="G513" s="52"/>
      <c r="H513" s="52"/>
      <c r="I513" s="53"/>
      <c r="J513" s="54" t="s">
        <v>51</v>
      </c>
      <c r="K513" s="55"/>
      <c r="L513" s="60"/>
      <c r="M513" s="26"/>
      <c r="N513" s="60"/>
      <c r="O513" s="60">
        <v>12188.7</v>
      </c>
      <c r="P513" s="26"/>
      <c r="Q513" s="26">
        <f>SUM(L513:P513)</f>
        <v>12188.7</v>
      </c>
      <c r="R513" s="26"/>
      <c r="S513" s="60"/>
      <c r="T513" s="60"/>
      <c r="U513" s="60"/>
      <c r="V513" s="26">
        <f>SUM(R513:U513)</f>
        <v>0</v>
      </c>
      <c r="W513" s="26">
        <f>SUM(Q513,V513)</f>
        <v>12188.7</v>
      </c>
      <c r="X513" s="26">
        <f>(Q513/W513)*100</f>
        <v>100</v>
      </c>
      <c r="Y513" s="26">
        <f>(V513/W513)*100</f>
        <v>0</v>
      </c>
      <c r="Z513" s="1"/>
    </row>
    <row r="514" spans="1:26" ht="23.25">
      <c r="A514" s="1"/>
      <c r="B514" s="52"/>
      <c r="C514" s="52"/>
      <c r="D514" s="52"/>
      <c r="E514" s="52"/>
      <c r="F514" s="52"/>
      <c r="G514" s="52"/>
      <c r="H514" s="52"/>
      <c r="I514" s="53"/>
      <c r="J514" s="54" t="s">
        <v>52</v>
      </c>
      <c r="K514" s="55"/>
      <c r="L514" s="60"/>
      <c r="M514" s="26"/>
      <c r="N514" s="60"/>
      <c r="O514" s="60">
        <v>9014.4</v>
      </c>
      <c r="P514" s="26"/>
      <c r="Q514" s="26">
        <f>SUM(L514:P514)</f>
        <v>9014.4</v>
      </c>
      <c r="R514" s="26">
        <v>5479.7</v>
      </c>
      <c r="S514" s="60"/>
      <c r="T514" s="60"/>
      <c r="U514" s="60"/>
      <c r="V514" s="26">
        <f>SUM(R514:U514)</f>
        <v>5479.7</v>
      </c>
      <c r="W514" s="26">
        <f>SUM(Q514,V514)</f>
        <v>14494.099999999999</v>
      </c>
      <c r="X514" s="26">
        <f>(Q514/W514)*100</f>
        <v>62.19358221621212</v>
      </c>
      <c r="Y514" s="26">
        <f>(V514/W514)*100</f>
        <v>37.806417783787886</v>
      </c>
      <c r="Z514" s="1"/>
    </row>
    <row r="515" spans="1:26" ht="23.25">
      <c r="A515" s="1"/>
      <c r="B515" s="52"/>
      <c r="C515" s="52"/>
      <c r="D515" s="52"/>
      <c r="E515" s="52"/>
      <c r="F515" s="52"/>
      <c r="G515" s="52"/>
      <c r="H515" s="52"/>
      <c r="I515" s="53"/>
      <c r="J515" s="54" t="s">
        <v>53</v>
      </c>
      <c r="K515" s="55"/>
      <c r="L515" s="60"/>
      <c r="M515" s="26"/>
      <c r="N515" s="60"/>
      <c r="O515" s="60">
        <v>8956.4</v>
      </c>
      <c r="P515" s="26"/>
      <c r="Q515" s="26">
        <f>SUM(L515:P515)</f>
        <v>8956.4</v>
      </c>
      <c r="R515" s="26">
        <v>5479.7</v>
      </c>
      <c r="S515" s="60"/>
      <c r="T515" s="60"/>
      <c r="U515" s="60"/>
      <c r="V515" s="26">
        <f>SUM(R515:U515)</f>
        <v>5479.7</v>
      </c>
      <c r="W515" s="26">
        <f>SUM(Q515,V515)</f>
        <v>14436.099999999999</v>
      </c>
      <c r="X515" s="26">
        <f>(Q515/W515)*100</f>
        <v>62.041687159274325</v>
      </c>
      <c r="Y515" s="26">
        <f>(V515/W515)*100</f>
        <v>37.95831284072568</v>
      </c>
      <c r="Z515" s="1"/>
    </row>
    <row r="516" spans="1:26" ht="23.25">
      <c r="A516" s="1"/>
      <c r="B516" s="52"/>
      <c r="C516" s="52"/>
      <c r="D516" s="52"/>
      <c r="E516" s="52"/>
      <c r="F516" s="52"/>
      <c r="G516" s="52"/>
      <c r="H516" s="52"/>
      <c r="I516" s="53"/>
      <c r="J516" s="54" t="s">
        <v>54</v>
      </c>
      <c r="K516" s="55"/>
      <c r="L516" s="60"/>
      <c r="M516" s="26"/>
      <c r="N516" s="60"/>
      <c r="O516" s="60">
        <f>(O515/O513)*100</f>
        <v>73.48117518685339</v>
      </c>
      <c r="P516" s="26"/>
      <c r="Q516" s="26">
        <f>(Q515/Q513)*100</f>
        <v>73.48117518685339</v>
      </c>
      <c r="R516" s="26"/>
      <c r="S516" s="60"/>
      <c r="T516" s="60"/>
      <c r="U516" s="60"/>
      <c r="V516" s="26"/>
      <c r="W516" s="26">
        <f>(W515/W513)*100</f>
        <v>118.43838965599282</v>
      </c>
      <c r="X516" s="26"/>
      <c r="Y516" s="26"/>
      <c r="Z516" s="1"/>
    </row>
    <row r="517" spans="1:26" ht="23.25">
      <c r="A517" s="1"/>
      <c r="B517" s="52"/>
      <c r="C517" s="52"/>
      <c r="D517" s="52"/>
      <c r="E517" s="52"/>
      <c r="F517" s="52"/>
      <c r="G517" s="52"/>
      <c r="H517" s="52"/>
      <c r="I517" s="53"/>
      <c r="J517" s="54" t="s">
        <v>55</v>
      </c>
      <c r="K517" s="55"/>
      <c r="L517" s="60"/>
      <c r="M517" s="26"/>
      <c r="N517" s="60"/>
      <c r="O517" s="60">
        <f aca="true" t="shared" si="52" ref="O517:W517">(O515/O514)*100</f>
        <v>99.35658501952432</v>
      </c>
      <c r="P517" s="26"/>
      <c r="Q517" s="26">
        <f t="shared" si="52"/>
        <v>99.35658501952432</v>
      </c>
      <c r="R517" s="26">
        <f t="shared" si="52"/>
        <v>100</v>
      </c>
      <c r="S517" s="60"/>
      <c r="T517" s="60"/>
      <c r="U517" s="60"/>
      <c r="V517" s="26">
        <f t="shared" si="52"/>
        <v>100</v>
      </c>
      <c r="W517" s="26">
        <f t="shared" si="52"/>
        <v>99.59983717512642</v>
      </c>
      <c r="X517" s="26"/>
      <c r="Y517" s="26"/>
      <c r="Z517" s="1"/>
    </row>
    <row r="518" spans="1:26" ht="23.25">
      <c r="A518" s="1"/>
      <c r="B518" s="61"/>
      <c r="C518" s="62"/>
      <c r="D518" s="62"/>
      <c r="E518" s="62"/>
      <c r="F518" s="62"/>
      <c r="G518" s="62"/>
      <c r="H518" s="87" t="s">
        <v>104</v>
      </c>
      <c r="I518" s="54"/>
      <c r="J518" s="54" t="s">
        <v>155</v>
      </c>
      <c r="K518" s="55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1"/>
    </row>
    <row r="519" spans="1:26" ht="23.25">
      <c r="A519" s="1"/>
      <c r="B519" s="52"/>
      <c r="C519" s="52"/>
      <c r="D519" s="52"/>
      <c r="E519" s="52"/>
      <c r="F519" s="52"/>
      <c r="G519" s="52"/>
      <c r="H519" s="52"/>
      <c r="I519" s="53"/>
      <c r="J519" s="54" t="s">
        <v>156</v>
      </c>
      <c r="K519" s="55"/>
      <c r="L519" s="60"/>
      <c r="M519" s="26"/>
      <c r="N519" s="60"/>
      <c r="O519" s="60"/>
      <c r="P519" s="26"/>
      <c r="Q519" s="26"/>
      <c r="R519" s="26"/>
      <c r="S519" s="60"/>
      <c r="T519" s="60"/>
      <c r="U519" s="60"/>
      <c r="V519" s="26"/>
      <c r="W519" s="26"/>
      <c r="X519" s="26"/>
      <c r="Y519" s="26"/>
      <c r="Z519" s="1"/>
    </row>
    <row r="520" spans="1:26" ht="23.25">
      <c r="A520" s="1"/>
      <c r="B520" s="52"/>
      <c r="C520" s="52"/>
      <c r="D520" s="52"/>
      <c r="E520" s="52"/>
      <c r="F520" s="52"/>
      <c r="G520" s="52"/>
      <c r="H520" s="52"/>
      <c r="I520" s="53"/>
      <c r="J520" s="54" t="s">
        <v>51</v>
      </c>
      <c r="K520" s="55"/>
      <c r="L520" s="60"/>
      <c r="M520" s="26"/>
      <c r="N520" s="60"/>
      <c r="O520" s="60"/>
      <c r="P520" s="26"/>
      <c r="Q520" s="26">
        <f>SUM(L520:P520)</f>
        <v>0</v>
      </c>
      <c r="R520" s="26"/>
      <c r="S520" s="60"/>
      <c r="T520" s="60"/>
      <c r="U520" s="60"/>
      <c r="V520" s="26"/>
      <c r="W520" s="26">
        <f>SUM(Q520,V520)</f>
        <v>0</v>
      </c>
      <c r="X520" s="26"/>
      <c r="Y520" s="26"/>
      <c r="Z520" s="1"/>
    </row>
    <row r="521" spans="1:26" ht="23.25">
      <c r="A521" s="1"/>
      <c r="B521" s="52"/>
      <c r="C521" s="52"/>
      <c r="D521" s="52"/>
      <c r="E521" s="52"/>
      <c r="F521" s="52"/>
      <c r="G521" s="52"/>
      <c r="H521" s="52"/>
      <c r="I521" s="53"/>
      <c r="J521" s="54" t="s">
        <v>52</v>
      </c>
      <c r="K521" s="55"/>
      <c r="L521" s="60">
        <v>2770.1</v>
      </c>
      <c r="M521" s="26">
        <v>11</v>
      </c>
      <c r="N521" s="60">
        <v>291.8</v>
      </c>
      <c r="O521" s="60"/>
      <c r="P521" s="26"/>
      <c r="Q521" s="26">
        <f>SUM(L521:P521)</f>
        <v>3072.9</v>
      </c>
      <c r="R521" s="26"/>
      <c r="S521" s="60"/>
      <c r="T521" s="60"/>
      <c r="U521" s="60"/>
      <c r="V521" s="26"/>
      <c r="W521" s="26">
        <f>SUM(Q521,V521)</f>
        <v>3072.9</v>
      </c>
      <c r="X521" s="26">
        <f>(Q521/W521)*100</f>
        <v>100</v>
      </c>
      <c r="Y521" s="26">
        <f>(V521/W521)*100</f>
        <v>0</v>
      </c>
      <c r="Z521" s="1"/>
    </row>
    <row r="522" spans="1:26" ht="23.25">
      <c r="A522" s="1"/>
      <c r="B522" s="52"/>
      <c r="C522" s="52"/>
      <c r="D522" s="52"/>
      <c r="E522" s="52"/>
      <c r="F522" s="52"/>
      <c r="G522" s="52"/>
      <c r="H522" s="52"/>
      <c r="I522" s="53"/>
      <c r="J522" s="54" t="s">
        <v>53</v>
      </c>
      <c r="K522" s="55"/>
      <c r="L522" s="60">
        <v>2481.2</v>
      </c>
      <c r="M522" s="26">
        <v>7.1</v>
      </c>
      <c r="N522" s="60">
        <v>198.6</v>
      </c>
      <c r="O522" s="60"/>
      <c r="P522" s="26"/>
      <c r="Q522" s="26">
        <f>SUM(L522:P522)</f>
        <v>2686.8999999999996</v>
      </c>
      <c r="R522" s="26"/>
      <c r="S522" s="60"/>
      <c r="T522" s="60"/>
      <c r="U522" s="60"/>
      <c r="V522" s="26"/>
      <c r="W522" s="26">
        <f>SUM(Q522,V522)</f>
        <v>2686.8999999999996</v>
      </c>
      <c r="X522" s="26">
        <f>(Q522/W522)*100</f>
        <v>100</v>
      </c>
      <c r="Y522" s="26">
        <f>(V522/W522)*100</f>
        <v>0</v>
      </c>
      <c r="Z522" s="1"/>
    </row>
    <row r="523" spans="1:26" ht="23.25">
      <c r="A523" s="1"/>
      <c r="B523" s="52"/>
      <c r="C523" s="52"/>
      <c r="D523" s="52"/>
      <c r="E523" s="52"/>
      <c r="F523" s="52"/>
      <c r="G523" s="52"/>
      <c r="H523" s="52"/>
      <c r="I523" s="53"/>
      <c r="J523" s="54" t="s">
        <v>54</v>
      </c>
      <c r="K523" s="55"/>
      <c r="L523" s="60"/>
      <c r="M523" s="26"/>
      <c r="N523" s="60"/>
      <c r="O523" s="60"/>
      <c r="P523" s="26"/>
      <c r="Q523" s="26"/>
      <c r="R523" s="26"/>
      <c r="S523" s="60"/>
      <c r="T523" s="60"/>
      <c r="U523" s="60"/>
      <c r="V523" s="26"/>
      <c r="W523" s="26"/>
      <c r="X523" s="26"/>
      <c r="Y523" s="26"/>
      <c r="Z523" s="1"/>
    </row>
    <row r="524" spans="1:26" ht="23.25">
      <c r="A524" s="1"/>
      <c r="B524" s="52"/>
      <c r="C524" s="52"/>
      <c r="D524" s="52"/>
      <c r="E524" s="52"/>
      <c r="F524" s="52"/>
      <c r="G524" s="52"/>
      <c r="H524" s="52"/>
      <c r="I524" s="53"/>
      <c r="J524" s="54" t="s">
        <v>55</v>
      </c>
      <c r="K524" s="55"/>
      <c r="L524" s="60">
        <f>(L522/L521)*100</f>
        <v>89.57077361828092</v>
      </c>
      <c r="M524" s="26">
        <f>(M522/M521)*100</f>
        <v>64.54545454545453</v>
      </c>
      <c r="N524" s="60">
        <f>(N522/N521)*100</f>
        <v>68.0603152844414</v>
      </c>
      <c r="O524" s="60"/>
      <c r="P524" s="26"/>
      <c r="Q524" s="26">
        <f>(Q522/Q521)*100</f>
        <v>87.43857593803898</v>
      </c>
      <c r="R524" s="26"/>
      <c r="S524" s="60"/>
      <c r="T524" s="60"/>
      <c r="U524" s="60"/>
      <c r="V524" s="26"/>
      <c r="W524" s="26">
        <f>(W522/W521)*100</f>
        <v>87.43857593803898</v>
      </c>
      <c r="X524" s="26"/>
      <c r="Y524" s="26"/>
      <c r="Z524" s="1"/>
    </row>
    <row r="525" spans="1:26" ht="23.25">
      <c r="A525" s="1"/>
      <c r="B525" s="52"/>
      <c r="C525" s="52"/>
      <c r="D525" s="52"/>
      <c r="E525" s="52"/>
      <c r="F525" s="52"/>
      <c r="G525" s="52"/>
      <c r="H525" s="52"/>
      <c r="I525" s="53"/>
      <c r="J525" s="54"/>
      <c r="K525" s="55"/>
      <c r="L525" s="60"/>
      <c r="M525" s="26"/>
      <c r="N525" s="60"/>
      <c r="O525" s="60"/>
      <c r="P525" s="26"/>
      <c r="Q525" s="26"/>
      <c r="R525" s="26"/>
      <c r="S525" s="60"/>
      <c r="T525" s="60"/>
      <c r="U525" s="60"/>
      <c r="V525" s="26"/>
      <c r="W525" s="26"/>
      <c r="X525" s="26"/>
      <c r="Y525" s="26"/>
      <c r="Z525" s="1"/>
    </row>
    <row r="526" spans="1:26" ht="23.25">
      <c r="A526" s="1"/>
      <c r="B526" s="52"/>
      <c r="C526" s="52"/>
      <c r="D526" s="52"/>
      <c r="E526" s="52"/>
      <c r="F526" s="84" t="s">
        <v>157</v>
      </c>
      <c r="G526" s="52"/>
      <c r="H526" s="52"/>
      <c r="I526" s="53"/>
      <c r="J526" s="54" t="s">
        <v>158</v>
      </c>
      <c r="K526" s="55"/>
      <c r="L526" s="60"/>
      <c r="M526" s="26"/>
      <c r="N526" s="60"/>
      <c r="O526" s="60"/>
      <c r="P526" s="26"/>
      <c r="Q526" s="26"/>
      <c r="R526" s="26"/>
      <c r="S526" s="60"/>
      <c r="T526" s="60"/>
      <c r="U526" s="60"/>
      <c r="V526" s="26"/>
      <c r="W526" s="26"/>
      <c r="X526" s="26"/>
      <c r="Y526" s="26"/>
      <c r="Z526" s="1"/>
    </row>
    <row r="527" spans="1:26" ht="23.25">
      <c r="A527" s="1"/>
      <c r="B527" s="61"/>
      <c r="C527" s="62"/>
      <c r="D527" s="62"/>
      <c r="E527" s="62"/>
      <c r="F527" s="62"/>
      <c r="G527" s="62"/>
      <c r="H527" s="62"/>
      <c r="I527" s="54"/>
      <c r="J527" s="54" t="s">
        <v>159</v>
      </c>
      <c r="K527" s="55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1"/>
    </row>
    <row r="528" spans="1:26" ht="23.25">
      <c r="A528" s="1"/>
      <c r="B528" s="52"/>
      <c r="C528" s="52"/>
      <c r="D528" s="52"/>
      <c r="E528" s="52"/>
      <c r="F528" s="52"/>
      <c r="G528" s="52"/>
      <c r="H528" s="52"/>
      <c r="I528" s="53"/>
      <c r="J528" s="54" t="s">
        <v>51</v>
      </c>
      <c r="K528" s="55"/>
      <c r="L528" s="60">
        <f aca="true" t="shared" si="53" ref="L528:P530">SUM(L536)</f>
        <v>15642</v>
      </c>
      <c r="M528" s="26">
        <f t="shared" si="53"/>
        <v>484.7</v>
      </c>
      <c r="N528" s="60">
        <f t="shared" si="53"/>
        <v>25970.7</v>
      </c>
      <c r="O528" s="60">
        <f t="shared" si="53"/>
        <v>0</v>
      </c>
      <c r="P528" s="26">
        <f t="shared" si="53"/>
        <v>0</v>
      </c>
      <c r="Q528" s="26">
        <f>SUM(L528:P528)</f>
        <v>42097.4</v>
      </c>
      <c r="R528" s="26"/>
      <c r="S528" s="60"/>
      <c r="T528" s="60"/>
      <c r="U528" s="60"/>
      <c r="V528" s="26"/>
      <c r="W528" s="26">
        <f>SUM(Q528,V528)</f>
        <v>42097.4</v>
      </c>
      <c r="X528" s="26">
        <f>(Q528/W528)*100</f>
        <v>100</v>
      </c>
      <c r="Y528" s="26">
        <f>(V528/W528)*100</f>
        <v>0</v>
      </c>
      <c r="Z528" s="1"/>
    </row>
    <row r="529" spans="1:26" ht="23.25">
      <c r="A529" s="1"/>
      <c r="B529" s="52"/>
      <c r="C529" s="52"/>
      <c r="D529" s="52"/>
      <c r="E529" s="52"/>
      <c r="F529" s="52"/>
      <c r="G529" s="52"/>
      <c r="H529" s="52"/>
      <c r="I529" s="53"/>
      <c r="J529" s="54" t="s">
        <v>52</v>
      </c>
      <c r="K529" s="55"/>
      <c r="L529" s="60">
        <f t="shared" si="53"/>
        <v>16079.4</v>
      </c>
      <c r="M529" s="26">
        <f t="shared" si="53"/>
        <v>566.9</v>
      </c>
      <c r="N529" s="60">
        <f t="shared" si="53"/>
        <v>11456.9</v>
      </c>
      <c r="O529" s="60">
        <f t="shared" si="53"/>
        <v>0</v>
      </c>
      <c r="P529" s="26">
        <f t="shared" si="53"/>
        <v>0</v>
      </c>
      <c r="Q529" s="26">
        <f>SUM(L529:P529)</f>
        <v>28103.199999999997</v>
      </c>
      <c r="R529" s="26"/>
      <c r="S529" s="60"/>
      <c r="T529" s="60"/>
      <c r="U529" s="60"/>
      <c r="V529" s="26"/>
      <c r="W529" s="26">
        <f>SUM(Q529,V529)</f>
        <v>28103.199999999997</v>
      </c>
      <c r="X529" s="26">
        <f>(Q529/W529)*100</f>
        <v>100</v>
      </c>
      <c r="Y529" s="26">
        <f>(V529/W529)*100</f>
        <v>0</v>
      </c>
      <c r="Z529" s="1"/>
    </row>
    <row r="530" spans="1:26" ht="23.25">
      <c r="A530" s="1"/>
      <c r="B530" s="52"/>
      <c r="C530" s="52"/>
      <c r="D530" s="52"/>
      <c r="E530" s="52"/>
      <c r="F530" s="52"/>
      <c r="G530" s="52"/>
      <c r="H530" s="52"/>
      <c r="I530" s="53"/>
      <c r="J530" s="54" t="s">
        <v>53</v>
      </c>
      <c r="K530" s="55"/>
      <c r="L530" s="60">
        <f t="shared" si="53"/>
        <v>15582.4</v>
      </c>
      <c r="M530" s="26">
        <f t="shared" si="53"/>
        <v>248.8</v>
      </c>
      <c r="N530" s="60">
        <f t="shared" si="53"/>
        <v>8370.6</v>
      </c>
      <c r="O530" s="60">
        <f t="shared" si="53"/>
        <v>0</v>
      </c>
      <c r="P530" s="26">
        <f t="shared" si="53"/>
        <v>0</v>
      </c>
      <c r="Q530" s="26">
        <f>SUM(L530:P530)</f>
        <v>24201.8</v>
      </c>
      <c r="R530" s="26"/>
      <c r="S530" s="60"/>
      <c r="T530" s="60"/>
      <c r="U530" s="60"/>
      <c r="V530" s="26"/>
      <c r="W530" s="26">
        <f>SUM(Q530,V530)</f>
        <v>24201.8</v>
      </c>
      <c r="X530" s="26">
        <f>(Q530/W530)*100</f>
        <v>100</v>
      </c>
      <c r="Y530" s="26">
        <f>(V530/W530)*100</f>
        <v>0</v>
      </c>
      <c r="Z530" s="1"/>
    </row>
    <row r="531" spans="1:26" ht="23.25">
      <c r="A531" s="1"/>
      <c r="B531" s="52"/>
      <c r="C531" s="52"/>
      <c r="D531" s="52"/>
      <c r="E531" s="52"/>
      <c r="F531" s="52"/>
      <c r="G531" s="52"/>
      <c r="H531" s="52"/>
      <c r="I531" s="53"/>
      <c r="J531" s="54" t="s">
        <v>54</v>
      </c>
      <c r="K531" s="55"/>
      <c r="L531" s="60">
        <f>(L530/L528)*100</f>
        <v>99.61897455568341</v>
      </c>
      <c r="M531" s="26">
        <f>(M530/M528)*100</f>
        <v>51.33072003301011</v>
      </c>
      <c r="N531" s="60">
        <f>(N530/N528)*100</f>
        <v>32.23093717150481</v>
      </c>
      <c r="O531" s="60"/>
      <c r="P531" s="26"/>
      <c r="Q531" s="26">
        <f>(Q530/Q528)*100</f>
        <v>57.490011259602724</v>
      </c>
      <c r="R531" s="26"/>
      <c r="S531" s="60"/>
      <c r="T531" s="60"/>
      <c r="U531" s="60"/>
      <c r="V531" s="26"/>
      <c r="W531" s="26">
        <f>(W530/W528)*100</f>
        <v>57.490011259602724</v>
      </c>
      <c r="X531" s="26"/>
      <c r="Y531" s="26"/>
      <c r="Z531" s="1"/>
    </row>
    <row r="532" spans="1:26" ht="23.25">
      <c r="A532" s="1"/>
      <c r="B532" s="61"/>
      <c r="C532" s="61"/>
      <c r="D532" s="61"/>
      <c r="E532" s="61"/>
      <c r="F532" s="61"/>
      <c r="G532" s="61"/>
      <c r="H532" s="61"/>
      <c r="I532" s="53"/>
      <c r="J532" s="54" t="s">
        <v>55</v>
      </c>
      <c r="K532" s="55"/>
      <c r="L532" s="60">
        <f>(L530/L529)*100</f>
        <v>96.90908864758634</v>
      </c>
      <c r="M532" s="26">
        <f>(M530/M529)*100</f>
        <v>43.88781090139355</v>
      </c>
      <c r="N532" s="60">
        <f>(N530/N529)*100</f>
        <v>73.061648438932</v>
      </c>
      <c r="O532" s="60"/>
      <c r="P532" s="26"/>
      <c r="Q532" s="26">
        <f>(Q530/Q529)*100</f>
        <v>86.11759514930685</v>
      </c>
      <c r="R532" s="26"/>
      <c r="S532" s="60"/>
      <c r="T532" s="60"/>
      <c r="U532" s="60"/>
      <c r="V532" s="26"/>
      <c r="W532" s="26">
        <f>(W530/W529)*100</f>
        <v>86.11759514930685</v>
      </c>
      <c r="X532" s="26"/>
      <c r="Y532" s="26"/>
      <c r="Z532" s="1"/>
    </row>
    <row r="533" spans="1:26" ht="23.25">
      <c r="A533" s="1"/>
      <c r="B533" s="61"/>
      <c r="C533" s="62"/>
      <c r="D533" s="62"/>
      <c r="E533" s="62"/>
      <c r="F533" s="62"/>
      <c r="G533" s="62"/>
      <c r="H533" s="62"/>
      <c r="I533" s="54"/>
      <c r="J533" s="54"/>
      <c r="K533" s="55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1"/>
    </row>
    <row r="534" spans="1:26" ht="23.25">
      <c r="A534" s="1"/>
      <c r="B534" s="61"/>
      <c r="C534" s="61"/>
      <c r="D534" s="61"/>
      <c r="E534" s="61"/>
      <c r="F534" s="61"/>
      <c r="G534" s="85" t="s">
        <v>67</v>
      </c>
      <c r="H534" s="61"/>
      <c r="I534" s="53"/>
      <c r="J534" s="54" t="s">
        <v>68</v>
      </c>
      <c r="K534" s="55"/>
      <c r="L534" s="60"/>
      <c r="M534" s="26"/>
      <c r="N534" s="60"/>
      <c r="O534" s="60"/>
      <c r="P534" s="26"/>
      <c r="Q534" s="26"/>
      <c r="R534" s="26"/>
      <c r="S534" s="60"/>
      <c r="T534" s="60"/>
      <c r="U534" s="60"/>
      <c r="V534" s="26"/>
      <c r="W534" s="26"/>
      <c r="X534" s="26"/>
      <c r="Y534" s="26"/>
      <c r="Z534" s="1"/>
    </row>
    <row r="535" spans="1:26" ht="23.25">
      <c r="A535" s="1"/>
      <c r="B535" s="61"/>
      <c r="C535" s="61"/>
      <c r="D535" s="61"/>
      <c r="E535" s="61"/>
      <c r="F535" s="61"/>
      <c r="G535" s="61"/>
      <c r="H535" s="61"/>
      <c r="I535" s="53"/>
      <c r="J535" s="54" t="s">
        <v>69</v>
      </c>
      <c r="K535" s="55"/>
      <c r="L535" s="60"/>
      <c r="M535" s="26"/>
      <c r="N535" s="60"/>
      <c r="O535" s="60"/>
      <c r="P535" s="26"/>
      <c r="Q535" s="26"/>
      <c r="R535" s="26"/>
      <c r="S535" s="60"/>
      <c r="T535" s="60"/>
      <c r="U535" s="60"/>
      <c r="V535" s="26"/>
      <c r="W535" s="26"/>
      <c r="X535" s="26"/>
      <c r="Y535" s="26"/>
      <c r="Z535" s="1"/>
    </row>
    <row r="536" spans="1:26" ht="23.25">
      <c r="A536" s="1"/>
      <c r="B536" s="61"/>
      <c r="C536" s="61"/>
      <c r="D536" s="61"/>
      <c r="E536" s="61"/>
      <c r="F536" s="61"/>
      <c r="G536" s="61"/>
      <c r="H536" s="61"/>
      <c r="I536" s="53"/>
      <c r="J536" s="54" t="s">
        <v>51</v>
      </c>
      <c r="K536" s="55"/>
      <c r="L536" s="60">
        <f aca="true" t="shared" si="54" ref="L536:P538">SUM(L549)</f>
        <v>15642</v>
      </c>
      <c r="M536" s="26">
        <f t="shared" si="54"/>
        <v>484.7</v>
      </c>
      <c r="N536" s="60">
        <f t="shared" si="54"/>
        <v>25970.7</v>
      </c>
      <c r="O536" s="60">
        <f t="shared" si="54"/>
        <v>0</v>
      </c>
      <c r="P536" s="26">
        <f t="shared" si="54"/>
        <v>0</v>
      </c>
      <c r="Q536" s="26">
        <f>SUM(L536:P536)</f>
        <v>42097.4</v>
      </c>
      <c r="R536" s="26"/>
      <c r="S536" s="60"/>
      <c r="T536" s="60"/>
      <c r="U536" s="60"/>
      <c r="V536" s="26"/>
      <c r="W536" s="26">
        <f>SUM(Q536,V536)</f>
        <v>42097.4</v>
      </c>
      <c r="X536" s="26">
        <f>(Q536/W536)*100</f>
        <v>100</v>
      </c>
      <c r="Y536" s="26">
        <f>(V536/W536)*100</f>
        <v>0</v>
      </c>
      <c r="Z536" s="1"/>
    </row>
    <row r="537" spans="1:26" ht="23.25">
      <c r="A537" s="1"/>
      <c r="B537" s="61"/>
      <c r="C537" s="61"/>
      <c r="D537" s="61"/>
      <c r="E537" s="61"/>
      <c r="F537" s="61"/>
      <c r="G537" s="61"/>
      <c r="H537" s="61"/>
      <c r="I537" s="53"/>
      <c r="J537" s="54" t="s">
        <v>52</v>
      </c>
      <c r="K537" s="55"/>
      <c r="L537" s="60">
        <f t="shared" si="54"/>
        <v>16079.4</v>
      </c>
      <c r="M537" s="26">
        <f t="shared" si="54"/>
        <v>566.9</v>
      </c>
      <c r="N537" s="60">
        <f t="shared" si="54"/>
        <v>11456.9</v>
      </c>
      <c r="O537" s="60">
        <f t="shared" si="54"/>
        <v>0</v>
      </c>
      <c r="P537" s="26">
        <f t="shared" si="54"/>
        <v>0</v>
      </c>
      <c r="Q537" s="26">
        <f>SUM(L537:P537)</f>
        <v>28103.199999999997</v>
      </c>
      <c r="R537" s="26"/>
      <c r="S537" s="60"/>
      <c r="T537" s="60"/>
      <c r="U537" s="60"/>
      <c r="V537" s="26"/>
      <c r="W537" s="26">
        <f>SUM(Q537,V537)</f>
        <v>28103.199999999997</v>
      </c>
      <c r="X537" s="26">
        <f>(Q537/W537)*100</f>
        <v>100</v>
      </c>
      <c r="Y537" s="26">
        <f>(V537/W537)*100</f>
        <v>0</v>
      </c>
      <c r="Z537" s="1"/>
    </row>
    <row r="538" spans="1:26" ht="23.25">
      <c r="A538" s="1"/>
      <c r="B538" s="61"/>
      <c r="C538" s="61"/>
      <c r="D538" s="61"/>
      <c r="E538" s="61"/>
      <c r="F538" s="61"/>
      <c r="G538" s="61"/>
      <c r="H538" s="61"/>
      <c r="I538" s="53"/>
      <c r="J538" s="54" t="s">
        <v>53</v>
      </c>
      <c r="K538" s="55"/>
      <c r="L538" s="60">
        <f t="shared" si="54"/>
        <v>15582.4</v>
      </c>
      <c r="M538" s="26">
        <f t="shared" si="54"/>
        <v>248.8</v>
      </c>
      <c r="N538" s="60">
        <f t="shared" si="54"/>
        <v>8370.6</v>
      </c>
      <c r="O538" s="60">
        <f t="shared" si="54"/>
        <v>0</v>
      </c>
      <c r="P538" s="26">
        <f t="shared" si="54"/>
        <v>0</v>
      </c>
      <c r="Q538" s="26">
        <f>SUM(L538:P538)</f>
        <v>24201.8</v>
      </c>
      <c r="R538" s="26"/>
      <c r="S538" s="60"/>
      <c r="T538" s="60"/>
      <c r="U538" s="60"/>
      <c r="V538" s="26"/>
      <c r="W538" s="26">
        <f>SUM(Q538,V538)</f>
        <v>24201.8</v>
      </c>
      <c r="X538" s="26">
        <f>(Q538/W538)*100</f>
        <v>100</v>
      </c>
      <c r="Y538" s="26">
        <f>(V538/W538)*100</f>
        <v>0</v>
      </c>
      <c r="Z538" s="1"/>
    </row>
    <row r="539" spans="1:26" ht="23.25">
      <c r="A539" s="1"/>
      <c r="B539" s="61"/>
      <c r="C539" s="61"/>
      <c r="D539" s="61"/>
      <c r="E539" s="61"/>
      <c r="F539" s="61"/>
      <c r="G539" s="61"/>
      <c r="H539" s="61"/>
      <c r="I539" s="53"/>
      <c r="J539" s="54" t="s">
        <v>54</v>
      </c>
      <c r="K539" s="55"/>
      <c r="L539" s="60">
        <f>(L538/L536)*100</f>
        <v>99.61897455568341</v>
      </c>
      <c r="M539" s="26">
        <f>(M538/M536)*100</f>
        <v>51.33072003301011</v>
      </c>
      <c r="N539" s="60">
        <f>(N538/N536)*100</f>
        <v>32.23093717150481</v>
      </c>
      <c r="O539" s="60"/>
      <c r="P539" s="26"/>
      <c r="Q539" s="26">
        <f>(Q538/Q536)*100</f>
        <v>57.490011259602724</v>
      </c>
      <c r="R539" s="26"/>
      <c r="S539" s="60"/>
      <c r="T539" s="60"/>
      <c r="U539" s="60"/>
      <c r="V539" s="26"/>
      <c r="W539" s="26">
        <f>(W538/W536)*100</f>
        <v>57.490011259602724</v>
      </c>
      <c r="X539" s="26"/>
      <c r="Y539" s="26"/>
      <c r="Z539" s="1"/>
    </row>
    <row r="540" spans="1:26" ht="23.25">
      <c r="A540" s="1"/>
      <c r="B540" s="70"/>
      <c r="C540" s="70"/>
      <c r="D540" s="70"/>
      <c r="E540" s="70"/>
      <c r="F540" s="70"/>
      <c r="G540" s="70"/>
      <c r="H540" s="70"/>
      <c r="I540" s="64"/>
      <c r="J540" s="65" t="s">
        <v>55</v>
      </c>
      <c r="K540" s="66"/>
      <c r="L540" s="67">
        <f>(L538/L537)*100</f>
        <v>96.90908864758634</v>
      </c>
      <c r="M540" s="68">
        <f>(M538/M537)*100</f>
        <v>43.88781090139355</v>
      </c>
      <c r="N540" s="67">
        <f>(N538/N537)*100</f>
        <v>73.061648438932</v>
      </c>
      <c r="O540" s="67"/>
      <c r="P540" s="68"/>
      <c r="Q540" s="68">
        <f>(Q538/Q537)*100</f>
        <v>86.11759514930685</v>
      </c>
      <c r="R540" s="68"/>
      <c r="S540" s="67"/>
      <c r="T540" s="67"/>
      <c r="U540" s="67"/>
      <c r="V540" s="68"/>
      <c r="W540" s="68">
        <f>(W538/W537)*100</f>
        <v>86.11759514930685</v>
      </c>
      <c r="X540" s="68"/>
      <c r="Y540" s="68"/>
      <c r="Z540" s="1"/>
    </row>
    <row r="541" spans="1:26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5"/>
      <c r="W542" s="5"/>
      <c r="X542" s="5"/>
      <c r="Y542" s="5" t="s">
        <v>177</v>
      </c>
      <c r="Z542" s="1"/>
    </row>
    <row r="543" spans="1:26" ht="23.25">
      <c r="A543" s="1"/>
      <c r="B543" s="9" t="s">
        <v>4</v>
      </c>
      <c r="C543" s="10"/>
      <c r="D543" s="10"/>
      <c r="E543" s="10"/>
      <c r="F543" s="10"/>
      <c r="G543" s="10"/>
      <c r="H543" s="11"/>
      <c r="I543" s="12"/>
      <c r="J543" s="13"/>
      <c r="K543" s="14"/>
      <c r="L543" s="15" t="s">
        <v>5</v>
      </c>
      <c r="M543" s="15"/>
      <c r="N543" s="15"/>
      <c r="O543" s="15"/>
      <c r="P543" s="15"/>
      <c r="Q543" s="15"/>
      <c r="R543" s="16" t="s">
        <v>6</v>
      </c>
      <c r="S543" s="15"/>
      <c r="T543" s="15"/>
      <c r="U543" s="15"/>
      <c r="V543" s="17"/>
      <c r="W543" s="15" t="s">
        <v>7</v>
      </c>
      <c r="X543" s="15"/>
      <c r="Y543" s="18"/>
      <c r="Z543" s="1"/>
    </row>
    <row r="544" spans="1:26" ht="23.25">
      <c r="A544" s="1"/>
      <c r="B544" s="19" t="s">
        <v>8</v>
      </c>
      <c r="C544" s="20"/>
      <c r="D544" s="20"/>
      <c r="E544" s="20"/>
      <c r="F544" s="20"/>
      <c r="G544" s="20"/>
      <c r="H544" s="21"/>
      <c r="I544" s="22"/>
      <c r="J544" s="23"/>
      <c r="K544" s="24"/>
      <c r="L544" s="25"/>
      <c r="M544" s="26"/>
      <c r="N544" s="27"/>
      <c r="O544" s="28" t="s">
        <v>9</v>
      </c>
      <c r="P544" s="29"/>
      <c r="Q544" s="30"/>
      <c r="R544" s="31" t="s">
        <v>9</v>
      </c>
      <c r="S544" s="32" t="s">
        <v>10</v>
      </c>
      <c r="T544" s="25"/>
      <c r="U544" s="33" t="s">
        <v>11</v>
      </c>
      <c r="V544" s="30"/>
      <c r="W544" s="30"/>
      <c r="X544" s="34" t="s">
        <v>12</v>
      </c>
      <c r="Y544" s="35"/>
      <c r="Z544" s="1"/>
    </row>
    <row r="545" spans="1:26" ht="23.25">
      <c r="A545" s="1"/>
      <c r="B545" s="36"/>
      <c r="C545" s="37"/>
      <c r="D545" s="37"/>
      <c r="E545" s="37"/>
      <c r="F545" s="38"/>
      <c r="G545" s="37"/>
      <c r="H545" s="36"/>
      <c r="I545" s="22"/>
      <c r="J545" s="2" t="s">
        <v>13</v>
      </c>
      <c r="K545" s="24"/>
      <c r="L545" s="39" t="s">
        <v>14</v>
      </c>
      <c r="M545" s="40" t="s">
        <v>15</v>
      </c>
      <c r="N545" s="32" t="s">
        <v>14</v>
      </c>
      <c r="O545" s="39" t="s">
        <v>16</v>
      </c>
      <c r="P545" s="29" t="s">
        <v>17</v>
      </c>
      <c r="Q545" s="26"/>
      <c r="R545" s="41" t="s">
        <v>16</v>
      </c>
      <c r="S545" s="40" t="s">
        <v>18</v>
      </c>
      <c r="T545" s="39" t="s">
        <v>19</v>
      </c>
      <c r="U545" s="33" t="s">
        <v>20</v>
      </c>
      <c r="V545" s="30"/>
      <c r="W545" s="30"/>
      <c r="X545" s="30"/>
      <c r="Y545" s="40"/>
      <c r="Z545" s="1"/>
    </row>
    <row r="546" spans="1:26" ht="23.25">
      <c r="A546" s="1"/>
      <c r="B546" s="36" t="s">
        <v>21</v>
      </c>
      <c r="C546" s="36" t="s">
        <v>22</v>
      </c>
      <c r="D546" s="36" t="s">
        <v>23</v>
      </c>
      <c r="E546" s="36" t="s">
        <v>24</v>
      </c>
      <c r="F546" s="36" t="s">
        <v>25</v>
      </c>
      <c r="G546" s="36" t="s">
        <v>26</v>
      </c>
      <c r="H546" s="36" t="s">
        <v>27</v>
      </c>
      <c r="I546" s="22"/>
      <c r="J546" s="42"/>
      <c r="K546" s="24"/>
      <c r="L546" s="39" t="s">
        <v>28</v>
      </c>
      <c r="M546" s="40" t="s">
        <v>29</v>
      </c>
      <c r="N546" s="32" t="s">
        <v>30</v>
      </c>
      <c r="O546" s="39" t="s">
        <v>31</v>
      </c>
      <c r="P546" s="29" t="s">
        <v>32</v>
      </c>
      <c r="Q546" s="40" t="s">
        <v>33</v>
      </c>
      <c r="R546" s="41" t="s">
        <v>31</v>
      </c>
      <c r="S546" s="40" t="s">
        <v>34</v>
      </c>
      <c r="T546" s="39" t="s">
        <v>35</v>
      </c>
      <c r="U546" s="33" t="s">
        <v>36</v>
      </c>
      <c r="V546" s="29" t="s">
        <v>33</v>
      </c>
      <c r="W546" s="29" t="s">
        <v>37</v>
      </c>
      <c r="X546" s="29" t="s">
        <v>38</v>
      </c>
      <c r="Y546" s="40" t="s">
        <v>39</v>
      </c>
      <c r="Z546" s="1"/>
    </row>
    <row r="547" spans="1:26" ht="23.25">
      <c r="A547" s="1"/>
      <c r="B547" s="43"/>
      <c r="C547" s="43"/>
      <c r="D547" s="43"/>
      <c r="E547" s="43"/>
      <c r="F547" s="43"/>
      <c r="G547" s="43"/>
      <c r="H547" s="43"/>
      <c r="I547" s="44"/>
      <c r="J547" s="45"/>
      <c r="K547" s="46"/>
      <c r="L547" s="47"/>
      <c r="M547" s="48"/>
      <c r="N547" s="49"/>
      <c r="O547" s="47"/>
      <c r="P547" s="50"/>
      <c r="Q547" s="50"/>
      <c r="R547" s="48"/>
      <c r="S547" s="48"/>
      <c r="T547" s="47"/>
      <c r="U547" s="51"/>
      <c r="V547" s="50"/>
      <c r="W547" s="50"/>
      <c r="X547" s="50"/>
      <c r="Y547" s="48"/>
      <c r="Z547" s="1"/>
    </row>
    <row r="548" spans="1:26" ht="23.25">
      <c r="A548" s="1"/>
      <c r="B548" s="84" t="s">
        <v>49</v>
      </c>
      <c r="C548" s="84" t="s">
        <v>56</v>
      </c>
      <c r="D548" s="52"/>
      <c r="E548" s="84" t="s">
        <v>58</v>
      </c>
      <c r="F548" s="84" t="s">
        <v>157</v>
      </c>
      <c r="G548" s="84" t="s">
        <v>67</v>
      </c>
      <c r="H548" s="84" t="s">
        <v>160</v>
      </c>
      <c r="I548" s="53"/>
      <c r="J548" s="54" t="s">
        <v>161</v>
      </c>
      <c r="K548" s="55"/>
      <c r="L548" s="25"/>
      <c r="M548" s="26"/>
      <c r="N548" s="27"/>
      <c r="O548" s="56"/>
      <c r="P548" s="30"/>
      <c r="Q548" s="30"/>
      <c r="R548" s="26"/>
      <c r="S548" s="27"/>
      <c r="T548" s="25"/>
      <c r="U548" s="57"/>
      <c r="V548" s="30"/>
      <c r="W548" s="30"/>
      <c r="X548" s="30"/>
      <c r="Y548" s="26"/>
      <c r="Z548" s="1"/>
    </row>
    <row r="549" spans="1:26" ht="23.25">
      <c r="A549" s="1"/>
      <c r="B549" s="52"/>
      <c r="C549" s="52"/>
      <c r="D549" s="52"/>
      <c r="E549" s="52"/>
      <c r="F549" s="52"/>
      <c r="G549" s="52"/>
      <c r="H549" s="52"/>
      <c r="I549" s="53"/>
      <c r="J549" s="58" t="s">
        <v>51</v>
      </c>
      <c r="K549" s="59"/>
      <c r="L549" s="60">
        <v>15642</v>
      </c>
      <c r="M549" s="60">
        <v>484.7</v>
      </c>
      <c r="N549" s="60">
        <v>25970.7</v>
      </c>
      <c r="O549" s="60"/>
      <c r="P549" s="60"/>
      <c r="Q549" s="60">
        <f>SUM(L549:P549)</f>
        <v>42097.4</v>
      </c>
      <c r="R549" s="60"/>
      <c r="S549" s="60"/>
      <c r="T549" s="60"/>
      <c r="U549" s="69"/>
      <c r="V549" s="26"/>
      <c r="W549" s="26">
        <f>SUM(Q549,V549)</f>
        <v>42097.4</v>
      </c>
      <c r="X549" s="26">
        <f>(Q549/W549)*100</f>
        <v>100</v>
      </c>
      <c r="Y549" s="26">
        <f>(V549/W549)*100</f>
        <v>0</v>
      </c>
      <c r="Z549" s="1"/>
    </row>
    <row r="550" spans="1:26" ht="23.25">
      <c r="A550" s="1"/>
      <c r="B550" s="52"/>
      <c r="C550" s="52"/>
      <c r="D550" s="52"/>
      <c r="E550" s="52"/>
      <c r="F550" s="52"/>
      <c r="G550" s="52"/>
      <c r="H550" s="52"/>
      <c r="I550" s="53"/>
      <c r="J550" s="58" t="s">
        <v>52</v>
      </c>
      <c r="K550" s="59"/>
      <c r="L550" s="60">
        <v>16079.4</v>
      </c>
      <c r="M550" s="60">
        <v>566.9</v>
      </c>
      <c r="N550" s="60">
        <v>11456.9</v>
      </c>
      <c r="O550" s="60"/>
      <c r="P550" s="60"/>
      <c r="Q550" s="60">
        <f>SUM(L550:P550)</f>
        <v>28103.199999999997</v>
      </c>
      <c r="R550" s="60"/>
      <c r="S550" s="60"/>
      <c r="T550" s="60"/>
      <c r="U550" s="60"/>
      <c r="V550" s="26"/>
      <c r="W550" s="26">
        <f>SUM(Q550,V550)</f>
        <v>28103.199999999997</v>
      </c>
      <c r="X550" s="26">
        <f>(Q550/W550)*100</f>
        <v>100</v>
      </c>
      <c r="Y550" s="26">
        <f>(V550/W550)*100</f>
        <v>0</v>
      </c>
      <c r="Z550" s="1"/>
    </row>
    <row r="551" spans="1:26" ht="23.25">
      <c r="A551" s="1"/>
      <c r="B551" s="52"/>
      <c r="C551" s="52"/>
      <c r="D551" s="52"/>
      <c r="E551" s="52"/>
      <c r="F551" s="52"/>
      <c r="G551" s="52"/>
      <c r="H551" s="52"/>
      <c r="I551" s="53"/>
      <c r="J551" s="54" t="s">
        <v>53</v>
      </c>
      <c r="K551" s="55"/>
      <c r="L551" s="60">
        <v>15582.4</v>
      </c>
      <c r="M551" s="60">
        <v>248.8</v>
      </c>
      <c r="N551" s="60">
        <v>8370.6</v>
      </c>
      <c r="O551" s="60"/>
      <c r="P551" s="60"/>
      <c r="Q551" s="26">
        <f>SUM(L551:P551)</f>
        <v>24201.8</v>
      </c>
      <c r="R551" s="60"/>
      <c r="S551" s="60"/>
      <c r="T551" s="60"/>
      <c r="U551" s="60"/>
      <c r="V551" s="26"/>
      <c r="W551" s="26">
        <f>SUM(Q551,V551)</f>
        <v>24201.8</v>
      </c>
      <c r="X551" s="26">
        <f>(Q551/W551)*100</f>
        <v>100</v>
      </c>
      <c r="Y551" s="26">
        <f>(V551/W551)*100</f>
        <v>0</v>
      </c>
      <c r="Z551" s="1"/>
    </row>
    <row r="552" spans="1:26" ht="23.25">
      <c r="A552" s="1"/>
      <c r="B552" s="52"/>
      <c r="C552" s="52"/>
      <c r="D552" s="52"/>
      <c r="E552" s="52"/>
      <c r="F552" s="52"/>
      <c r="G552" s="52"/>
      <c r="H552" s="52"/>
      <c r="I552" s="53"/>
      <c r="J552" s="54" t="s">
        <v>54</v>
      </c>
      <c r="K552" s="55"/>
      <c r="L552" s="60">
        <f>(L551/L549)*100</f>
        <v>99.61897455568341</v>
      </c>
      <c r="M552" s="26">
        <f>(M551/M549)*100</f>
        <v>51.33072003301011</v>
      </c>
      <c r="N552" s="60">
        <f>(N551/N549)*100</f>
        <v>32.23093717150481</v>
      </c>
      <c r="O552" s="60"/>
      <c r="P552" s="26"/>
      <c r="Q552" s="26">
        <f>(Q551/Q549)*100</f>
        <v>57.490011259602724</v>
      </c>
      <c r="R552" s="26"/>
      <c r="S552" s="60"/>
      <c r="T552" s="60"/>
      <c r="U552" s="60"/>
      <c r="V552" s="26"/>
      <c r="W552" s="26">
        <f>(W551/W549)*100</f>
        <v>57.490011259602724</v>
      </c>
      <c r="X552" s="26"/>
      <c r="Y552" s="26"/>
      <c r="Z552" s="1"/>
    </row>
    <row r="553" spans="1:26" ht="23.25">
      <c r="A553" s="1"/>
      <c r="B553" s="52"/>
      <c r="C553" s="52"/>
      <c r="D553" s="52"/>
      <c r="E553" s="52"/>
      <c r="F553" s="52"/>
      <c r="G553" s="52"/>
      <c r="H553" s="52"/>
      <c r="I553" s="53"/>
      <c r="J553" s="54" t="s">
        <v>55</v>
      </c>
      <c r="K553" s="55"/>
      <c r="L553" s="60">
        <f>(L551/L550)*100</f>
        <v>96.90908864758634</v>
      </c>
      <c r="M553" s="26">
        <f>(M551/M550)*100</f>
        <v>43.88781090139355</v>
      </c>
      <c r="N553" s="60">
        <f>(N551/N550)*100</f>
        <v>73.061648438932</v>
      </c>
      <c r="O553" s="60"/>
      <c r="P553" s="26"/>
      <c r="Q553" s="26">
        <f>(Q551/Q550)*100</f>
        <v>86.11759514930685</v>
      </c>
      <c r="R553" s="26"/>
      <c r="S553" s="60"/>
      <c r="T553" s="60"/>
      <c r="U553" s="60"/>
      <c r="V553" s="26"/>
      <c r="W553" s="26">
        <f>(W551/W550)*100</f>
        <v>86.11759514930685</v>
      </c>
      <c r="X553" s="26"/>
      <c r="Y553" s="26"/>
      <c r="Z553" s="1"/>
    </row>
    <row r="554" spans="1:26" ht="23.25">
      <c r="A554" s="1"/>
      <c r="B554" s="52"/>
      <c r="C554" s="52"/>
      <c r="D554" s="52"/>
      <c r="E554" s="52"/>
      <c r="F554" s="52"/>
      <c r="G554" s="52"/>
      <c r="H554" s="52"/>
      <c r="I554" s="53"/>
      <c r="J554" s="54"/>
      <c r="K554" s="55"/>
      <c r="L554" s="60"/>
      <c r="M554" s="26"/>
      <c r="N554" s="60"/>
      <c r="O554" s="60"/>
      <c r="P554" s="26"/>
      <c r="Q554" s="26"/>
      <c r="R554" s="26"/>
      <c r="S554" s="60"/>
      <c r="T554" s="60"/>
      <c r="U554" s="60"/>
      <c r="V554" s="26"/>
      <c r="W554" s="26"/>
      <c r="X554" s="26"/>
      <c r="Y554" s="26"/>
      <c r="Z554" s="1"/>
    </row>
    <row r="555" spans="1:26" ht="23.25">
      <c r="A555" s="1"/>
      <c r="B555" s="52"/>
      <c r="C555" s="52"/>
      <c r="D555" s="52"/>
      <c r="E555" s="52"/>
      <c r="F555" s="84" t="s">
        <v>162</v>
      </c>
      <c r="G555" s="52"/>
      <c r="H555" s="52"/>
      <c r="I555" s="53"/>
      <c r="J555" s="54" t="s">
        <v>163</v>
      </c>
      <c r="K555" s="55"/>
      <c r="L555" s="60"/>
      <c r="M555" s="26"/>
      <c r="N555" s="60"/>
      <c r="O555" s="60"/>
      <c r="P555" s="26"/>
      <c r="Q555" s="26"/>
      <c r="R555" s="26"/>
      <c r="S555" s="60"/>
      <c r="T555" s="60"/>
      <c r="U555" s="60"/>
      <c r="V555" s="26"/>
      <c r="W555" s="26"/>
      <c r="X555" s="26"/>
      <c r="Y555" s="26"/>
      <c r="Z555" s="1"/>
    </row>
    <row r="556" spans="1:26" ht="23.25">
      <c r="A556" s="1"/>
      <c r="B556" s="52"/>
      <c r="C556" s="52"/>
      <c r="D556" s="52"/>
      <c r="E556" s="52"/>
      <c r="F556" s="52"/>
      <c r="G556" s="52"/>
      <c r="H556" s="52"/>
      <c r="I556" s="53"/>
      <c r="J556" s="54" t="s">
        <v>51</v>
      </c>
      <c r="K556" s="55"/>
      <c r="L556" s="60">
        <f aca="true" t="shared" si="55" ref="L556:P558">SUM(L564)</f>
        <v>0</v>
      </c>
      <c r="M556" s="26">
        <f t="shared" si="55"/>
        <v>0</v>
      </c>
      <c r="N556" s="60">
        <f t="shared" si="55"/>
        <v>1613</v>
      </c>
      <c r="O556" s="60">
        <f t="shared" si="55"/>
        <v>0</v>
      </c>
      <c r="P556" s="26">
        <f t="shared" si="55"/>
        <v>0</v>
      </c>
      <c r="Q556" s="26">
        <f>SUM(L556:P556)</f>
        <v>1613</v>
      </c>
      <c r="R556" s="26"/>
      <c r="S556" s="60"/>
      <c r="T556" s="60"/>
      <c r="U556" s="60"/>
      <c r="V556" s="26"/>
      <c r="W556" s="26">
        <f>SUM(Q556,V556)</f>
        <v>1613</v>
      </c>
      <c r="X556" s="26">
        <f>(Q556/W556)*100</f>
        <v>100</v>
      </c>
      <c r="Y556" s="26">
        <f>(V556/W556)*100</f>
        <v>0</v>
      </c>
      <c r="Z556" s="1"/>
    </row>
    <row r="557" spans="1:26" ht="23.25">
      <c r="A557" s="1"/>
      <c r="B557" s="52"/>
      <c r="C557" s="52"/>
      <c r="D557" s="52"/>
      <c r="E557" s="52"/>
      <c r="F557" s="52"/>
      <c r="G557" s="52"/>
      <c r="H557" s="52"/>
      <c r="I557" s="53"/>
      <c r="J557" s="54" t="s">
        <v>52</v>
      </c>
      <c r="K557" s="55"/>
      <c r="L557" s="60">
        <f t="shared" si="55"/>
        <v>0</v>
      </c>
      <c r="M557" s="26">
        <f t="shared" si="55"/>
        <v>0</v>
      </c>
      <c r="N557" s="60">
        <f t="shared" si="55"/>
        <v>3033</v>
      </c>
      <c r="O557" s="60">
        <f t="shared" si="55"/>
        <v>0</v>
      </c>
      <c r="P557" s="26">
        <f t="shared" si="55"/>
        <v>0</v>
      </c>
      <c r="Q557" s="26">
        <f>SUM(L557:P557)</f>
        <v>3033</v>
      </c>
      <c r="R557" s="26"/>
      <c r="S557" s="60"/>
      <c r="T557" s="60"/>
      <c r="U557" s="60"/>
      <c r="V557" s="26"/>
      <c r="W557" s="26">
        <f>SUM(Q557,V557)</f>
        <v>3033</v>
      </c>
      <c r="X557" s="26">
        <f>(Q557/W557)*100</f>
        <v>100</v>
      </c>
      <c r="Y557" s="26">
        <f>(V557/W557)*100</f>
        <v>0</v>
      </c>
      <c r="Z557" s="1"/>
    </row>
    <row r="558" spans="1:26" ht="23.25">
      <c r="A558" s="1"/>
      <c r="B558" s="52"/>
      <c r="C558" s="52"/>
      <c r="D558" s="52"/>
      <c r="E558" s="52"/>
      <c r="F558" s="52"/>
      <c r="G558" s="52"/>
      <c r="H558" s="52"/>
      <c r="I558" s="53"/>
      <c r="J558" s="54" t="s">
        <v>53</v>
      </c>
      <c r="K558" s="55"/>
      <c r="L558" s="60">
        <f t="shared" si="55"/>
        <v>0</v>
      </c>
      <c r="M558" s="26">
        <f t="shared" si="55"/>
        <v>0</v>
      </c>
      <c r="N558" s="60">
        <f t="shared" si="55"/>
        <v>2755.1</v>
      </c>
      <c r="O558" s="60">
        <f t="shared" si="55"/>
        <v>0</v>
      </c>
      <c r="P558" s="26">
        <f t="shared" si="55"/>
        <v>0</v>
      </c>
      <c r="Q558" s="26">
        <f>SUM(L558:P558)</f>
        <v>2755.1</v>
      </c>
      <c r="R558" s="26"/>
      <c r="S558" s="60"/>
      <c r="T558" s="60"/>
      <c r="U558" s="60"/>
      <c r="V558" s="26"/>
      <c r="W558" s="26">
        <f>SUM(Q558,V558)</f>
        <v>2755.1</v>
      </c>
      <c r="X558" s="26">
        <f>(Q558/W558)*100</f>
        <v>100</v>
      </c>
      <c r="Y558" s="26">
        <f>(V558/W558)*100</f>
        <v>0</v>
      </c>
      <c r="Z558" s="1"/>
    </row>
    <row r="559" spans="1:26" ht="23.25">
      <c r="A559" s="1"/>
      <c r="B559" s="52"/>
      <c r="C559" s="52"/>
      <c r="D559" s="52"/>
      <c r="E559" s="52"/>
      <c r="F559" s="52"/>
      <c r="G559" s="52"/>
      <c r="H559" s="52"/>
      <c r="I559" s="53"/>
      <c r="J559" s="54" t="s">
        <v>54</v>
      </c>
      <c r="K559" s="55"/>
      <c r="L559" s="60"/>
      <c r="M559" s="26"/>
      <c r="N559" s="60">
        <f>(N558/N556)*100</f>
        <v>170.80595164290142</v>
      </c>
      <c r="O559" s="60"/>
      <c r="P559" s="26"/>
      <c r="Q559" s="26">
        <f>(Q558/Q556)*100</f>
        <v>170.80595164290142</v>
      </c>
      <c r="R559" s="26"/>
      <c r="S559" s="60"/>
      <c r="T559" s="60"/>
      <c r="U559" s="60"/>
      <c r="V559" s="26"/>
      <c r="W559" s="26">
        <f>(W558/W556)*100</f>
        <v>170.80595164290142</v>
      </c>
      <c r="X559" s="26"/>
      <c r="Y559" s="26"/>
      <c r="Z559" s="1"/>
    </row>
    <row r="560" spans="1:26" ht="23.25">
      <c r="A560" s="1"/>
      <c r="B560" s="52"/>
      <c r="C560" s="52"/>
      <c r="D560" s="52"/>
      <c r="E560" s="52"/>
      <c r="F560" s="52"/>
      <c r="G560" s="52"/>
      <c r="H560" s="52"/>
      <c r="I560" s="53"/>
      <c r="J560" s="54" t="s">
        <v>55</v>
      </c>
      <c r="K560" s="55"/>
      <c r="L560" s="60"/>
      <c r="M560" s="26"/>
      <c r="N560" s="60">
        <f>(N558/N557)*100</f>
        <v>90.83745466534783</v>
      </c>
      <c r="O560" s="60"/>
      <c r="P560" s="26"/>
      <c r="Q560" s="26">
        <f>(Q558/Q557)*100</f>
        <v>90.83745466534783</v>
      </c>
      <c r="R560" s="26"/>
      <c r="S560" s="60"/>
      <c r="T560" s="60"/>
      <c r="U560" s="60"/>
      <c r="V560" s="26"/>
      <c r="W560" s="26">
        <f>(W558/W557)*100</f>
        <v>90.83745466534783</v>
      </c>
      <c r="X560" s="26"/>
      <c r="Y560" s="26"/>
      <c r="Z560" s="1"/>
    </row>
    <row r="561" spans="1:26" ht="23.25">
      <c r="A561" s="1"/>
      <c r="B561" s="52"/>
      <c r="C561" s="52"/>
      <c r="D561" s="52"/>
      <c r="E561" s="52"/>
      <c r="F561" s="52"/>
      <c r="G561" s="52"/>
      <c r="H561" s="52"/>
      <c r="I561" s="53"/>
      <c r="J561" s="54"/>
      <c r="K561" s="55"/>
      <c r="L561" s="60"/>
      <c r="M561" s="26"/>
      <c r="N561" s="60"/>
      <c r="O561" s="60"/>
      <c r="P561" s="26"/>
      <c r="Q561" s="26"/>
      <c r="R561" s="26"/>
      <c r="S561" s="60"/>
      <c r="T561" s="60"/>
      <c r="U561" s="60"/>
      <c r="V561" s="26"/>
      <c r="W561" s="26"/>
      <c r="X561" s="26"/>
      <c r="Y561" s="26"/>
      <c r="Z561" s="1"/>
    </row>
    <row r="562" spans="1:26" ht="23.25">
      <c r="A562" s="1"/>
      <c r="B562" s="52"/>
      <c r="C562" s="52"/>
      <c r="D562" s="52"/>
      <c r="E562" s="52"/>
      <c r="F562" s="52"/>
      <c r="G562" s="84" t="s">
        <v>67</v>
      </c>
      <c r="H562" s="52"/>
      <c r="I562" s="53"/>
      <c r="J562" s="54" t="s">
        <v>68</v>
      </c>
      <c r="K562" s="55"/>
      <c r="L562" s="60"/>
      <c r="M562" s="26"/>
      <c r="N562" s="60"/>
      <c r="O562" s="60"/>
      <c r="P562" s="26"/>
      <c r="Q562" s="26"/>
      <c r="R562" s="26"/>
      <c r="S562" s="60"/>
      <c r="T562" s="60"/>
      <c r="U562" s="60"/>
      <c r="V562" s="26"/>
      <c r="W562" s="26"/>
      <c r="X562" s="26"/>
      <c r="Y562" s="26"/>
      <c r="Z562" s="1"/>
    </row>
    <row r="563" spans="1:26" ht="23.25">
      <c r="A563" s="1"/>
      <c r="B563" s="61"/>
      <c r="C563" s="62"/>
      <c r="D563" s="62"/>
      <c r="E563" s="62"/>
      <c r="F563" s="62"/>
      <c r="G563" s="62"/>
      <c r="H563" s="62"/>
      <c r="I563" s="54"/>
      <c r="J563" s="54" t="s">
        <v>69</v>
      </c>
      <c r="K563" s="55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1"/>
    </row>
    <row r="564" spans="1:26" ht="23.25">
      <c r="A564" s="1"/>
      <c r="B564" s="52"/>
      <c r="C564" s="52"/>
      <c r="D564" s="52"/>
      <c r="E564" s="52"/>
      <c r="F564" s="52"/>
      <c r="G564" s="52"/>
      <c r="H564" s="52"/>
      <c r="I564" s="53"/>
      <c r="J564" s="54" t="s">
        <v>51</v>
      </c>
      <c r="K564" s="55"/>
      <c r="L564" s="60">
        <f aca="true" t="shared" si="56" ref="L564:P566">SUM(L571)</f>
        <v>0</v>
      </c>
      <c r="M564" s="26">
        <f t="shared" si="56"/>
        <v>0</v>
      </c>
      <c r="N564" s="60">
        <f t="shared" si="56"/>
        <v>1613</v>
      </c>
      <c r="O564" s="60">
        <f t="shared" si="56"/>
        <v>0</v>
      </c>
      <c r="P564" s="26">
        <f t="shared" si="56"/>
        <v>0</v>
      </c>
      <c r="Q564" s="26">
        <f>SUM(L564:P564)</f>
        <v>1613</v>
      </c>
      <c r="R564" s="26"/>
      <c r="S564" s="60"/>
      <c r="T564" s="60"/>
      <c r="U564" s="60"/>
      <c r="V564" s="26"/>
      <c r="W564" s="26">
        <f>SUM(Q564,V564)</f>
        <v>1613</v>
      </c>
      <c r="X564" s="26">
        <f>(Q564/W564)*100</f>
        <v>100</v>
      </c>
      <c r="Y564" s="26">
        <f>(V564/W564)*100</f>
        <v>0</v>
      </c>
      <c r="Z564" s="1"/>
    </row>
    <row r="565" spans="1:26" ht="23.25">
      <c r="A565" s="1"/>
      <c r="B565" s="52"/>
      <c r="C565" s="52"/>
      <c r="D565" s="52"/>
      <c r="E565" s="52"/>
      <c r="F565" s="52"/>
      <c r="G565" s="52"/>
      <c r="H565" s="52"/>
      <c r="I565" s="53"/>
      <c r="J565" s="54" t="s">
        <v>52</v>
      </c>
      <c r="K565" s="55"/>
      <c r="L565" s="60">
        <f t="shared" si="56"/>
        <v>0</v>
      </c>
      <c r="M565" s="26">
        <f t="shared" si="56"/>
        <v>0</v>
      </c>
      <c r="N565" s="60">
        <f t="shared" si="56"/>
        <v>3033</v>
      </c>
      <c r="O565" s="60">
        <f t="shared" si="56"/>
        <v>0</v>
      </c>
      <c r="P565" s="26">
        <f t="shared" si="56"/>
        <v>0</v>
      </c>
      <c r="Q565" s="26">
        <f>SUM(L565:P565)</f>
        <v>3033</v>
      </c>
      <c r="R565" s="26"/>
      <c r="S565" s="60"/>
      <c r="T565" s="60"/>
      <c r="U565" s="60"/>
      <c r="V565" s="26"/>
      <c r="W565" s="26">
        <f>SUM(Q565,V565)</f>
        <v>3033</v>
      </c>
      <c r="X565" s="26">
        <f>(Q565/W565)*100</f>
        <v>100</v>
      </c>
      <c r="Y565" s="26">
        <f>(V565/W565)*100</f>
        <v>0</v>
      </c>
      <c r="Z565" s="1"/>
    </row>
    <row r="566" spans="1:26" ht="23.25">
      <c r="A566" s="1"/>
      <c r="B566" s="52"/>
      <c r="C566" s="52"/>
      <c r="D566" s="52"/>
      <c r="E566" s="52"/>
      <c r="F566" s="52"/>
      <c r="G566" s="52"/>
      <c r="H566" s="52"/>
      <c r="I566" s="53"/>
      <c r="J566" s="54" t="s">
        <v>53</v>
      </c>
      <c r="K566" s="55"/>
      <c r="L566" s="60">
        <f t="shared" si="56"/>
        <v>0</v>
      </c>
      <c r="M566" s="26">
        <f t="shared" si="56"/>
        <v>0</v>
      </c>
      <c r="N566" s="60">
        <f t="shared" si="56"/>
        <v>2755.1</v>
      </c>
      <c r="O566" s="60">
        <f t="shared" si="56"/>
        <v>0</v>
      </c>
      <c r="P566" s="26">
        <f t="shared" si="56"/>
        <v>0</v>
      </c>
      <c r="Q566" s="26">
        <f>SUM(L566:P566)</f>
        <v>2755.1</v>
      </c>
      <c r="R566" s="26"/>
      <c r="S566" s="60"/>
      <c r="T566" s="60"/>
      <c r="U566" s="60"/>
      <c r="V566" s="26"/>
      <c r="W566" s="26">
        <f>SUM(Q566,V566)</f>
        <v>2755.1</v>
      </c>
      <c r="X566" s="26">
        <f>(Q566/W566)*100</f>
        <v>100</v>
      </c>
      <c r="Y566" s="26">
        <f>(V566/W566)*100</f>
        <v>0</v>
      </c>
      <c r="Z566" s="1"/>
    </row>
    <row r="567" spans="1:26" ht="23.25">
      <c r="A567" s="1"/>
      <c r="B567" s="52"/>
      <c r="C567" s="52"/>
      <c r="D567" s="52"/>
      <c r="E567" s="52"/>
      <c r="F567" s="52"/>
      <c r="G567" s="52"/>
      <c r="H567" s="52"/>
      <c r="I567" s="53"/>
      <c r="J567" s="54" t="s">
        <v>54</v>
      </c>
      <c r="K567" s="55"/>
      <c r="L567" s="60"/>
      <c r="M567" s="26"/>
      <c r="N567" s="60">
        <f>(N566/N564)*100</f>
        <v>170.80595164290142</v>
      </c>
      <c r="O567" s="60"/>
      <c r="P567" s="26"/>
      <c r="Q567" s="26">
        <f>(Q566/Q564)*100</f>
        <v>170.80595164290142</v>
      </c>
      <c r="R567" s="26"/>
      <c r="S567" s="60"/>
      <c r="T567" s="60"/>
      <c r="U567" s="60"/>
      <c r="V567" s="26"/>
      <c r="W567" s="26">
        <f>(W566/W564)*100</f>
        <v>170.80595164290142</v>
      </c>
      <c r="X567" s="26"/>
      <c r="Y567" s="26"/>
      <c r="Z567" s="1"/>
    </row>
    <row r="568" spans="1:26" ht="23.25">
      <c r="A568" s="1"/>
      <c r="B568" s="52"/>
      <c r="C568" s="52"/>
      <c r="D568" s="52"/>
      <c r="E568" s="52"/>
      <c r="F568" s="52"/>
      <c r="G568" s="52"/>
      <c r="H568" s="52"/>
      <c r="I568" s="53"/>
      <c r="J568" s="54" t="s">
        <v>55</v>
      </c>
      <c r="K568" s="55"/>
      <c r="L568" s="60"/>
      <c r="M568" s="26"/>
      <c r="N568" s="60">
        <f>(N566/N565)*100</f>
        <v>90.83745466534783</v>
      </c>
      <c r="O568" s="60"/>
      <c r="P568" s="26"/>
      <c r="Q568" s="26">
        <f>(Q566/Q565)*100</f>
        <v>90.83745466534783</v>
      </c>
      <c r="R568" s="26"/>
      <c r="S568" s="60"/>
      <c r="T568" s="60"/>
      <c r="U568" s="60"/>
      <c r="V568" s="26"/>
      <c r="W568" s="26">
        <f>(W566/W565)*100</f>
        <v>90.83745466534783</v>
      </c>
      <c r="X568" s="26"/>
      <c r="Y568" s="26"/>
      <c r="Z568" s="1"/>
    </row>
    <row r="569" spans="1:26" ht="23.25">
      <c r="A569" s="1"/>
      <c r="B569" s="52"/>
      <c r="C569" s="52"/>
      <c r="D569" s="52"/>
      <c r="E569" s="52"/>
      <c r="F569" s="52"/>
      <c r="G569" s="52"/>
      <c r="H569" s="52"/>
      <c r="I569" s="53"/>
      <c r="J569" s="54"/>
      <c r="K569" s="55"/>
      <c r="L569" s="60"/>
      <c r="M569" s="26"/>
      <c r="N569" s="60"/>
      <c r="O569" s="60"/>
      <c r="P569" s="26"/>
      <c r="Q569" s="26"/>
      <c r="R569" s="26"/>
      <c r="S569" s="60"/>
      <c r="T569" s="60"/>
      <c r="U569" s="60"/>
      <c r="V569" s="26"/>
      <c r="W569" s="26"/>
      <c r="X569" s="26"/>
      <c r="Y569" s="26"/>
      <c r="Z569" s="1"/>
    </row>
    <row r="570" spans="1:26" ht="23.25">
      <c r="A570" s="1"/>
      <c r="B570" s="52"/>
      <c r="C570" s="52"/>
      <c r="D570" s="52"/>
      <c r="E570" s="52"/>
      <c r="F570" s="52"/>
      <c r="G570" s="52"/>
      <c r="H570" s="84" t="s">
        <v>150</v>
      </c>
      <c r="I570" s="53"/>
      <c r="J570" s="54" t="s">
        <v>151</v>
      </c>
      <c r="K570" s="55"/>
      <c r="L570" s="60"/>
      <c r="M570" s="26"/>
      <c r="N570" s="60"/>
      <c r="O570" s="60"/>
      <c r="P570" s="26"/>
      <c r="Q570" s="26"/>
      <c r="R570" s="26"/>
      <c r="S570" s="60"/>
      <c r="T570" s="60"/>
      <c r="U570" s="60"/>
      <c r="V570" s="26"/>
      <c r="W570" s="26"/>
      <c r="X570" s="26"/>
      <c r="Y570" s="26"/>
      <c r="Z570" s="1"/>
    </row>
    <row r="571" spans="1:26" ht="23.25">
      <c r="A571" s="1"/>
      <c r="B571" s="52"/>
      <c r="C571" s="52"/>
      <c r="D571" s="52"/>
      <c r="E571" s="52"/>
      <c r="F571" s="52"/>
      <c r="G571" s="52"/>
      <c r="H571" s="52"/>
      <c r="I571" s="53"/>
      <c r="J571" s="54" t="s">
        <v>51</v>
      </c>
      <c r="K571" s="55"/>
      <c r="L571" s="60"/>
      <c r="M571" s="26"/>
      <c r="N571" s="60">
        <v>1613</v>
      </c>
      <c r="O571" s="60"/>
      <c r="P571" s="26"/>
      <c r="Q571" s="26">
        <f>SUM(L571:P571)</f>
        <v>1613</v>
      </c>
      <c r="R571" s="26"/>
      <c r="S571" s="60"/>
      <c r="T571" s="60"/>
      <c r="U571" s="60"/>
      <c r="V571" s="26"/>
      <c r="W571" s="26">
        <f>SUM(Q571,V571)</f>
        <v>1613</v>
      </c>
      <c r="X571" s="26">
        <f>(Q571/W571)*100</f>
        <v>100</v>
      </c>
      <c r="Y571" s="26">
        <f>(V571/W571)*100</f>
        <v>0</v>
      </c>
      <c r="Z571" s="1"/>
    </row>
    <row r="572" spans="1:26" ht="23.25">
      <c r="A572" s="1"/>
      <c r="B572" s="61"/>
      <c r="C572" s="62"/>
      <c r="D572" s="62"/>
      <c r="E572" s="62"/>
      <c r="F572" s="62"/>
      <c r="G572" s="62"/>
      <c r="H572" s="62"/>
      <c r="I572" s="54"/>
      <c r="J572" s="54" t="s">
        <v>52</v>
      </c>
      <c r="K572" s="55"/>
      <c r="L572" s="24"/>
      <c r="M572" s="24"/>
      <c r="N572" s="24">
        <v>3033</v>
      </c>
      <c r="O572" s="24"/>
      <c r="P572" s="24"/>
      <c r="Q572" s="24">
        <f>SUM(L572:P572)</f>
        <v>3033</v>
      </c>
      <c r="R572" s="24"/>
      <c r="S572" s="24"/>
      <c r="T572" s="24"/>
      <c r="U572" s="24"/>
      <c r="V572" s="24"/>
      <c r="W572" s="24">
        <f>SUM(Q572,V572)</f>
        <v>3033</v>
      </c>
      <c r="X572" s="24">
        <f>(Q572/W572)*100</f>
        <v>100</v>
      </c>
      <c r="Y572" s="24">
        <f>(V572/W572)*100</f>
        <v>0</v>
      </c>
      <c r="Z572" s="1"/>
    </row>
    <row r="573" spans="1:26" ht="23.25">
      <c r="A573" s="1"/>
      <c r="B573" s="52"/>
      <c r="C573" s="52"/>
      <c r="D573" s="52"/>
      <c r="E573" s="52"/>
      <c r="F573" s="52"/>
      <c r="G573" s="52"/>
      <c r="H573" s="52"/>
      <c r="I573" s="53"/>
      <c r="J573" s="54" t="s">
        <v>53</v>
      </c>
      <c r="K573" s="55"/>
      <c r="L573" s="60"/>
      <c r="M573" s="26"/>
      <c r="N573" s="60">
        <v>2755.1</v>
      </c>
      <c r="O573" s="60"/>
      <c r="P573" s="26"/>
      <c r="Q573" s="26">
        <f>SUM(L573:P573)</f>
        <v>2755.1</v>
      </c>
      <c r="R573" s="26"/>
      <c r="S573" s="60"/>
      <c r="T573" s="60"/>
      <c r="U573" s="60"/>
      <c r="V573" s="26"/>
      <c r="W573" s="26">
        <f>SUM(Q573,V573)</f>
        <v>2755.1</v>
      </c>
      <c r="X573" s="26">
        <f>(Q573/W573)*100</f>
        <v>100</v>
      </c>
      <c r="Y573" s="26">
        <f>(V573/W573)*100</f>
        <v>0</v>
      </c>
      <c r="Z573" s="1"/>
    </row>
    <row r="574" spans="1:26" ht="23.25">
      <c r="A574" s="1"/>
      <c r="B574" s="52"/>
      <c r="C574" s="52"/>
      <c r="D574" s="52"/>
      <c r="E574" s="52"/>
      <c r="F574" s="52"/>
      <c r="G574" s="52"/>
      <c r="H574" s="52"/>
      <c r="I574" s="53"/>
      <c r="J574" s="54" t="s">
        <v>54</v>
      </c>
      <c r="K574" s="55"/>
      <c r="L574" s="60"/>
      <c r="M574" s="26"/>
      <c r="N574" s="60">
        <f>(N573/N571)*100</f>
        <v>170.80595164290142</v>
      </c>
      <c r="O574" s="60"/>
      <c r="P574" s="26"/>
      <c r="Q574" s="26">
        <f>(Q573/Q571)*100</f>
        <v>170.80595164290142</v>
      </c>
      <c r="R574" s="26"/>
      <c r="S574" s="60"/>
      <c r="T574" s="60"/>
      <c r="U574" s="60"/>
      <c r="V574" s="26"/>
      <c r="W574" s="26">
        <f>(W573/W571)*100</f>
        <v>170.80595164290142</v>
      </c>
      <c r="X574" s="26"/>
      <c r="Y574" s="26"/>
      <c r="Z574" s="1"/>
    </row>
    <row r="575" spans="1:26" ht="23.25">
      <c r="A575" s="1"/>
      <c r="B575" s="52"/>
      <c r="C575" s="52"/>
      <c r="D575" s="52"/>
      <c r="E575" s="52"/>
      <c r="F575" s="52"/>
      <c r="G575" s="52"/>
      <c r="H575" s="52"/>
      <c r="I575" s="53"/>
      <c r="J575" s="54" t="s">
        <v>55</v>
      </c>
      <c r="K575" s="55"/>
      <c r="L575" s="60"/>
      <c r="M575" s="26"/>
      <c r="N575" s="60">
        <f>(N573/N572)*100</f>
        <v>90.83745466534783</v>
      </c>
      <c r="O575" s="60"/>
      <c r="P575" s="26"/>
      <c r="Q575" s="26">
        <f>(Q573/Q572)*100</f>
        <v>90.83745466534783</v>
      </c>
      <c r="R575" s="26"/>
      <c r="S575" s="60"/>
      <c r="T575" s="60"/>
      <c r="U575" s="60"/>
      <c r="V575" s="26"/>
      <c r="W575" s="26">
        <f>(W573/W572)*100</f>
        <v>90.83745466534783</v>
      </c>
      <c r="X575" s="26"/>
      <c r="Y575" s="26"/>
      <c r="Z575" s="1"/>
    </row>
    <row r="576" spans="1:26" ht="23.25">
      <c r="A576" s="1"/>
      <c r="B576" s="52"/>
      <c r="C576" s="52"/>
      <c r="D576" s="52"/>
      <c r="E576" s="52"/>
      <c r="F576" s="52"/>
      <c r="G576" s="52"/>
      <c r="H576" s="52"/>
      <c r="I576" s="53"/>
      <c r="J576" s="54"/>
      <c r="K576" s="55"/>
      <c r="L576" s="60"/>
      <c r="M576" s="26"/>
      <c r="N576" s="60"/>
      <c r="O576" s="60"/>
      <c r="P576" s="26"/>
      <c r="Q576" s="26"/>
      <c r="R576" s="26"/>
      <c r="S576" s="60"/>
      <c r="T576" s="60"/>
      <c r="U576" s="60"/>
      <c r="V576" s="26"/>
      <c r="W576" s="26"/>
      <c r="X576" s="26"/>
      <c r="Y576" s="26"/>
      <c r="Z576" s="1"/>
    </row>
    <row r="577" spans="1:26" ht="23.25">
      <c r="A577" s="1"/>
      <c r="B577" s="61"/>
      <c r="C577" s="61"/>
      <c r="D577" s="61"/>
      <c r="E577" s="61"/>
      <c r="F577" s="61"/>
      <c r="G577" s="61"/>
      <c r="H577" s="61"/>
      <c r="I577" s="53"/>
      <c r="J577" s="54" t="s">
        <v>165</v>
      </c>
      <c r="K577" s="55"/>
      <c r="L577" s="60"/>
      <c r="M577" s="26"/>
      <c r="N577" s="60"/>
      <c r="O577" s="60"/>
      <c r="P577" s="26"/>
      <c r="Q577" s="26"/>
      <c r="R577" s="26"/>
      <c r="S577" s="60"/>
      <c r="T577" s="60"/>
      <c r="U577" s="60"/>
      <c r="V577" s="26"/>
      <c r="W577" s="26"/>
      <c r="X577" s="26"/>
      <c r="Y577" s="26"/>
      <c r="Z577" s="1"/>
    </row>
    <row r="578" spans="1:26" ht="23.25">
      <c r="A578" s="1"/>
      <c r="B578" s="61"/>
      <c r="C578" s="62"/>
      <c r="D578" s="62"/>
      <c r="E578" s="62"/>
      <c r="F578" s="62"/>
      <c r="G578" s="62"/>
      <c r="H578" s="62"/>
      <c r="I578" s="54"/>
      <c r="J578" s="54"/>
      <c r="K578" s="55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1"/>
    </row>
    <row r="579" spans="1:26" ht="23.25">
      <c r="A579" s="1"/>
      <c r="B579" s="61"/>
      <c r="C579" s="61"/>
      <c r="D579" s="61"/>
      <c r="E579" s="61"/>
      <c r="F579" s="61"/>
      <c r="G579" s="61"/>
      <c r="H579" s="61"/>
      <c r="I579" s="53"/>
      <c r="J579" s="54"/>
      <c r="K579" s="55"/>
      <c r="L579" s="60"/>
      <c r="M579" s="26"/>
      <c r="N579" s="60"/>
      <c r="O579" s="60"/>
      <c r="P579" s="26"/>
      <c r="Q579" s="26"/>
      <c r="R579" s="26"/>
      <c r="S579" s="60"/>
      <c r="T579" s="60"/>
      <c r="U579" s="60"/>
      <c r="V579" s="26"/>
      <c r="W579" s="26"/>
      <c r="X579" s="26"/>
      <c r="Y579" s="26"/>
      <c r="Z579" s="1"/>
    </row>
    <row r="580" spans="1:26" ht="23.25">
      <c r="A580" s="1"/>
      <c r="B580" s="61"/>
      <c r="C580" s="61"/>
      <c r="D580" s="61"/>
      <c r="E580" s="61"/>
      <c r="F580" s="61"/>
      <c r="G580" s="61"/>
      <c r="H580" s="61"/>
      <c r="I580" s="53"/>
      <c r="J580" s="54"/>
      <c r="K580" s="55"/>
      <c r="L580" s="60"/>
      <c r="M580" s="26"/>
      <c r="N580" s="60"/>
      <c r="O580" s="60"/>
      <c r="P580" s="26"/>
      <c r="Q580" s="26"/>
      <c r="R580" s="26"/>
      <c r="S580" s="60"/>
      <c r="T580" s="60"/>
      <c r="U580" s="60"/>
      <c r="V580" s="26"/>
      <c r="W580" s="26"/>
      <c r="X580" s="26"/>
      <c r="Y580" s="26"/>
      <c r="Z580" s="1"/>
    </row>
    <row r="581" spans="1:26" ht="23.25">
      <c r="A581" s="1"/>
      <c r="B581" s="61"/>
      <c r="C581" s="61"/>
      <c r="D581" s="61"/>
      <c r="E581" s="61"/>
      <c r="F581" s="61"/>
      <c r="G581" s="61"/>
      <c r="H581" s="61"/>
      <c r="I581" s="53"/>
      <c r="J581" s="54"/>
      <c r="K581" s="55"/>
      <c r="L581" s="60"/>
      <c r="M581" s="26"/>
      <c r="N581" s="60"/>
      <c r="O581" s="60"/>
      <c r="P581" s="26"/>
      <c r="Q581" s="26"/>
      <c r="R581" s="26"/>
      <c r="S581" s="60"/>
      <c r="T581" s="60"/>
      <c r="U581" s="60"/>
      <c r="V581" s="26"/>
      <c r="W581" s="26"/>
      <c r="X581" s="26"/>
      <c r="Y581" s="26"/>
      <c r="Z581" s="1"/>
    </row>
    <row r="582" spans="1:26" ht="23.25">
      <c r="A582" s="1"/>
      <c r="B582" s="61"/>
      <c r="C582" s="61"/>
      <c r="D582" s="61"/>
      <c r="E582" s="61"/>
      <c r="F582" s="61"/>
      <c r="G582" s="61"/>
      <c r="H582" s="61"/>
      <c r="I582" s="53"/>
      <c r="J582" s="54"/>
      <c r="K582" s="55"/>
      <c r="L582" s="60"/>
      <c r="M582" s="26"/>
      <c r="N582" s="60"/>
      <c r="O582" s="60"/>
      <c r="P582" s="26"/>
      <c r="Q582" s="26"/>
      <c r="R582" s="26"/>
      <c r="S582" s="60"/>
      <c r="T582" s="60"/>
      <c r="U582" s="60"/>
      <c r="V582" s="26"/>
      <c r="W582" s="26"/>
      <c r="X582" s="26"/>
      <c r="Y582" s="26"/>
      <c r="Z582" s="1"/>
    </row>
    <row r="583" spans="1:26" ht="23.25">
      <c r="A583" s="1"/>
      <c r="B583" s="61"/>
      <c r="C583" s="61"/>
      <c r="D583" s="61"/>
      <c r="E583" s="61"/>
      <c r="F583" s="61"/>
      <c r="G583" s="61"/>
      <c r="H583" s="61"/>
      <c r="I583" s="53"/>
      <c r="J583" s="54"/>
      <c r="K583" s="55"/>
      <c r="L583" s="60"/>
      <c r="M583" s="26"/>
      <c r="N583" s="60"/>
      <c r="O583" s="60"/>
      <c r="P583" s="26"/>
      <c r="Q583" s="26"/>
      <c r="R583" s="26"/>
      <c r="S583" s="60"/>
      <c r="T583" s="60"/>
      <c r="U583" s="60"/>
      <c r="V583" s="26"/>
      <c r="W583" s="26"/>
      <c r="X583" s="26"/>
      <c r="Y583" s="26"/>
      <c r="Z583" s="1"/>
    </row>
    <row r="584" spans="1:26" ht="23.25">
      <c r="A584" s="1"/>
      <c r="B584" s="61"/>
      <c r="C584" s="61"/>
      <c r="D584" s="61"/>
      <c r="E584" s="61"/>
      <c r="F584" s="61"/>
      <c r="G584" s="61"/>
      <c r="H584" s="61"/>
      <c r="I584" s="53"/>
      <c r="J584" s="54"/>
      <c r="K584" s="55"/>
      <c r="L584" s="60"/>
      <c r="M584" s="26"/>
      <c r="N584" s="60"/>
      <c r="O584" s="60"/>
      <c r="P584" s="26"/>
      <c r="Q584" s="26"/>
      <c r="R584" s="26"/>
      <c r="S584" s="60"/>
      <c r="T584" s="60"/>
      <c r="U584" s="60"/>
      <c r="V584" s="26"/>
      <c r="W584" s="26"/>
      <c r="X584" s="26"/>
      <c r="Y584" s="26"/>
      <c r="Z584" s="1"/>
    </row>
    <row r="585" spans="1:26" ht="23.25">
      <c r="A585" s="1"/>
      <c r="B585" s="70"/>
      <c r="C585" s="70"/>
      <c r="D585" s="70"/>
      <c r="E585" s="70"/>
      <c r="F585" s="70"/>
      <c r="G585" s="70"/>
      <c r="H585" s="70"/>
      <c r="I585" s="64"/>
      <c r="J585" s="65"/>
      <c r="K585" s="66"/>
      <c r="L585" s="67"/>
      <c r="M585" s="68"/>
      <c r="N585" s="67"/>
      <c r="O585" s="67"/>
      <c r="P585" s="68"/>
      <c r="Q585" s="68"/>
      <c r="R585" s="68"/>
      <c r="S585" s="67"/>
      <c r="T585" s="67"/>
      <c r="U585" s="67"/>
      <c r="V585" s="68"/>
      <c r="W585" s="68"/>
      <c r="X585" s="68"/>
      <c r="Y585" s="68"/>
      <c r="Z585" s="1"/>
    </row>
    <row r="586" spans="1:26" ht="23.25">
      <c r="A586" s="71"/>
      <c r="B586" s="71"/>
      <c r="C586" s="71"/>
      <c r="D586" s="71"/>
      <c r="E586" s="71"/>
      <c r="F586" s="71"/>
      <c r="G586" s="71"/>
      <c r="H586" s="72"/>
      <c r="I586" s="71"/>
      <c r="J586" s="71"/>
      <c r="K586" s="71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71"/>
    </row>
    <row r="631" spans="1:26" ht="23.25">
      <c r="A631" t="s">
        <v>42</v>
      </c>
      <c r="Z631" t="s">
        <v>42</v>
      </c>
    </row>
    <row r="65491" spans="1:26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1"/>
      <c r="U65491" s="1"/>
      <c r="V65491" s="1"/>
      <c r="W65491" s="1"/>
      <c r="X65491" s="1"/>
      <c r="Y65491" s="1"/>
      <c r="Z65491" s="1"/>
    </row>
    <row r="65492" spans="1:26" ht="23.25">
      <c r="A65492" s="1"/>
      <c r="B65492" s="1" t="s">
        <v>40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1"/>
      <c r="U65492" s="1"/>
      <c r="V65492" s="5"/>
      <c r="W65492" s="5"/>
      <c r="X65492" s="5"/>
      <c r="Y65492" s="5" t="s">
        <v>41</v>
      </c>
      <c r="Z65492" s="1"/>
    </row>
    <row r="65493" spans="1:26" ht="23.25">
      <c r="A65493" s="1"/>
      <c r="B65493" s="9" t="s">
        <v>4</v>
      </c>
      <c r="C65493" s="10"/>
      <c r="D65493" s="10"/>
      <c r="E65493" s="10"/>
      <c r="F65493" s="10"/>
      <c r="G65493" s="10"/>
      <c r="H65493" s="11"/>
      <c r="I65493" s="12"/>
      <c r="J65493" s="13"/>
      <c r="K65493" s="14"/>
      <c r="L65493" s="15" t="s">
        <v>5</v>
      </c>
      <c r="M65493" s="15"/>
      <c r="N65493" s="15"/>
      <c r="O65493" s="15"/>
      <c r="P65493" s="15"/>
      <c r="Q65493" s="15"/>
      <c r="R65493" s="16" t="s">
        <v>6</v>
      </c>
      <c r="S65493" s="15"/>
      <c r="T65493" s="15"/>
      <c r="U65493" s="15"/>
      <c r="V65493" s="17"/>
      <c r="W65493" s="15" t="s">
        <v>7</v>
      </c>
      <c r="X65493" s="15"/>
      <c r="Y65493" s="18"/>
      <c r="Z65493" s="1"/>
    </row>
    <row r="65494" spans="1:26" ht="23.25">
      <c r="A65494" s="1"/>
      <c r="B65494" s="19" t="s">
        <v>8</v>
      </c>
      <c r="C65494" s="20"/>
      <c r="D65494" s="20"/>
      <c r="E65494" s="20"/>
      <c r="F65494" s="20"/>
      <c r="G65494" s="20"/>
      <c r="H65494" s="21"/>
      <c r="I65494" s="22"/>
      <c r="J65494" s="23"/>
      <c r="K65494" s="24"/>
      <c r="L65494" s="25"/>
      <c r="M65494" s="26"/>
      <c r="N65494" s="27"/>
      <c r="O65494" s="28" t="s">
        <v>9</v>
      </c>
      <c r="P65494" s="29"/>
      <c r="Q65494" s="30"/>
      <c r="R65494" s="31" t="s">
        <v>9</v>
      </c>
      <c r="S65494" s="32" t="s">
        <v>10</v>
      </c>
      <c r="T65494" s="25"/>
      <c r="U65494" s="33" t="s">
        <v>11</v>
      </c>
      <c r="V65494" s="30"/>
      <c r="W65494" s="30"/>
      <c r="X65494" s="34" t="s">
        <v>12</v>
      </c>
      <c r="Y65494" s="35"/>
      <c r="Z65494" s="1"/>
    </row>
    <row r="65495" spans="1:26" ht="23.25">
      <c r="A65495" s="1"/>
      <c r="B65495" s="36"/>
      <c r="C65495" s="37"/>
      <c r="D65495" s="37"/>
      <c r="E65495" s="37"/>
      <c r="F65495" s="38"/>
      <c r="G65495" s="37"/>
      <c r="H65495" s="36"/>
      <c r="I65495" s="22"/>
      <c r="J65495" s="2" t="s">
        <v>13</v>
      </c>
      <c r="K65495" s="24"/>
      <c r="L65495" s="39" t="s">
        <v>14</v>
      </c>
      <c r="M65495" s="40" t="s">
        <v>15</v>
      </c>
      <c r="N65495" s="32" t="s">
        <v>14</v>
      </c>
      <c r="O65495" s="39" t="s">
        <v>16</v>
      </c>
      <c r="P65495" s="29" t="s">
        <v>17</v>
      </c>
      <c r="Q65495" s="26"/>
      <c r="R65495" s="41" t="s">
        <v>16</v>
      </c>
      <c r="S65495" s="40" t="s">
        <v>18</v>
      </c>
      <c r="T65495" s="39" t="s">
        <v>19</v>
      </c>
      <c r="U65495" s="33" t="s">
        <v>20</v>
      </c>
      <c r="V65495" s="30"/>
      <c r="W65495" s="30"/>
      <c r="X65495" s="30"/>
      <c r="Y65495" s="40"/>
      <c r="Z65495" s="1"/>
    </row>
    <row r="65496" spans="1:26" ht="23.25">
      <c r="A65496" s="1"/>
      <c r="B65496" s="36" t="s">
        <v>21</v>
      </c>
      <c r="C65496" s="36" t="s">
        <v>22</v>
      </c>
      <c r="D65496" s="36" t="s">
        <v>23</v>
      </c>
      <c r="E65496" s="36" t="s">
        <v>24</v>
      </c>
      <c r="F65496" s="36" t="s">
        <v>25</v>
      </c>
      <c r="G65496" s="36" t="s">
        <v>26</v>
      </c>
      <c r="H65496" s="36" t="s">
        <v>27</v>
      </c>
      <c r="I65496" s="22"/>
      <c r="J65496" s="42"/>
      <c r="K65496" s="24"/>
      <c r="L65496" s="39" t="s">
        <v>28</v>
      </c>
      <c r="M65496" s="40" t="s">
        <v>29</v>
      </c>
      <c r="N65496" s="32" t="s">
        <v>30</v>
      </c>
      <c r="O65496" s="39" t="s">
        <v>31</v>
      </c>
      <c r="P65496" s="29" t="s">
        <v>32</v>
      </c>
      <c r="Q65496" s="40" t="s">
        <v>33</v>
      </c>
      <c r="R65496" s="41" t="s">
        <v>31</v>
      </c>
      <c r="S65496" s="40" t="s">
        <v>34</v>
      </c>
      <c r="T65496" s="39" t="s">
        <v>35</v>
      </c>
      <c r="U65496" s="33" t="s">
        <v>36</v>
      </c>
      <c r="V65496" s="29" t="s">
        <v>33</v>
      </c>
      <c r="W65496" s="29" t="s">
        <v>37</v>
      </c>
      <c r="X65496" s="29" t="s">
        <v>38</v>
      </c>
      <c r="Y65496" s="40" t="s">
        <v>39</v>
      </c>
      <c r="Z65496" s="1"/>
    </row>
    <row r="65497" spans="1:26" ht="23.25">
      <c r="A65497" s="1"/>
      <c r="B65497" s="43"/>
      <c r="C65497" s="43"/>
      <c r="D65497" s="43"/>
      <c r="E65497" s="43"/>
      <c r="F65497" s="43"/>
      <c r="G65497" s="43"/>
      <c r="H65497" s="43"/>
      <c r="I65497" s="44"/>
      <c r="J65497" s="45"/>
      <c r="K65497" s="46"/>
      <c r="L65497" s="47"/>
      <c r="M65497" s="48"/>
      <c r="N65497" s="49"/>
      <c r="O65497" s="47"/>
      <c r="P65497" s="50"/>
      <c r="Q65497" s="50"/>
      <c r="R65497" s="48"/>
      <c r="S65497" s="48"/>
      <c r="T65497" s="47"/>
      <c r="U65497" s="51"/>
      <c r="V65497" s="50"/>
      <c r="W65497" s="50"/>
      <c r="X65497" s="50"/>
      <c r="Y65497" s="48"/>
      <c r="Z65497" s="1"/>
    </row>
    <row r="65498" spans="1:26" ht="23.25">
      <c r="A65498" s="1"/>
      <c r="B65498" s="52"/>
      <c r="C65498" s="52"/>
      <c r="D65498" s="52"/>
      <c r="E65498" s="52"/>
      <c r="F65498" s="52"/>
      <c r="G65498" s="52"/>
      <c r="H65498" s="52"/>
      <c r="I65498" s="53"/>
      <c r="J65498" s="54"/>
      <c r="K65498" s="55"/>
      <c r="L65498" s="25"/>
      <c r="M65498" s="26"/>
      <c r="N65498" s="27"/>
      <c r="O65498" s="56"/>
      <c r="P65498" s="30"/>
      <c r="Q65498" s="30"/>
      <c r="R65498" s="26"/>
      <c r="S65498" s="27"/>
      <c r="T65498" s="25"/>
      <c r="U65498" s="57"/>
      <c r="V65498" s="30"/>
      <c r="W65498" s="30"/>
      <c r="X65498" s="30"/>
      <c r="Y65498" s="26"/>
      <c r="Z65498" s="1"/>
    </row>
    <row r="65499" spans="1:26" ht="23.25">
      <c r="A65499" s="1"/>
      <c r="B65499" s="52"/>
      <c r="C65499" s="52"/>
      <c r="D65499" s="52"/>
      <c r="E65499" s="52"/>
      <c r="F65499" s="52"/>
      <c r="G65499" s="52"/>
      <c r="H65499" s="52"/>
      <c r="I65499" s="53"/>
      <c r="J65499" s="58"/>
      <c r="K65499" s="59"/>
      <c r="L65499" s="60"/>
      <c r="M65499" s="60"/>
      <c r="N65499" s="60"/>
      <c r="O65499" s="60"/>
      <c r="P65499" s="60"/>
      <c r="Q65499" s="60"/>
      <c r="R65499" s="60"/>
      <c r="S65499" s="60"/>
      <c r="T65499" s="60"/>
      <c r="U65499" s="69"/>
      <c r="V65499" s="26"/>
      <c r="W65499" s="26"/>
      <c r="X65499" s="26"/>
      <c r="Y65499" s="26"/>
      <c r="Z65499" s="1"/>
    </row>
    <row r="65500" spans="1:26" ht="23.25">
      <c r="A65500" s="1"/>
      <c r="B65500" s="52"/>
      <c r="C65500" s="52"/>
      <c r="D65500" s="52"/>
      <c r="E65500" s="52"/>
      <c r="F65500" s="52"/>
      <c r="G65500" s="52"/>
      <c r="H65500" s="52"/>
      <c r="I65500" s="53"/>
      <c r="J65500" s="58"/>
      <c r="K65500" s="59"/>
      <c r="L65500" s="60"/>
      <c r="M65500" s="60"/>
      <c r="N65500" s="60"/>
      <c r="O65500" s="60"/>
      <c r="P65500" s="60"/>
      <c r="Q65500" s="60"/>
      <c r="R65500" s="60"/>
      <c r="S65500" s="60"/>
      <c r="T65500" s="60"/>
      <c r="U65500" s="60"/>
      <c r="V65500" s="26"/>
      <c r="W65500" s="26"/>
      <c r="X65500" s="26"/>
      <c r="Y65500" s="26"/>
      <c r="Z65500" s="1"/>
    </row>
    <row r="65501" spans="1:26" ht="23.25">
      <c r="A65501" s="1"/>
      <c r="B65501" s="52"/>
      <c r="C65501" s="52"/>
      <c r="D65501" s="52"/>
      <c r="E65501" s="52"/>
      <c r="F65501" s="52"/>
      <c r="G65501" s="52"/>
      <c r="H65501" s="52"/>
      <c r="I65501" s="53"/>
      <c r="J65501" s="54"/>
      <c r="K65501" s="55"/>
      <c r="L65501" s="60"/>
      <c r="M65501" s="60"/>
      <c r="N65501" s="60"/>
      <c r="O65501" s="60"/>
      <c r="P65501" s="60"/>
      <c r="Q65501" s="26"/>
      <c r="R65501" s="60"/>
      <c r="S65501" s="60"/>
      <c r="T65501" s="60"/>
      <c r="U65501" s="60"/>
      <c r="V65501" s="26"/>
      <c r="W65501" s="26"/>
      <c r="X65501" s="26"/>
      <c r="Y65501" s="26"/>
      <c r="Z65501" s="1"/>
    </row>
    <row r="65502" spans="1:26" ht="23.25">
      <c r="A65502" s="1"/>
      <c r="B65502" s="52"/>
      <c r="C65502" s="52"/>
      <c r="D65502" s="52"/>
      <c r="E65502" s="52"/>
      <c r="F65502" s="52"/>
      <c r="G65502" s="52"/>
      <c r="H65502" s="52"/>
      <c r="I65502" s="53"/>
      <c r="J65502" s="54"/>
      <c r="K65502" s="55"/>
      <c r="L65502" s="60"/>
      <c r="M65502" s="26"/>
      <c r="N65502" s="60"/>
      <c r="O65502" s="60"/>
      <c r="P65502" s="26"/>
      <c r="Q65502" s="26"/>
      <c r="R65502" s="26"/>
      <c r="S65502" s="60"/>
      <c r="T65502" s="60"/>
      <c r="U65502" s="60"/>
      <c r="V65502" s="26"/>
      <c r="W65502" s="26"/>
      <c r="X65502" s="26"/>
      <c r="Y65502" s="26"/>
      <c r="Z65502" s="1"/>
    </row>
    <row r="65503" spans="1:26" ht="23.25">
      <c r="A65503" s="1"/>
      <c r="B65503" s="52"/>
      <c r="C65503" s="52"/>
      <c r="D65503" s="52"/>
      <c r="E65503" s="52"/>
      <c r="F65503" s="52"/>
      <c r="G65503" s="52"/>
      <c r="H65503" s="52"/>
      <c r="I65503" s="53"/>
      <c r="J65503" s="54"/>
      <c r="K65503" s="55"/>
      <c r="L65503" s="60"/>
      <c r="M65503" s="26"/>
      <c r="N65503" s="60"/>
      <c r="O65503" s="60"/>
      <c r="P65503" s="26"/>
      <c r="Q65503" s="26"/>
      <c r="R65503" s="26"/>
      <c r="S65503" s="60"/>
      <c r="T65503" s="60"/>
      <c r="U65503" s="60"/>
      <c r="V65503" s="26"/>
      <c r="W65503" s="26"/>
      <c r="X65503" s="26"/>
      <c r="Y65503" s="26"/>
      <c r="Z65503" s="1"/>
    </row>
    <row r="65504" spans="1:26" ht="23.25">
      <c r="A65504" s="1"/>
      <c r="B65504" s="52"/>
      <c r="C65504" s="52"/>
      <c r="D65504" s="52"/>
      <c r="E65504" s="52"/>
      <c r="F65504" s="52"/>
      <c r="G65504" s="52"/>
      <c r="H65504" s="52"/>
      <c r="I65504" s="53"/>
      <c r="J65504" s="54"/>
      <c r="K65504" s="55"/>
      <c r="L65504" s="60"/>
      <c r="M65504" s="26"/>
      <c r="N65504" s="60"/>
      <c r="O65504" s="60"/>
      <c r="P65504" s="26"/>
      <c r="Q65504" s="26"/>
      <c r="R65504" s="26"/>
      <c r="S65504" s="60"/>
      <c r="T65504" s="60"/>
      <c r="U65504" s="60"/>
      <c r="V65504" s="26"/>
      <c r="W65504" s="26"/>
      <c r="X65504" s="26"/>
      <c r="Y65504" s="26"/>
      <c r="Z65504" s="1"/>
    </row>
    <row r="65505" spans="1:26" ht="23.25">
      <c r="A65505" s="1"/>
      <c r="B65505" s="52"/>
      <c r="C65505" s="52"/>
      <c r="D65505" s="52"/>
      <c r="E65505" s="52"/>
      <c r="F65505" s="52"/>
      <c r="G65505" s="52"/>
      <c r="H65505" s="52"/>
      <c r="I65505" s="53"/>
      <c r="J65505" s="54"/>
      <c r="K65505" s="55"/>
      <c r="L65505" s="60"/>
      <c r="M65505" s="26"/>
      <c r="N65505" s="60"/>
      <c r="O65505" s="60"/>
      <c r="P65505" s="26"/>
      <c r="Q65505" s="26"/>
      <c r="R65505" s="26"/>
      <c r="S65505" s="60"/>
      <c r="T65505" s="60"/>
      <c r="U65505" s="60"/>
      <c r="V65505" s="26"/>
      <c r="W65505" s="26"/>
      <c r="X65505" s="26"/>
      <c r="Y65505" s="26"/>
      <c r="Z65505" s="1"/>
    </row>
    <row r="65506" spans="1:26" ht="23.25">
      <c r="A65506" s="1"/>
      <c r="B65506" s="52"/>
      <c r="C65506" s="52"/>
      <c r="D65506" s="52"/>
      <c r="E65506" s="52"/>
      <c r="F65506" s="52"/>
      <c r="G65506" s="52"/>
      <c r="H65506" s="52"/>
      <c r="I65506" s="53"/>
      <c r="J65506" s="54"/>
      <c r="K65506" s="55"/>
      <c r="L65506" s="60"/>
      <c r="M65506" s="26"/>
      <c r="N65506" s="60"/>
      <c r="O65506" s="60"/>
      <c r="P65506" s="26"/>
      <c r="Q65506" s="26"/>
      <c r="R65506" s="26"/>
      <c r="S65506" s="60"/>
      <c r="T65506" s="60"/>
      <c r="U65506" s="60"/>
      <c r="V65506" s="26"/>
      <c r="W65506" s="26"/>
      <c r="X65506" s="26"/>
      <c r="Y65506" s="26"/>
      <c r="Z65506" s="1"/>
    </row>
    <row r="65507" spans="1:26" ht="23.25">
      <c r="A65507" s="1"/>
      <c r="B65507" s="52"/>
      <c r="C65507" s="52"/>
      <c r="D65507" s="52"/>
      <c r="E65507" s="52"/>
      <c r="F65507" s="52"/>
      <c r="G65507" s="52"/>
      <c r="H65507" s="52"/>
      <c r="I65507" s="53"/>
      <c r="J65507" s="54"/>
      <c r="K65507" s="55"/>
      <c r="L65507" s="60"/>
      <c r="M65507" s="26"/>
      <c r="N65507" s="60"/>
      <c r="O65507" s="60"/>
      <c r="P65507" s="26"/>
      <c r="Q65507" s="26"/>
      <c r="R65507" s="26"/>
      <c r="S65507" s="60"/>
      <c r="T65507" s="60"/>
      <c r="U65507" s="60"/>
      <c r="V65507" s="26"/>
      <c r="W65507" s="26"/>
      <c r="X65507" s="26"/>
      <c r="Y65507" s="26"/>
      <c r="Z65507" s="1"/>
    </row>
    <row r="65508" spans="1:26" ht="23.25">
      <c r="A65508" s="1"/>
      <c r="B65508" s="52"/>
      <c r="C65508" s="52"/>
      <c r="D65508" s="52"/>
      <c r="E65508" s="52"/>
      <c r="F65508" s="52"/>
      <c r="G65508" s="52"/>
      <c r="H65508" s="52"/>
      <c r="I65508" s="53"/>
      <c r="J65508" s="54"/>
      <c r="K65508" s="55"/>
      <c r="L65508" s="60"/>
      <c r="M65508" s="26"/>
      <c r="N65508" s="60"/>
      <c r="O65508" s="60"/>
      <c r="P65508" s="26"/>
      <c r="Q65508" s="26"/>
      <c r="R65508" s="26"/>
      <c r="S65508" s="60"/>
      <c r="T65508" s="60"/>
      <c r="U65508" s="60"/>
      <c r="V65508" s="26"/>
      <c r="W65508" s="26"/>
      <c r="X65508" s="26"/>
      <c r="Y65508" s="26"/>
      <c r="Z65508" s="1"/>
    </row>
    <row r="65509" spans="1:26" ht="23.25">
      <c r="A65509" s="1"/>
      <c r="B65509" s="52"/>
      <c r="C65509" s="52"/>
      <c r="D65509" s="52"/>
      <c r="E65509" s="52"/>
      <c r="F65509" s="52"/>
      <c r="G65509" s="52"/>
      <c r="H65509" s="52"/>
      <c r="I65509" s="53"/>
      <c r="J65509" s="54"/>
      <c r="K65509" s="55"/>
      <c r="L65509" s="60"/>
      <c r="M65509" s="26"/>
      <c r="N65509" s="60"/>
      <c r="O65509" s="60"/>
      <c r="P65509" s="26"/>
      <c r="Q65509" s="26"/>
      <c r="R65509" s="26"/>
      <c r="S65509" s="60"/>
      <c r="T65509" s="60"/>
      <c r="U65509" s="60"/>
      <c r="V65509" s="26"/>
      <c r="W65509" s="26"/>
      <c r="X65509" s="26"/>
      <c r="Y65509" s="26"/>
      <c r="Z65509" s="1"/>
    </row>
    <row r="65510" spans="1:26" ht="23.25">
      <c r="A65510" s="1"/>
      <c r="B65510" s="52"/>
      <c r="C65510" s="52"/>
      <c r="D65510" s="52"/>
      <c r="E65510" s="52"/>
      <c r="F65510" s="52"/>
      <c r="G65510" s="52"/>
      <c r="H65510" s="52"/>
      <c r="I65510" s="53"/>
      <c r="J65510" s="54"/>
      <c r="K65510" s="55"/>
      <c r="L65510" s="60"/>
      <c r="M65510" s="26"/>
      <c r="N65510" s="60"/>
      <c r="O65510" s="60"/>
      <c r="P65510" s="26"/>
      <c r="Q65510" s="26"/>
      <c r="R65510" s="26"/>
      <c r="S65510" s="60"/>
      <c r="T65510" s="60"/>
      <c r="U65510" s="60"/>
      <c r="V65510" s="26"/>
      <c r="W65510" s="26"/>
      <c r="X65510" s="26"/>
      <c r="Y65510" s="26"/>
      <c r="Z65510" s="1"/>
    </row>
    <row r="65511" spans="1:26" ht="23.25">
      <c r="A65511" s="1"/>
      <c r="B65511" s="52"/>
      <c r="C65511" s="52"/>
      <c r="D65511" s="52"/>
      <c r="E65511" s="52"/>
      <c r="F65511" s="52"/>
      <c r="G65511" s="52"/>
      <c r="H65511" s="52"/>
      <c r="I65511" s="53"/>
      <c r="J65511" s="54"/>
      <c r="K65511" s="55"/>
      <c r="L65511" s="60"/>
      <c r="M65511" s="26"/>
      <c r="N65511" s="60"/>
      <c r="O65511" s="60"/>
      <c r="P65511" s="26"/>
      <c r="Q65511" s="26"/>
      <c r="R65511" s="26"/>
      <c r="S65511" s="60"/>
      <c r="T65511" s="60"/>
      <c r="U65511" s="60"/>
      <c r="V65511" s="26"/>
      <c r="W65511" s="26"/>
      <c r="X65511" s="26"/>
      <c r="Y65511" s="26"/>
      <c r="Z65511" s="1"/>
    </row>
    <row r="65512" spans="1:26" ht="23.25">
      <c r="A65512" s="1"/>
      <c r="B65512" s="52"/>
      <c r="C65512" s="52"/>
      <c r="D65512" s="52"/>
      <c r="E65512" s="52"/>
      <c r="F65512" s="52"/>
      <c r="G65512" s="52"/>
      <c r="H65512" s="52"/>
      <c r="I65512" s="53"/>
      <c r="J65512" s="54"/>
      <c r="K65512" s="55"/>
      <c r="L65512" s="60"/>
      <c r="M65512" s="26"/>
      <c r="N65512" s="60"/>
      <c r="O65512" s="60"/>
      <c r="P65512" s="26"/>
      <c r="Q65512" s="26"/>
      <c r="R65512" s="26"/>
      <c r="S65512" s="60"/>
      <c r="T65512" s="60"/>
      <c r="U65512" s="60"/>
      <c r="V65512" s="26"/>
      <c r="W65512" s="26"/>
      <c r="X65512" s="26"/>
      <c r="Y65512" s="26"/>
      <c r="Z65512" s="1"/>
    </row>
    <row r="65513" spans="1:26" ht="23.25">
      <c r="A65513" s="1"/>
      <c r="B65513" s="61"/>
      <c r="C65513" s="62"/>
      <c r="D65513" s="62"/>
      <c r="E65513" s="62"/>
      <c r="F65513" s="62"/>
      <c r="G65513" s="62"/>
      <c r="H65513" s="62"/>
      <c r="I65513" s="54"/>
      <c r="J65513" s="54"/>
      <c r="K65513" s="55"/>
      <c r="L65513" s="24"/>
      <c r="M65513" s="24"/>
      <c r="N65513" s="24"/>
      <c r="O65513" s="24"/>
      <c r="P65513" s="24"/>
      <c r="Q65513" s="24"/>
      <c r="R65513" s="24"/>
      <c r="S65513" s="24"/>
      <c r="T65513" s="24"/>
      <c r="U65513" s="24"/>
      <c r="V65513" s="24"/>
      <c r="W65513" s="24"/>
      <c r="X65513" s="24"/>
      <c r="Y65513" s="24"/>
      <c r="Z65513" s="1"/>
    </row>
    <row r="65514" spans="1:26" ht="23.25">
      <c r="A65514" s="1"/>
      <c r="B65514" s="52"/>
      <c r="C65514" s="52"/>
      <c r="D65514" s="52"/>
      <c r="E65514" s="52"/>
      <c r="F65514" s="52"/>
      <c r="G65514" s="52"/>
      <c r="H65514" s="52"/>
      <c r="I65514" s="53"/>
      <c r="J65514" s="54"/>
      <c r="K65514" s="55"/>
      <c r="L65514" s="60"/>
      <c r="M65514" s="26"/>
      <c r="N65514" s="60"/>
      <c r="O65514" s="60"/>
      <c r="P65514" s="26"/>
      <c r="Q65514" s="26"/>
      <c r="R65514" s="26"/>
      <c r="S65514" s="60"/>
      <c r="T65514" s="60"/>
      <c r="U65514" s="60"/>
      <c r="V65514" s="26"/>
      <c r="W65514" s="26"/>
      <c r="X65514" s="26"/>
      <c r="Y65514" s="26"/>
      <c r="Z65514" s="1"/>
    </row>
    <row r="65515" spans="1:26" ht="23.25">
      <c r="A65515" s="1"/>
      <c r="B65515" s="52"/>
      <c r="C65515" s="52"/>
      <c r="D65515" s="52"/>
      <c r="E65515" s="52"/>
      <c r="F65515" s="52"/>
      <c r="G65515" s="52"/>
      <c r="H65515" s="52"/>
      <c r="I65515" s="53"/>
      <c r="J65515" s="54"/>
      <c r="K65515" s="55"/>
      <c r="L65515" s="60"/>
      <c r="M65515" s="26"/>
      <c r="N65515" s="60"/>
      <c r="O65515" s="60"/>
      <c r="P65515" s="26"/>
      <c r="Q65515" s="26"/>
      <c r="R65515" s="26"/>
      <c r="S65515" s="60"/>
      <c r="T65515" s="60"/>
      <c r="U65515" s="60"/>
      <c r="V65515" s="26"/>
      <c r="W65515" s="26"/>
      <c r="X65515" s="26"/>
      <c r="Y65515" s="26"/>
      <c r="Z65515" s="1"/>
    </row>
    <row r="65516" spans="1:26" ht="23.25">
      <c r="A65516" s="1"/>
      <c r="B65516" s="52"/>
      <c r="C65516" s="52"/>
      <c r="D65516" s="52"/>
      <c r="E65516" s="52"/>
      <c r="F65516" s="52"/>
      <c r="G65516" s="52"/>
      <c r="H65516" s="52"/>
      <c r="I65516" s="53"/>
      <c r="J65516" s="54"/>
      <c r="K65516" s="55"/>
      <c r="L65516" s="60"/>
      <c r="M65516" s="26"/>
      <c r="N65516" s="60"/>
      <c r="O65516" s="60"/>
      <c r="P65516" s="26"/>
      <c r="Q65516" s="26"/>
      <c r="R65516" s="26"/>
      <c r="S65516" s="60"/>
      <c r="T65516" s="60"/>
      <c r="U65516" s="60"/>
      <c r="V65516" s="26"/>
      <c r="W65516" s="26"/>
      <c r="X65516" s="26"/>
      <c r="Y65516" s="26"/>
      <c r="Z65516" s="1"/>
    </row>
    <row r="65517" spans="1:26" ht="23.25">
      <c r="A65517" s="1"/>
      <c r="B65517" s="52"/>
      <c r="C65517" s="52"/>
      <c r="D65517" s="52"/>
      <c r="E65517" s="52"/>
      <c r="F65517" s="52"/>
      <c r="G65517" s="52"/>
      <c r="H65517" s="52"/>
      <c r="I65517" s="53"/>
      <c r="J65517" s="54"/>
      <c r="K65517" s="55"/>
      <c r="L65517" s="60"/>
      <c r="M65517" s="26"/>
      <c r="N65517" s="60"/>
      <c r="O65517" s="60"/>
      <c r="P65517" s="26"/>
      <c r="Q65517" s="26"/>
      <c r="R65517" s="26"/>
      <c r="S65517" s="60"/>
      <c r="T65517" s="60"/>
      <c r="U65517" s="60"/>
      <c r="V65517" s="26"/>
      <c r="W65517" s="26"/>
      <c r="X65517" s="26"/>
      <c r="Y65517" s="26"/>
      <c r="Z65517" s="1"/>
    </row>
    <row r="65518" spans="1:26" ht="23.25">
      <c r="A65518" s="1"/>
      <c r="B65518" s="52"/>
      <c r="C65518" s="52"/>
      <c r="D65518" s="52"/>
      <c r="E65518" s="52"/>
      <c r="F65518" s="52"/>
      <c r="G65518" s="52"/>
      <c r="H65518" s="52"/>
      <c r="I65518" s="53"/>
      <c r="J65518" s="54"/>
      <c r="K65518" s="55"/>
      <c r="L65518" s="60"/>
      <c r="M65518" s="26"/>
      <c r="N65518" s="60"/>
      <c r="O65518" s="60"/>
      <c r="P65518" s="26"/>
      <c r="Q65518" s="26"/>
      <c r="R65518" s="26"/>
      <c r="S65518" s="60"/>
      <c r="T65518" s="60"/>
      <c r="U65518" s="60"/>
      <c r="V65518" s="26"/>
      <c r="W65518" s="26"/>
      <c r="X65518" s="26"/>
      <c r="Y65518" s="26"/>
      <c r="Z65518" s="1"/>
    </row>
    <row r="65519" spans="1:26" ht="23.25">
      <c r="A65519" s="1"/>
      <c r="B65519" s="52"/>
      <c r="C65519" s="52"/>
      <c r="D65519" s="52"/>
      <c r="E65519" s="52"/>
      <c r="F65519" s="52"/>
      <c r="G65519" s="52"/>
      <c r="H65519" s="52"/>
      <c r="I65519" s="53"/>
      <c r="J65519" s="54"/>
      <c r="K65519" s="55"/>
      <c r="L65519" s="60"/>
      <c r="M65519" s="26"/>
      <c r="N65519" s="60"/>
      <c r="O65519" s="60"/>
      <c r="P65519" s="26"/>
      <c r="Q65519" s="26"/>
      <c r="R65519" s="26"/>
      <c r="S65519" s="60"/>
      <c r="T65519" s="60"/>
      <c r="U65519" s="60"/>
      <c r="V65519" s="26"/>
      <c r="W65519" s="26"/>
      <c r="X65519" s="26"/>
      <c r="Y65519" s="26"/>
      <c r="Z65519" s="1"/>
    </row>
    <row r="65520" spans="1:26" ht="23.25">
      <c r="A65520" s="1"/>
      <c r="B65520" s="52"/>
      <c r="C65520" s="52"/>
      <c r="D65520" s="52"/>
      <c r="E65520" s="52"/>
      <c r="F65520" s="52"/>
      <c r="G65520" s="52"/>
      <c r="H65520" s="52"/>
      <c r="I65520" s="53"/>
      <c r="J65520" s="54"/>
      <c r="K65520" s="55"/>
      <c r="L65520" s="60"/>
      <c r="M65520" s="26"/>
      <c r="N65520" s="60"/>
      <c r="O65520" s="60"/>
      <c r="P65520" s="26"/>
      <c r="Q65520" s="26"/>
      <c r="R65520" s="26"/>
      <c r="S65520" s="60"/>
      <c r="T65520" s="60"/>
      <c r="U65520" s="60"/>
      <c r="V65520" s="26"/>
      <c r="W65520" s="26"/>
      <c r="X65520" s="26"/>
      <c r="Y65520" s="26"/>
      <c r="Z65520" s="1"/>
    </row>
    <row r="65521" spans="1:26" ht="23.25">
      <c r="A65521" s="1"/>
      <c r="B65521" s="52"/>
      <c r="C65521" s="52"/>
      <c r="D65521" s="52"/>
      <c r="E65521" s="52"/>
      <c r="F65521" s="52"/>
      <c r="G65521" s="52"/>
      <c r="H65521" s="52"/>
      <c r="I65521" s="53"/>
      <c r="J65521" s="54"/>
      <c r="K65521" s="55"/>
      <c r="L65521" s="60"/>
      <c r="M65521" s="26"/>
      <c r="N65521" s="60"/>
      <c r="O65521" s="60"/>
      <c r="P65521" s="26"/>
      <c r="Q65521" s="26"/>
      <c r="R65521" s="26"/>
      <c r="S65521" s="60"/>
      <c r="T65521" s="60"/>
      <c r="U65521" s="60"/>
      <c r="V65521" s="26"/>
      <c r="W65521" s="26"/>
      <c r="X65521" s="26"/>
      <c r="Y65521" s="26"/>
      <c r="Z65521" s="1"/>
    </row>
    <row r="65522" spans="1:26" ht="23.25">
      <c r="A65522" s="1"/>
      <c r="B65522" s="61"/>
      <c r="C65522" s="62"/>
      <c r="D65522" s="62"/>
      <c r="E65522" s="62"/>
      <c r="F65522" s="62"/>
      <c r="G65522" s="62"/>
      <c r="H65522" s="62"/>
      <c r="I65522" s="54"/>
      <c r="J65522" s="54"/>
      <c r="K65522" s="55"/>
      <c r="L65522" s="24"/>
      <c r="M65522" s="24"/>
      <c r="N65522" s="24"/>
      <c r="O65522" s="24"/>
      <c r="P65522" s="24"/>
      <c r="Q65522" s="24"/>
      <c r="R65522" s="24"/>
      <c r="S65522" s="24"/>
      <c r="T65522" s="24"/>
      <c r="U65522" s="24"/>
      <c r="V65522" s="24"/>
      <c r="W65522" s="24"/>
      <c r="X65522" s="24"/>
      <c r="Y65522" s="24"/>
      <c r="Z65522" s="1"/>
    </row>
    <row r="65523" spans="1:26" ht="23.25">
      <c r="A65523" s="1"/>
      <c r="B65523" s="52"/>
      <c r="C65523" s="52"/>
      <c r="D65523" s="52"/>
      <c r="E65523" s="52"/>
      <c r="F65523" s="52"/>
      <c r="G65523" s="52"/>
      <c r="H65523" s="52"/>
      <c r="I65523" s="53"/>
      <c r="J65523" s="54"/>
      <c r="K65523" s="55"/>
      <c r="L65523" s="60"/>
      <c r="M65523" s="26"/>
      <c r="N65523" s="60"/>
      <c r="O65523" s="60"/>
      <c r="P65523" s="26"/>
      <c r="Q65523" s="26"/>
      <c r="R65523" s="26"/>
      <c r="S65523" s="60"/>
      <c r="T65523" s="60"/>
      <c r="U65523" s="60"/>
      <c r="V65523" s="26"/>
      <c r="W65523" s="26"/>
      <c r="X65523" s="26"/>
      <c r="Y65523" s="26"/>
      <c r="Z65523" s="1"/>
    </row>
    <row r="65524" spans="1:26" ht="23.25">
      <c r="A65524" s="1"/>
      <c r="B65524" s="52"/>
      <c r="C65524" s="52"/>
      <c r="D65524" s="52"/>
      <c r="E65524" s="52"/>
      <c r="F65524" s="52"/>
      <c r="G65524" s="52"/>
      <c r="H65524" s="52"/>
      <c r="I65524" s="53"/>
      <c r="J65524" s="54"/>
      <c r="K65524" s="55"/>
      <c r="L65524" s="60"/>
      <c r="M65524" s="26"/>
      <c r="N65524" s="60"/>
      <c r="O65524" s="60"/>
      <c r="P65524" s="26"/>
      <c r="Q65524" s="26"/>
      <c r="R65524" s="26"/>
      <c r="S65524" s="60"/>
      <c r="T65524" s="60"/>
      <c r="U65524" s="60"/>
      <c r="V65524" s="26"/>
      <c r="W65524" s="26"/>
      <c r="X65524" s="26"/>
      <c r="Y65524" s="26"/>
      <c r="Z65524" s="1"/>
    </row>
    <row r="65525" spans="1:26" ht="23.25">
      <c r="A65525" s="1"/>
      <c r="B65525" s="52"/>
      <c r="C65525" s="52"/>
      <c r="D65525" s="52"/>
      <c r="E65525" s="52"/>
      <c r="F65525" s="52"/>
      <c r="G65525" s="52"/>
      <c r="H65525" s="52"/>
      <c r="I65525" s="53"/>
      <c r="J65525" s="54"/>
      <c r="K65525" s="55"/>
      <c r="L65525" s="60"/>
      <c r="M65525" s="26"/>
      <c r="N65525" s="60"/>
      <c r="O65525" s="60"/>
      <c r="P65525" s="26"/>
      <c r="Q65525" s="26"/>
      <c r="R65525" s="26"/>
      <c r="S65525" s="60"/>
      <c r="T65525" s="60"/>
      <c r="U65525" s="60"/>
      <c r="V65525" s="26"/>
      <c r="W65525" s="26"/>
      <c r="X65525" s="26"/>
      <c r="Y65525" s="26"/>
      <c r="Z65525" s="1"/>
    </row>
    <row r="65526" spans="1:26" ht="23.25">
      <c r="A65526" s="1"/>
      <c r="B65526" s="52"/>
      <c r="C65526" s="52"/>
      <c r="D65526" s="52"/>
      <c r="E65526" s="52"/>
      <c r="F65526" s="52"/>
      <c r="G65526" s="52"/>
      <c r="H65526" s="52"/>
      <c r="I65526" s="53"/>
      <c r="J65526" s="54"/>
      <c r="K65526" s="55"/>
      <c r="L65526" s="60"/>
      <c r="M65526" s="26"/>
      <c r="N65526" s="60"/>
      <c r="O65526" s="60"/>
      <c r="P65526" s="26"/>
      <c r="Q65526" s="26"/>
      <c r="R65526" s="26"/>
      <c r="S65526" s="60"/>
      <c r="T65526" s="60"/>
      <c r="U65526" s="60"/>
      <c r="V65526" s="26"/>
      <c r="W65526" s="26"/>
      <c r="X65526" s="26"/>
      <c r="Y65526" s="26"/>
      <c r="Z65526" s="1"/>
    </row>
    <row r="65527" spans="1:26" ht="23.25">
      <c r="A65527" s="1"/>
      <c r="B65527" s="61"/>
      <c r="C65527" s="61"/>
      <c r="D65527" s="61"/>
      <c r="E65527" s="61"/>
      <c r="F65527" s="61"/>
      <c r="G65527" s="61"/>
      <c r="H65527" s="61"/>
      <c r="I65527" s="53"/>
      <c r="J65527" s="54"/>
      <c r="K65527" s="55"/>
      <c r="L65527" s="60"/>
      <c r="M65527" s="26"/>
      <c r="N65527" s="60"/>
      <c r="O65527" s="60"/>
      <c r="P65527" s="26"/>
      <c r="Q65527" s="26"/>
      <c r="R65527" s="26"/>
      <c r="S65527" s="60"/>
      <c r="T65527" s="60"/>
      <c r="U65527" s="60"/>
      <c r="V65527" s="26"/>
      <c r="W65527" s="26"/>
      <c r="X65527" s="26"/>
      <c r="Y65527" s="26"/>
      <c r="Z65527" s="1"/>
    </row>
    <row r="65528" spans="1:26" ht="23.25">
      <c r="A65528" s="1"/>
      <c r="B65528" s="61"/>
      <c r="C65528" s="62"/>
      <c r="D65528" s="62"/>
      <c r="E65528" s="62"/>
      <c r="F65528" s="62"/>
      <c r="G65528" s="62"/>
      <c r="H65528" s="62"/>
      <c r="I65528" s="54"/>
      <c r="J65528" s="54"/>
      <c r="K65528" s="55"/>
      <c r="L65528" s="24"/>
      <c r="M65528" s="24"/>
      <c r="N65528" s="24"/>
      <c r="O65528" s="24"/>
      <c r="P65528" s="24"/>
      <c r="Q65528" s="24"/>
      <c r="R65528" s="24"/>
      <c r="S65528" s="24"/>
      <c r="T65528" s="24"/>
      <c r="U65528" s="24"/>
      <c r="V65528" s="24"/>
      <c r="W65528" s="24"/>
      <c r="X65528" s="24"/>
      <c r="Y65528" s="24"/>
      <c r="Z65528" s="1"/>
    </row>
    <row r="65529" spans="1:26" ht="23.25">
      <c r="A65529" s="1"/>
      <c r="B65529" s="61"/>
      <c r="C65529" s="61"/>
      <c r="D65529" s="61"/>
      <c r="E65529" s="61"/>
      <c r="F65529" s="61"/>
      <c r="G65529" s="61"/>
      <c r="H65529" s="61"/>
      <c r="I65529" s="53"/>
      <c r="J65529" s="54"/>
      <c r="K65529" s="55"/>
      <c r="L65529" s="60"/>
      <c r="M65529" s="26"/>
      <c r="N65529" s="60"/>
      <c r="O65529" s="60"/>
      <c r="P65529" s="26"/>
      <c r="Q65529" s="26"/>
      <c r="R65529" s="26"/>
      <c r="S65529" s="60"/>
      <c r="T65529" s="60"/>
      <c r="U65529" s="60"/>
      <c r="V65529" s="26"/>
      <c r="W65529" s="26"/>
      <c r="X65529" s="26"/>
      <c r="Y65529" s="26"/>
      <c r="Z65529" s="1"/>
    </row>
    <row r="65530" spans="1:26" ht="23.25">
      <c r="A65530" s="1"/>
      <c r="B65530" s="61"/>
      <c r="C65530" s="61"/>
      <c r="D65530" s="61"/>
      <c r="E65530" s="61"/>
      <c r="F65530" s="61"/>
      <c r="G65530" s="61"/>
      <c r="H65530" s="61"/>
      <c r="I65530" s="53"/>
      <c r="J65530" s="54"/>
      <c r="K65530" s="55"/>
      <c r="L65530" s="60"/>
      <c r="M65530" s="26"/>
      <c r="N65530" s="60"/>
      <c r="O65530" s="60"/>
      <c r="P65530" s="26"/>
      <c r="Q65530" s="26"/>
      <c r="R65530" s="26"/>
      <c r="S65530" s="60"/>
      <c r="T65530" s="60"/>
      <c r="U65530" s="60"/>
      <c r="V65530" s="26"/>
      <c r="W65530" s="26"/>
      <c r="X65530" s="26"/>
      <c r="Y65530" s="26"/>
      <c r="Z65530" s="1"/>
    </row>
    <row r="65531" spans="1:26" ht="23.25">
      <c r="A65531" s="1"/>
      <c r="B65531" s="61"/>
      <c r="C65531" s="61"/>
      <c r="D65531" s="61"/>
      <c r="E65531" s="61"/>
      <c r="F65531" s="61"/>
      <c r="G65531" s="61"/>
      <c r="H65531" s="61"/>
      <c r="I65531" s="53"/>
      <c r="J65531" s="54"/>
      <c r="K65531" s="55"/>
      <c r="L65531" s="60"/>
      <c r="M65531" s="26"/>
      <c r="N65531" s="60"/>
      <c r="O65531" s="60"/>
      <c r="P65531" s="26"/>
      <c r="Q65531" s="26"/>
      <c r="R65531" s="26"/>
      <c r="S65531" s="60"/>
      <c r="T65531" s="60"/>
      <c r="U65531" s="60"/>
      <c r="V65531" s="26"/>
      <c r="W65531" s="26"/>
      <c r="X65531" s="26"/>
      <c r="Y65531" s="26"/>
      <c r="Z65531" s="1"/>
    </row>
    <row r="65532" spans="1:26" ht="23.25">
      <c r="A65532" s="1"/>
      <c r="B65532" s="61"/>
      <c r="C65532" s="61"/>
      <c r="D65532" s="61"/>
      <c r="E65532" s="61"/>
      <c r="F65532" s="61"/>
      <c r="G65532" s="61"/>
      <c r="H65532" s="61"/>
      <c r="I65532" s="53"/>
      <c r="J65532" s="54"/>
      <c r="K65532" s="55"/>
      <c r="L65532" s="60"/>
      <c r="M65532" s="26"/>
      <c r="N65532" s="60"/>
      <c r="O65532" s="60"/>
      <c r="P65532" s="26"/>
      <c r="Q65532" s="26"/>
      <c r="R65532" s="26"/>
      <c r="S65532" s="60"/>
      <c r="T65532" s="60"/>
      <c r="U65532" s="60"/>
      <c r="V65532" s="26"/>
      <c r="W65532" s="26"/>
      <c r="X65532" s="26"/>
      <c r="Y65532" s="26"/>
      <c r="Z65532" s="1"/>
    </row>
    <row r="65533" spans="1:26" ht="23.25">
      <c r="A65533" s="1"/>
      <c r="B65533" s="61"/>
      <c r="C65533" s="61"/>
      <c r="D65533" s="61"/>
      <c r="E65533" s="61"/>
      <c r="F65533" s="61"/>
      <c r="G65533" s="61"/>
      <c r="H65533" s="61"/>
      <c r="I65533" s="53"/>
      <c r="J65533" s="54"/>
      <c r="K65533" s="55"/>
      <c r="L65533" s="60"/>
      <c r="M65533" s="26"/>
      <c r="N65533" s="60"/>
      <c r="O65533" s="60"/>
      <c r="P65533" s="26"/>
      <c r="Q65533" s="26"/>
      <c r="R65533" s="26"/>
      <c r="S65533" s="60"/>
      <c r="T65533" s="60"/>
      <c r="U65533" s="60"/>
      <c r="V65533" s="26"/>
      <c r="W65533" s="26"/>
      <c r="X65533" s="26"/>
      <c r="Y65533" s="26"/>
      <c r="Z65533" s="1"/>
    </row>
    <row r="65534" spans="1:26" ht="23.25">
      <c r="A65534" s="1"/>
      <c r="B65534" s="61"/>
      <c r="C65534" s="61"/>
      <c r="D65534" s="61"/>
      <c r="E65534" s="61"/>
      <c r="F65534" s="61"/>
      <c r="G65534" s="61"/>
      <c r="H65534" s="61"/>
      <c r="I65534" s="53"/>
      <c r="J65534" s="54"/>
      <c r="K65534" s="55"/>
      <c r="L65534" s="60"/>
      <c r="M65534" s="26"/>
      <c r="N65534" s="60"/>
      <c r="O65534" s="60"/>
      <c r="P65534" s="26"/>
      <c r="Q65534" s="26"/>
      <c r="R65534" s="26"/>
      <c r="S65534" s="60"/>
      <c r="T65534" s="60"/>
      <c r="U65534" s="60"/>
      <c r="V65534" s="26"/>
      <c r="W65534" s="26"/>
      <c r="X65534" s="26"/>
      <c r="Y65534" s="26"/>
      <c r="Z65534" s="1"/>
    </row>
    <row r="65535" spans="1:26" ht="23.25">
      <c r="A65535" s="1"/>
      <c r="B65535" s="70"/>
      <c r="C65535" s="70"/>
      <c r="D65535" s="70"/>
      <c r="E65535" s="70"/>
      <c r="F65535" s="70"/>
      <c r="G65535" s="70"/>
      <c r="H65535" s="70"/>
      <c r="I65535" s="64"/>
      <c r="J65535" s="65"/>
      <c r="K65535" s="66"/>
      <c r="L65535" s="67"/>
      <c r="M65535" s="68"/>
      <c r="N65535" s="67"/>
      <c r="O65535" s="67"/>
      <c r="P65535" s="68"/>
      <c r="Q65535" s="68"/>
      <c r="R65535" s="68"/>
      <c r="S65535" s="67"/>
      <c r="T65535" s="67"/>
      <c r="U65535" s="67"/>
      <c r="V65535" s="68"/>
      <c r="W65535" s="68"/>
      <c r="X65535" s="68"/>
      <c r="Y65535" s="68"/>
      <c r="Z65535" s="1"/>
    </row>
    <row r="65536" spans="1:26" ht="23.25">
      <c r="A65536" s="71" t="s">
        <v>42</v>
      </c>
      <c r="B65536" s="71"/>
      <c r="C65536" s="71"/>
      <c r="D65536" s="71"/>
      <c r="E65536" s="71"/>
      <c r="F65536" s="71"/>
      <c r="G65536" s="71"/>
      <c r="H65536" s="72"/>
      <c r="I65536" s="71"/>
      <c r="J65536" s="71"/>
      <c r="K65536" s="71"/>
      <c r="L65536" s="56"/>
      <c r="M65536" s="56"/>
      <c r="N65536" s="56"/>
      <c r="O65536" s="56"/>
      <c r="P65536" s="56"/>
      <c r="Q65536" s="56"/>
      <c r="R65536" s="56"/>
      <c r="S65536" s="56"/>
      <c r="T65536" s="56"/>
      <c r="U65536" s="56"/>
      <c r="V65536" s="56"/>
      <c r="W65536" s="56"/>
      <c r="X65536" s="56"/>
      <c r="Y65536" s="56"/>
      <c r="Z65536" s="71" t="s">
        <v>42</v>
      </c>
    </row>
  </sheetData>
  <printOptions horizontalCentered="1" verticalCentered="1"/>
  <pageMargins left="0.75" right="0.75" top="1" bottom="1" header="0" footer="0"/>
  <pageSetup horizontalDpi="300" verticalDpi="300" orientation="landscape" scale="23" r:id="rId3"/>
  <rowBreaks count="6" manualBreakCount="6">
    <brk id="90" max="255" man="1"/>
    <brk id="180" max="255" man="1"/>
    <brk id="270" max="255" man="1"/>
    <brk id="360" max="255" man="1"/>
    <brk id="450" max="255" man="1"/>
    <brk id="5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2002-05-30T16:50:15Z</cp:lastPrinted>
  <dcterms:created xsi:type="dcterms:W3CDTF">2001-11-13T16:33:40Z</dcterms:created>
  <dcterms:modified xsi:type="dcterms:W3CDTF">2002-06-07T02:52:02Z</dcterms:modified>
  <cp:category/>
  <cp:version/>
  <cp:contentType/>
  <cp:contentStatus/>
</cp:coreProperties>
</file>