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'Hoja1'!$A$1:$Z$135</definedName>
    <definedName name="FORM">'Hoja1'!$A$64951:$Z$65536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27</t>
        </r>
      </text>
    </comment>
  </commentList>
</comments>
</file>

<file path=xl/sharedStrings.xml><?xml version="1.0" encoding="utf-8"?>
<sst xmlns="http://schemas.openxmlformats.org/spreadsheetml/2006/main" count="291" uniqueCount="76">
  <si>
    <t>CUENTA DE LA HACIENDA PÚBLICA FEDERAL DE 2001</t>
  </si>
  <si>
    <t>EJERCICIO PROGRAMÁTICO ECONÓMICO DEL GASTO DEVENGADO DEL GOBIERNO FEDERAL</t>
  </si>
  <si>
    <t>(Miles de pesos con un decimal)</t>
  </si>
  <si>
    <t>CATEGORÍAS</t>
  </si>
  <si>
    <t>G A S T O    C O R R I E N T E</t>
  </si>
  <si>
    <t>G A S T O   D E   C A P I T A L</t>
  </si>
  <si>
    <t>GASTO PROGRAMABLE DEVENGADO</t>
  </si>
  <si>
    <t>PROGRAMÁTICAS</t>
  </si>
  <si>
    <t>Subsidios y</t>
  </si>
  <si>
    <t>Bienes</t>
  </si>
  <si>
    <t>Otros</t>
  </si>
  <si>
    <t>Estructura Porcentual</t>
  </si>
  <si>
    <t>D E N O M I N A C I Ó N</t>
  </si>
  <si>
    <t>Servicios</t>
  </si>
  <si>
    <t>Materiales y</t>
  </si>
  <si>
    <t>Transfe-</t>
  </si>
  <si>
    <t>Otras</t>
  </si>
  <si>
    <t>Muebles e</t>
  </si>
  <si>
    <t>Obra</t>
  </si>
  <si>
    <t>Gastos de</t>
  </si>
  <si>
    <t>F</t>
  </si>
  <si>
    <t>SF</t>
  </si>
  <si>
    <t>PS</t>
  </si>
  <si>
    <t>PE</t>
  </si>
  <si>
    <t>AI</t>
  </si>
  <si>
    <t>PY</t>
  </si>
  <si>
    <t>UR</t>
  </si>
  <si>
    <t>Personales</t>
  </si>
  <si>
    <t>Suministros</t>
  </si>
  <si>
    <t>Generales</t>
  </si>
  <si>
    <t>rencias</t>
  </si>
  <si>
    <t>Erogaciones</t>
  </si>
  <si>
    <t>Suma</t>
  </si>
  <si>
    <t>Inmuebles</t>
  </si>
  <si>
    <t>Pública</t>
  </si>
  <si>
    <t>Capital</t>
  </si>
  <si>
    <t>Total</t>
  </si>
  <si>
    <t>Corriente</t>
  </si>
  <si>
    <t>De Capital</t>
  </si>
  <si>
    <t>C3AP280F</t>
  </si>
  <si>
    <t>HOJA       DE       .</t>
  </si>
  <si>
    <t>*</t>
  </si>
  <si>
    <t>TOTAL ORIGINAL</t>
  </si>
  <si>
    <t>TOTAL MODIFICADO</t>
  </si>
  <si>
    <t>TOTAL EJERCIDO</t>
  </si>
  <si>
    <t>PORCENTAJE DE EJERCICIO EJER/ORIG</t>
  </si>
  <si>
    <t xml:space="preserve">PORCENTAJE DE EJERCICIO EJER/MODIF </t>
  </si>
  <si>
    <t>22</t>
  </si>
  <si>
    <t>DERECHOS HUMANOS</t>
  </si>
  <si>
    <t>000</t>
  </si>
  <si>
    <t>Programa Normal de Operación</t>
  </si>
  <si>
    <t>325</t>
  </si>
  <si>
    <t>N000</t>
  </si>
  <si>
    <t>100</t>
  </si>
  <si>
    <t>Comisión Nacional de Derechos Humanos</t>
  </si>
  <si>
    <t>457</t>
  </si>
  <si>
    <t>701</t>
  </si>
  <si>
    <t>financieros</t>
  </si>
  <si>
    <t>703</t>
  </si>
  <si>
    <t>Capacitar y formar servidores públicos</t>
  </si>
  <si>
    <t xml:space="preserve"> D E P E N D E N C I A  :  COMISION NACIONAL DE LOS DERECHOS HUMANOS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</si>
  <si>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</si>
  <si>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</si>
  <si>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</si>
  <si>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</si>
  <si>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 </t>
  </si>
  <si>
    <t>PROTECCIÓN  Y   PROMOCIÓN    DE   LOS</t>
  </si>
  <si>
    <t>Promover, educar  y  divulgar la cultura de los</t>
  </si>
  <si>
    <t>derechos humanos</t>
  </si>
  <si>
    <t>Actividad institucional no asociada a proyectos</t>
  </si>
  <si>
    <t>Proteger los  derechos humanos  y  su obser-</t>
  </si>
  <si>
    <t>vancia, a través de recomendaciones públicas</t>
  </si>
  <si>
    <t>autónomas no vinculatorias</t>
  </si>
  <si>
    <t>Administrar  recursos  humanos,  materiales y</t>
  </si>
  <si>
    <t>HOJA   2   DE   3   .</t>
  </si>
  <si>
    <t>HOJA   3   DE   3   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</si>
</sst>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1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Continuous" vertical="center"/>
    </xf>
    <xf numFmtId="172" fontId="1" fillId="0" borderId="18" xfId="0" applyNumberFormat="1" applyFont="1" applyFill="1" applyBorder="1" applyAlignment="1">
      <alignment horizontal="centerContinuous" vertical="center"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7" fillId="0" borderId="0" xfId="0" applyNumberFormat="1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 wrapText="1"/>
    </xf>
    <xf numFmtId="49" fontId="0" fillId="0" borderId="27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Z6499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1"/>
    </row>
    <row r="2" spans="1:26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1"/>
    </row>
    <row r="3" spans="1:26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</row>
    <row r="4" spans="1:26" ht="23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5"/>
      <c r="Z4" s="1"/>
    </row>
    <row r="5" spans="1:26" ht="23.25">
      <c r="A5" s="1"/>
      <c r="B5" s="6" t="s">
        <v>60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1"/>
    </row>
    <row r="6" spans="1:26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>
      <c r="A7" s="1"/>
      <c r="B7" s="9" t="s">
        <v>3</v>
      </c>
      <c r="C7" s="10"/>
      <c r="D7" s="10"/>
      <c r="E7" s="10"/>
      <c r="F7" s="10"/>
      <c r="G7" s="10"/>
      <c r="H7" s="11"/>
      <c r="I7" s="12"/>
      <c r="J7" s="13"/>
      <c r="K7" s="14"/>
      <c r="L7" s="15" t="s">
        <v>4</v>
      </c>
      <c r="M7" s="15"/>
      <c r="N7" s="15"/>
      <c r="O7" s="15"/>
      <c r="P7" s="15"/>
      <c r="Q7" s="15"/>
      <c r="R7" s="16" t="s">
        <v>5</v>
      </c>
      <c r="S7" s="15"/>
      <c r="T7" s="15"/>
      <c r="U7" s="15"/>
      <c r="V7" s="17"/>
      <c r="W7" s="15" t="s">
        <v>6</v>
      </c>
      <c r="X7" s="15"/>
      <c r="Y7" s="18"/>
      <c r="Z7" s="1"/>
    </row>
    <row r="8" spans="1:26" ht="23.25">
      <c r="A8" s="1"/>
      <c r="B8" s="19" t="s">
        <v>7</v>
      </c>
      <c r="C8" s="20"/>
      <c r="D8" s="20"/>
      <c r="E8" s="20"/>
      <c r="F8" s="20"/>
      <c r="G8" s="20"/>
      <c r="H8" s="21"/>
      <c r="I8" s="22"/>
      <c r="J8" s="23"/>
      <c r="K8" s="24"/>
      <c r="L8" s="25"/>
      <c r="M8" s="26"/>
      <c r="N8" s="27"/>
      <c r="O8" s="28" t="s">
        <v>8</v>
      </c>
      <c r="P8" s="29"/>
      <c r="Q8" s="30"/>
      <c r="R8" s="31" t="s">
        <v>8</v>
      </c>
      <c r="S8" s="32" t="s">
        <v>9</v>
      </c>
      <c r="T8" s="25"/>
      <c r="U8" s="33" t="s">
        <v>10</v>
      </c>
      <c r="V8" s="30"/>
      <c r="W8" s="30"/>
      <c r="X8" s="34" t="s">
        <v>11</v>
      </c>
      <c r="Y8" s="35"/>
      <c r="Z8" s="1"/>
    </row>
    <row r="9" spans="1:26" ht="23.25">
      <c r="A9" s="1"/>
      <c r="B9" s="36"/>
      <c r="C9" s="37"/>
      <c r="D9" s="37"/>
      <c r="E9" s="37"/>
      <c r="F9" s="38"/>
      <c r="G9" s="37"/>
      <c r="H9" s="36"/>
      <c r="I9" s="22"/>
      <c r="J9" s="2" t="s">
        <v>12</v>
      </c>
      <c r="K9" s="24"/>
      <c r="L9" s="39" t="s">
        <v>13</v>
      </c>
      <c r="M9" s="40" t="s">
        <v>14</v>
      </c>
      <c r="N9" s="32" t="s">
        <v>13</v>
      </c>
      <c r="O9" s="39" t="s">
        <v>15</v>
      </c>
      <c r="P9" s="29" t="s">
        <v>16</v>
      </c>
      <c r="Q9" s="26"/>
      <c r="R9" s="41" t="s">
        <v>15</v>
      </c>
      <c r="S9" s="40" t="s">
        <v>17</v>
      </c>
      <c r="T9" s="39" t="s">
        <v>18</v>
      </c>
      <c r="U9" s="33" t="s">
        <v>19</v>
      </c>
      <c r="V9" s="30"/>
      <c r="W9" s="30"/>
      <c r="X9" s="30"/>
      <c r="Y9" s="40"/>
      <c r="Z9" s="1"/>
    </row>
    <row r="10" spans="1:26" ht="23.25">
      <c r="A10" s="1"/>
      <c r="B10" s="36" t="s">
        <v>20</v>
      </c>
      <c r="C10" s="36" t="s">
        <v>21</v>
      </c>
      <c r="D10" s="36" t="s">
        <v>22</v>
      </c>
      <c r="E10" s="36" t="s">
        <v>23</v>
      </c>
      <c r="F10" s="36" t="s">
        <v>24</v>
      </c>
      <c r="G10" s="36" t="s">
        <v>25</v>
      </c>
      <c r="H10" s="36" t="s">
        <v>26</v>
      </c>
      <c r="I10" s="22"/>
      <c r="J10" s="42"/>
      <c r="K10" s="24"/>
      <c r="L10" s="39" t="s">
        <v>27</v>
      </c>
      <c r="M10" s="40" t="s">
        <v>28</v>
      </c>
      <c r="N10" s="32" t="s">
        <v>29</v>
      </c>
      <c r="O10" s="39" t="s">
        <v>30</v>
      </c>
      <c r="P10" s="29" t="s">
        <v>31</v>
      </c>
      <c r="Q10" s="40" t="s">
        <v>32</v>
      </c>
      <c r="R10" s="41" t="s">
        <v>30</v>
      </c>
      <c r="S10" s="40" t="s">
        <v>33</v>
      </c>
      <c r="T10" s="39" t="s">
        <v>34</v>
      </c>
      <c r="U10" s="33" t="s">
        <v>35</v>
      </c>
      <c r="V10" s="29" t="s">
        <v>32</v>
      </c>
      <c r="W10" s="29" t="s">
        <v>36</v>
      </c>
      <c r="X10" s="29" t="s">
        <v>37</v>
      </c>
      <c r="Y10" s="40" t="s">
        <v>38</v>
      </c>
      <c r="Z10" s="1"/>
    </row>
    <row r="11" spans="1:26" ht="23.25">
      <c r="A11" s="1"/>
      <c r="B11" s="43"/>
      <c r="C11" s="43"/>
      <c r="D11" s="43"/>
      <c r="E11" s="43"/>
      <c r="F11" s="43"/>
      <c r="G11" s="43"/>
      <c r="H11" s="43"/>
      <c r="I11" s="44"/>
      <c r="J11" s="45"/>
      <c r="K11" s="46"/>
      <c r="L11" s="47"/>
      <c r="M11" s="48"/>
      <c r="N11" s="49"/>
      <c r="O11" s="47"/>
      <c r="P11" s="50"/>
      <c r="Q11" s="50"/>
      <c r="R11" s="48"/>
      <c r="S11" s="48"/>
      <c r="T11" s="47"/>
      <c r="U11" s="51"/>
      <c r="V11" s="50"/>
      <c r="W11" s="50"/>
      <c r="X11" s="50"/>
      <c r="Y11" s="48"/>
      <c r="Z11" s="1"/>
    </row>
    <row r="12" spans="1:26" ht="23.25">
      <c r="A12" s="1"/>
      <c r="B12" s="61"/>
      <c r="C12" s="61"/>
      <c r="D12" s="61"/>
      <c r="E12" s="61"/>
      <c r="F12" s="61"/>
      <c r="G12" s="61"/>
      <c r="H12" s="61"/>
      <c r="I12" s="53"/>
      <c r="J12" s="73" t="s">
        <v>42</v>
      </c>
      <c r="K12" s="74"/>
      <c r="L12" s="76">
        <f>SUM(L20)</f>
        <v>294116.3</v>
      </c>
      <c r="M12" s="76">
        <f>SUM(M20)</f>
        <v>15650</v>
      </c>
      <c r="N12" s="76">
        <f>SUM(N20)</f>
        <v>84733.7</v>
      </c>
      <c r="O12" s="76">
        <f>SUM(O20)</f>
        <v>0</v>
      </c>
      <c r="P12" s="76">
        <f>SUM(P20)</f>
        <v>500</v>
      </c>
      <c r="Q12" s="76">
        <f>SUM(L12:P12)</f>
        <v>395000</v>
      </c>
      <c r="R12" s="76"/>
      <c r="S12" s="76">
        <f aca="true" t="shared" si="0" ref="S12:T14">SUM(S20)</f>
        <v>15000</v>
      </c>
      <c r="T12" s="76">
        <f t="shared" si="0"/>
        <v>0</v>
      </c>
      <c r="U12" s="76">
        <f>U35+U58+U103+U124</f>
        <v>0</v>
      </c>
      <c r="V12" s="76">
        <f>SUM(S12:U12)</f>
        <v>15000</v>
      </c>
      <c r="W12" s="76">
        <f>Q12+V12</f>
        <v>410000</v>
      </c>
      <c r="X12" s="76">
        <f>(Q12/W12)*100</f>
        <v>96.34146341463415</v>
      </c>
      <c r="Y12" s="76">
        <f>V12/W12*100</f>
        <v>3.6585365853658534</v>
      </c>
      <c r="Z12" s="77"/>
    </row>
    <row r="13" spans="1:26" ht="23.25">
      <c r="A13" s="1"/>
      <c r="B13" s="61"/>
      <c r="C13" s="61"/>
      <c r="D13" s="61"/>
      <c r="E13" s="61"/>
      <c r="F13" s="61"/>
      <c r="G13" s="61"/>
      <c r="H13" s="61"/>
      <c r="I13" s="53"/>
      <c r="J13" s="73" t="s">
        <v>43</v>
      </c>
      <c r="K13" s="74"/>
      <c r="L13" s="76">
        <f aca="true" t="shared" si="1" ref="L13:P14">SUM(L21)</f>
        <v>294116.39999999997</v>
      </c>
      <c r="M13" s="76">
        <f t="shared" si="1"/>
        <v>9833.7</v>
      </c>
      <c r="N13" s="76">
        <f t="shared" si="1"/>
        <v>76137.20000000001</v>
      </c>
      <c r="O13" s="76">
        <f t="shared" si="1"/>
        <v>0</v>
      </c>
      <c r="P13" s="76">
        <f t="shared" si="1"/>
        <v>545.7</v>
      </c>
      <c r="Q13" s="76">
        <f>SUM(L13:P13)</f>
        <v>380633</v>
      </c>
      <c r="R13" s="76"/>
      <c r="S13" s="76">
        <f t="shared" si="0"/>
        <v>25258.7</v>
      </c>
      <c r="T13" s="76">
        <f t="shared" si="0"/>
        <v>4108.3</v>
      </c>
      <c r="U13" s="76">
        <f>U36+U59+U104+U125</f>
        <v>0</v>
      </c>
      <c r="V13" s="76">
        <f>SUM(S13:U13)</f>
        <v>29367</v>
      </c>
      <c r="W13" s="76">
        <f>Q13+V13</f>
        <v>410000</v>
      </c>
      <c r="X13" s="76">
        <f>(Q13/W13)*100</f>
        <v>92.83731707317074</v>
      </c>
      <c r="Y13" s="76">
        <f>V13/W13*100</f>
        <v>7.162682926829269</v>
      </c>
      <c r="Z13" s="75"/>
    </row>
    <row r="14" spans="1:26" ht="23.25">
      <c r="A14" s="1"/>
      <c r="B14" s="61"/>
      <c r="C14" s="61"/>
      <c r="D14" s="61"/>
      <c r="E14" s="61"/>
      <c r="F14" s="61"/>
      <c r="G14" s="61"/>
      <c r="H14" s="61"/>
      <c r="I14" s="53"/>
      <c r="J14" s="73" t="s">
        <v>44</v>
      </c>
      <c r="K14" s="74"/>
      <c r="L14" s="76">
        <f t="shared" si="1"/>
        <v>285459.30000000005</v>
      </c>
      <c r="M14" s="76">
        <f t="shared" si="1"/>
        <v>9833.3</v>
      </c>
      <c r="N14" s="76">
        <f t="shared" si="1"/>
        <v>69590.7</v>
      </c>
      <c r="O14" s="76">
        <f t="shared" si="1"/>
        <v>0</v>
      </c>
      <c r="P14" s="76">
        <f t="shared" si="1"/>
        <v>537.4</v>
      </c>
      <c r="Q14" s="76">
        <f>SUM(L14:P14)</f>
        <v>365420.70000000007</v>
      </c>
      <c r="R14" s="76"/>
      <c r="S14" s="76">
        <f t="shared" si="0"/>
        <v>24431.3</v>
      </c>
      <c r="T14" s="76">
        <f t="shared" si="0"/>
        <v>4108.3</v>
      </c>
      <c r="U14" s="76">
        <f>U37+U60+U105+U126</f>
        <v>0</v>
      </c>
      <c r="V14" s="76">
        <f>SUM(S14:U14)</f>
        <v>28539.6</v>
      </c>
      <c r="W14" s="76">
        <f>Q14+V14</f>
        <v>393960.30000000005</v>
      </c>
      <c r="X14" s="76">
        <f>(Q14/W14)*100</f>
        <v>92.75571675623154</v>
      </c>
      <c r="Y14" s="76">
        <f>V14/W14*100</f>
        <v>7.24428324376847</v>
      </c>
      <c r="Z14" s="75"/>
    </row>
    <row r="15" spans="1:26" ht="23.25">
      <c r="A15" s="1"/>
      <c r="B15" s="61"/>
      <c r="C15" s="61"/>
      <c r="D15" s="61"/>
      <c r="E15" s="61"/>
      <c r="F15" s="61"/>
      <c r="G15" s="61"/>
      <c r="H15" s="61"/>
      <c r="I15" s="53"/>
      <c r="J15" s="73" t="s">
        <v>45</v>
      </c>
      <c r="K15" s="74"/>
      <c r="L15" s="76">
        <f>(L14/L12)*100</f>
        <v>97.05660651925788</v>
      </c>
      <c r="M15" s="76">
        <f>(M14/M12)*100</f>
        <v>62.83258785942492</v>
      </c>
      <c r="N15" s="76">
        <f>(N14/N12)*100</f>
        <v>82.12871620146412</v>
      </c>
      <c r="O15" s="76"/>
      <c r="P15" s="76">
        <f>(P14/P12)*100</f>
        <v>107.48</v>
      </c>
      <c r="Q15" s="76">
        <f>(Q14/Q12)*100</f>
        <v>92.51156962025318</v>
      </c>
      <c r="R15" s="76"/>
      <c r="S15" s="76">
        <f>(S14/S12)*100</f>
        <v>162.87533333333332</v>
      </c>
      <c r="T15" s="76"/>
      <c r="U15" s="76"/>
      <c r="V15" s="76">
        <f>(V14/V12)*100</f>
        <v>190.26399999999998</v>
      </c>
      <c r="W15" s="76">
        <f>(W14/W12)*100</f>
        <v>96.0878780487805</v>
      </c>
      <c r="X15" s="76"/>
      <c r="Y15" s="76"/>
      <c r="Z15" s="75"/>
    </row>
    <row r="16" spans="1:26" ht="23.25">
      <c r="A16" s="1"/>
      <c r="B16" s="61"/>
      <c r="C16" s="61"/>
      <c r="D16" s="61"/>
      <c r="E16" s="61"/>
      <c r="F16" s="61"/>
      <c r="G16" s="61"/>
      <c r="H16" s="61"/>
      <c r="I16" s="53"/>
      <c r="J16" s="73" t="s">
        <v>46</v>
      </c>
      <c r="K16" s="74"/>
      <c r="L16" s="76">
        <f>(L14/L13)*100</f>
        <v>97.05657351987175</v>
      </c>
      <c r="M16" s="76">
        <f>(M14/M13)*100</f>
        <v>99.99593235506471</v>
      </c>
      <c r="N16" s="76">
        <f>(N14/N13)*100</f>
        <v>91.40170639319543</v>
      </c>
      <c r="O16" s="76"/>
      <c r="P16" s="76">
        <f>(P14/P13)*100</f>
        <v>98.47901777533443</v>
      </c>
      <c r="Q16" s="76">
        <f>(Q14/Q13)*100</f>
        <v>96.00342061776044</v>
      </c>
      <c r="R16" s="76"/>
      <c r="S16" s="76">
        <f>(S14/S13)*100</f>
        <v>96.7242969749037</v>
      </c>
      <c r="T16" s="76">
        <f>(T14/T13)*100</f>
        <v>100</v>
      </c>
      <c r="U16" s="76"/>
      <c r="V16" s="76">
        <f>(V14/V13)*100</f>
        <v>97.18255184390642</v>
      </c>
      <c r="W16" s="76">
        <f>(W14/W13)*100</f>
        <v>96.0878780487805</v>
      </c>
      <c r="X16" s="76"/>
      <c r="Y16" s="76"/>
      <c r="Z16" s="75"/>
    </row>
    <row r="17" spans="1:26" ht="23.25">
      <c r="A17" s="1"/>
      <c r="B17" s="61"/>
      <c r="C17" s="61"/>
      <c r="D17" s="61"/>
      <c r="E17" s="61"/>
      <c r="F17" s="61"/>
      <c r="G17" s="61"/>
      <c r="H17" s="61"/>
      <c r="I17" s="53"/>
      <c r="J17" s="54"/>
      <c r="K17" s="5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5"/>
    </row>
    <row r="18" spans="1:26" ht="23.25">
      <c r="A18" s="1"/>
      <c r="B18" s="61" t="s">
        <v>47</v>
      </c>
      <c r="C18" s="61"/>
      <c r="D18" s="61"/>
      <c r="E18" s="61"/>
      <c r="F18" s="61"/>
      <c r="G18" s="61"/>
      <c r="H18" s="61"/>
      <c r="I18" s="53"/>
      <c r="J18" s="54" t="s">
        <v>66</v>
      </c>
      <c r="K18" s="55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5"/>
    </row>
    <row r="19" spans="1:26" ht="23.25">
      <c r="A19" s="1"/>
      <c r="B19" s="61"/>
      <c r="C19" s="61"/>
      <c r="D19" s="61"/>
      <c r="E19" s="61"/>
      <c r="F19" s="61"/>
      <c r="G19" s="61"/>
      <c r="H19" s="61"/>
      <c r="I19" s="53"/>
      <c r="J19" s="54" t="s">
        <v>48</v>
      </c>
      <c r="K19" s="55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5"/>
    </row>
    <row r="20" spans="1:26" ht="23.25">
      <c r="A20" s="1"/>
      <c r="B20" s="61"/>
      <c r="C20" s="61"/>
      <c r="D20" s="61"/>
      <c r="E20" s="61"/>
      <c r="F20" s="61"/>
      <c r="G20" s="61"/>
      <c r="H20" s="61"/>
      <c r="I20" s="53"/>
      <c r="J20" s="54" t="s">
        <v>61</v>
      </c>
      <c r="K20" s="55"/>
      <c r="L20" s="26">
        <f aca="true" t="shared" si="2" ref="L20:P22">SUM(L27)</f>
        <v>294116.3</v>
      </c>
      <c r="M20" s="26">
        <f t="shared" si="2"/>
        <v>15650</v>
      </c>
      <c r="N20" s="26">
        <f t="shared" si="2"/>
        <v>84733.7</v>
      </c>
      <c r="O20" s="26">
        <f t="shared" si="2"/>
        <v>0</v>
      </c>
      <c r="P20" s="26">
        <f t="shared" si="2"/>
        <v>500</v>
      </c>
      <c r="Q20" s="26">
        <f>SUM(L20:P20)</f>
        <v>395000</v>
      </c>
      <c r="R20" s="26"/>
      <c r="S20" s="26">
        <f aca="true" t="shared" si="3" ref="S20:T22">SUM(S27)</f>
        <v>15000</v>
      </c>
      <c r="T20" s="26">
        <f t="shared" si="3"/>
        <v>0</v>
      </c>
      <c r="U20" s="26">
        <v>0</v>
      </c>
      <c r="V20" s="26">
        <f>SUM(S20:U20)</f>
        <v>15000</v>
      </c>
      <c r="W20" s="26">
        <f>Q20+V20</f>
        <v>410000</v>
      </c>
      <c r="X20" s="26">
        <f>(Q20/W20)*100</f>
        <v>96.34146341463415</v>
      </c>
      <c r="Y20" s="26">
        <f>V20/W20*100</f>
        <v>3.6585365853658534</v>
      </c>
      <c r="Z20" s="25"/>
    </row>
    <row r="21" spans="1:26" ht="23.25">
      <c r="A21" s="1"/>
      <c r="B21" s="61"/>
      <c r="C21" s="61"/>
      <c r="D21" s="61"/>
      <c r="E21" s="61"/>
      <c r="F21" s="61"/>
      <c r="G21" s="61"/>
      <c r="H21" s="61"/>
      <c r="I21" s="53"/>
      <c r="J21" s="54" t="s">
        <v>62</v>
      </c>
      <c r="K21" s="55"/>
      <c r="L21" s="26">
        <f t="shared" si="2"/>
        <v>294116.39999999997</v>
      </c>
      <c r="M21" s="26">
        <f t="shared" si="2"/>
        <v>9833.7</v>
      </c>
      <c r="N21" s="26">
        <f t="shared" si="2"/>
        <v>76137.20000000001</v>
      </c>
      <c r="O21" s="26">
        <f t="shared" si="2"/>
        <v>0</v>
      </c>
      <c r="P21" s="26">
        <f t="shared" si="2"/>
        <v>545.7</v>
      </c>
      <c r="Q21" s="26">
        <f>SUM(L21:P21)</f>
        <v>380633</v>
      </c>
      <c r="R21" s="26"/>
      <c r="S21" s="26">
        <f t="shared" si="3"/>
        <v>25258.7</v>
      </c>
      <c r="T21" s="26">
        <f t="shared" si="3"/>
        <v>4108.3</v>
      </c>
      <c r="U21" s="26">
        <v>0</v>
      </c>
      <c r="V21" s="26">
        <f>SUM(S21:U21)</f>
        <v>29367</v>
      </c>
      <c r="W21" s="26">
        <f>Q21+V21</f>
        <v>410000</v>
      </c>
      <c r="X21" s="26">
        <f>(Q21/W21)*100</f>
        <v>92.83731707317074</v>
      </c>
      <c r="Y21" s="26">
        <f>V21/W21*100</f>
        <v>7.162682926829269</v>
      </c>
      <c r="Z21" s="25"/>
    </row>
    <row r="22" spans="1:26" ht="23.25">
      <c r="A22" s="1"/>
      <c r="B22" s="61"/>
      <c r="C22" s="61"/>
      <c r="D22" s="61"/>
      <c r="E22" s="61"/>
      <c r="F22" s="61"/>
      <c r="G22" s="61"/>
      <c r="H22" s="61"/>
      <c r="I22" s="53"/>
      <c r="J22" s="54" t="s">
        <v>63</v>
      </c>
      <c r="K22" s="55"/>
      <c r="L22" s="26">
        <f t="shared" si="2"/>
        <v>285459.30000000005</v>
      </c>
      <c r="M22" s="26">
        <f t="shared" si="2"/>
        <v>9833.3</v>
      </c>
      <c r="N22" s="26">
        <f t="shared" si="2"/>
        <v>69590.7</v>
      </c>
      <c r="O22" s="26">
        <f t="shared" si="2"/>
        <v>0</v>
      </c>
      <c r="P22" s="26">
        <f t="shared" si="2"/>
        <v>537.4</v>
      </c>
      <c r="Q22" s="26">
        <f>SUM(L22:P22)</f>
        <v>365420.70000000007</v>
      </c>
      <c r="R22" s="26"/>
      <c r="S22" s="26">
        <f t="shared" si="3"/>
        <v>24431.3</v>
      </c>
      <c r="T22" s="26">
        <f t="shared" si="3"/>
        <v>4108.3</v>
      </c>
      <c r="U22" s="26">
        <v>0</v>
      </c>
      <c r="V22" s="26">
        <f>SUM(S22:U22)</f>
        <v>28539.6</v>
      </c>
      <c r="W22" s="26">
        <f>Q22+V22</f>
        <v>393960.30000000005</v>
      </c>
      <c r="X22" s="26">
        <f>(Q22/W22)*100</f>
        <v>92.75571675623154</v>
      </c>
      <c r="Y22" s="26">
        <f>V22/W22*100</f>
        <v>7.24428324376847</v>
      </c>
      <c r="Z22" s="1"/>
    </row>
    <row r="23" spans="1:26" ht="23.25">
      <c r="A23" s="1"/>
      <c r="B23" s="61"/>
      <c r="C23" s="61"/>
      <c r="D23" s="61"/>
      <c r="E23" s="61"/>
      <c r="F23" s="61"/>
      <c r="G23" s="61"/>
      <c r="H23" s="61"/>
      <c r="I23" s="53"/>
      <c r="J23" s="54" t="s">
        <v>64</v>
      </c>
      <c r="K23" s="55"/>
      <c r="L23" s="26">
        <f>(L22/L20)*100</f>
        <v>97.05660651925788</v>
      </c>
      <c r="M23" s="26">
        <f>(M22/M20)*100</f>
        <v>62.83258785942492</v>
      </c>
      <c r="N23" s="26">
        <f>(N22/N20)*100</f>
        <v>82.12871620146412</v>
      </c>
      <c r="O23" s="26"/>
      <c r="P23" s="26">
        <f>(P22/P20)*100</f>
        <v>107.48</v>
      </c>
      <c r="Q23" s="26">
        <f>(Q22/Q20)*100</f>
        <v>92.51156962025318</v>
      </c>
      <c r="R23" s="26"/>
      <c r="S23" s="26">
        <f>(S22/S20)*100</f>
        <v>162.87533333333332</v>
      </c>
      <c r="T23" s="26"/>
      <c r="U23" s="26"/>
      <c r="V23" s="26">
        <f>(V22/V20)*100</f>
        <v>190.26399999999998</v>
      </c>
      <c r="W23" s="26">
        <f>(W22/W20)*100</f>
        <v>96.0878780487805</v>
      </c>
      <c r="X23" s="26"/>
      <c r="Y23" s="26"/>
      <c r="Z23" s="1"/>
    </row>
    <row r="24" spans="1:26" ht="23.25">
      <c r="A24" s="1"/>
      <c r="B24" s="61"/>
      <c r="C24" s="61"/>
      <c r="D24" s="61"/>
      <c r="E24" s="61"/>
      <c r="F24" s="61"/>
      <c r="G24" s="61"/>
      <c r="H24" s="61"/>
      <c r="I24" s="53"/>
      <c r="J24" s="54" t="s">
        <v>65</v>
      </c>
      <c r="K24" s="55"/>
      <c r="L24" s="26">
        <f>(L22/L21)*100</f>
        <v>97.05657351987175</v>
      </c>
      <c r="M24" s="26">
        <f>(M22/M21)*100</f>
        <v>99.99593235506471</v>
      </c>
      <c r="N24" s="26">
        <f>(N22/N21)*100</f>
        <v>91.40170639319543</v>
      </c>
      <c r="O24" s="26"/>
      <c r="P24" s="26">
        <f>(P22/P21)*100</f>
        <v>98.47901777533443</v>
      </c>
      <c r="Q24" s="26">
        <f>(Q22/Q21)*100</f>
        <v>96.00342061776044</v>
      </c>
      <c r="R24" s="26"/>
      <c r="S24" s="26">
        <f>(S22/S21)*100</f>
        <v>96.7242969749037</v>
      </c>
      <c r="T24" s="26">
        <f>(T22/T21)*100</f>
        <v>100</v>
      </c>
      <c r="U24" s="26"/>
      <c r="V24" s="26">
        <f>(V22/V21)*100</f>
        <v>97.18255184390642</v>
      </c>
      <c r="W24" s="26">
        <f>(W22/W21)*100</f>
        <v>96.0878780487805</v>
      </c>
      <c r="X24" s="26"/>
      <c r="Y24" s="26"/>
      <c r="Z24" s="1"/>
    </row>
    <row r="25" spans="1:26" ht="23.25">
      <c r="A25" s="1"/>
      <c r="B25" s="61"/>
      <c r="C25" s="61"/>
      <c r="D25" s="61"/>
      <c r="E25" s="61"/>
      <c r="F25" s="61"/>
      <c r="G25" s="61"/>
      <c r="H25" s="61"/>
      <c r="I25" s="53"/>
      <c r="J25" s="54"/>
      <c r="K25" s="55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1"/>
    </row>
    <row r="26" spans="1:26" ht="23.25">
      <c r="A26" s="1"/>
      <c r="B26" s="61"/>
      <c r="C26" s="61"/>
      <c r="D26" s="61"/>
      <c r="E26" s="61" t="s">
        <v>49</v>
      </c>
      <c r="F26" s="61"/>
      <c r="G26" s="61"/>
      <c r="H26" s="61"/>
      <c r="I26" s="53"/>
      <c r="J26" s="81" t="s">
        <v>50</v>
      </c>
      <c r="K26" s="55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1"/>
    </row>
    <row r="27" spans="1:26" ht="23.25">
      <c r="A27" s="1"/>
      <c r="B27" s="61"/>
      <c r="C27" s="61"/>
      <c r="D27" s="61"/>
      <c r="E27" s="61"/>
      <c r="F27" s="61"/>
      <c r="G27" s="61"/>
      <c r="H27" s="61"/>
      <c r="I27" s="53"/>
      <c r="J27" s="54" t="s">
        <v>61</v>
      </c>
      <c r="K27" s="55"/>
      <c r="L27" s="26">
        <f aca="true" t="shared" si="4" ref="L27:P28">SUM(L35+L66+L88+L117)</f>
        <v>294116.3</v>
      </c>
      <c r="M27" s="26">
        <f t="shared" si="4"/>
        <v>15650</v>
      </c>
      <c r="N27" s="26">
        <f t="shared" si="4"/>
        <v>84733.7</v>
      </c>
      <c r="O27" s="26">
        <f t="shared" si="4"/>
        <v>0</v>
      </c>
      <c r="P27" s="26">
        <f t="shared" si="4"/>
        <v>500</v>
      </c>
      <c r="Q27" s="26">
        <f>SUM(L27:P27)</f>
        <v>395000</v>
      </c>
      <c r="R27" s="26"/>
      <c r="S27" s="26">
        <f>SUM(S35+S66+S88+S117)</f>
        <v>15000</v>
      </c>
      <c r="T27" s="26">
        <f>SUM(T35+T66+T88+T117)</f>
        <v>0</v>
      </c>
      <c r="U27" s="26">
        <v>0</v>
      </c>
      <c r="V27" s="26">
        <f>SUM(S27:U27)</f>
        <v>15000</v>
      </c>
      <c r="W27" s="26">
        <f>Q27+V27</f>
        <v>410000</v>
      </c>
      <c r="X27" s="26">
        <f>(Q27/W27)*100</f>
        <v>96.34146341463415</v>
      </c>
      <c r="Y27" s="26">
        <f>V27/W27*100</f>
        <v>3.6585365853658534</v>
      </c>
      <c r="Z27" s="1"/>
    </row>
    <row r="28" spans="1:26" ht="23.25">
      <c r="A28" s="1"/>
      <c r="B28" s="61"/>
      <c r="C28" s="61"/>
      <c r="D28" s="61"/>
      <c r="E28" s="61"/>
      <c r="F28" s="61"/>
      <c r="G28" s="61"/>
      <c r="H28" s="61"/>
      <c r="I28" s="53"/>
      <c r="J28" s="54" t="s">
        <v>62</v>
      </c>
      <c r="K28" s="55"/>
      <c r="L28" s="26">
        <f t="shared" si="4"/>
        <v>294116.39999999997</v>
      </c>
      <c r="M28" s="26">
        <f t="shared" si="4"/>
        <v>9833.7</v>
      </c>
      <c r="N28" s="26">
        <f t="shared" si="4"/>
        <v>76137.20000000001</v>
      </c>
      <c r="O28" s="26">
        <f t="shared" si="4"/>
        <v>0</v>
      </c>
      <c r="P28" s="26">
        <f t="shared" si="4"/>
        <v>545.7</v>
      </c>
      <c r="Q28" s="26">
        <f>SUM(L28:P28)</f>
        <v>380633</v>
      </c>
      <c r="R28" s="26"/>
      <c r="S28" s="26">
        <f>SUM(S36+S67+S89+S118)</f>
        <v>25258.7</v>
      </c>
      <c r="T28" s="26">
        <f>SUM(T36+T67+T89+T118)</f>
        <v>4108.3</v>
      </c>
      <c r="U28" s="26">
        <v>0</v>
      </c>
      <c r="V28" s="26">
        <f>SUM(S28:U28)</f>
        <v>29367</v>
      </c>
      <c r="W28" s="26">
        <f>Q28+V28</f>
        <v>410000</v>
      </c>
      <c r="X28" s="26">
        <f>(Q28/W28)*100</f>
        <v>92.83731707317074</v>
      </c>
      <c r="Y28" s="26">
        <f>V28/W28*100</f>
        <v>7.162682926829269</v>
      </c>
      <c r="Z28" s="1"/>
    </row>
    <row r="29" spans="1:26" ht="23.25">
      <c r="A29" s="1"/>
      <c r="B29" s="61"/>
      <c r="C29" s="61"/>
      <c r="D29" s="61"/>
      <c r="E29" s="61"/>
      <c r="F29" s="61"/>
      <c r="G29" s="61"/>
      <c r="H29" s="61"/>
      <c r="I29" s="53"/>
      <c r="J29" s="54" t="s">
        <v>63</v>
      </c>
      <c r="K29" s="55"/>
      <c r="L29" s="26">
        <f>SUM(L37+L68+L98+L119)</f>
        <v>285459.30000000005</v>
      </c>
      <c r="M29" s="26">
        <f>SUM(M37+M68+M98+M119)</f>
        <v>9833.3</v>
      </c>
      <c r="N29" s="26">
        <f>SUM(N37+N68+N98+N119)</f>
        <v>69590.7</v>
      </c>
      <c r="O29" s="26">
        <f>SUM(O37+O68+O98+O119)</f>
        <v>0</v>
      </c>
      <c r="P29" s="26">
        <f>SUM(P37+P68+P98+P119)</f>
        <v>537.4</v>
      </c>
      <c r="Q29" s="26">
        <f>SUM(L29:P29)</f>
        <v>365420.70000000007</v>
      </c>
      <c r="R29" s="26"/>
      <c r="S29" s="26">
        <f>SUM(S37+S68+S98+S119)</f>
        <v>24431.3</v>
      </c>
      <c r="T29" s="26">
        <f>SUM(T37+T68+T98+T119)</f>
        <v>4108.3</v>
      </c>
      <c r="U29" s="26">
        <v>0</v>
      </c>
      <c r="V29" s="26">
        <f>SUM(S29:U29)</f>
        <v>28539.6</v>
      </c>
      <c r="W29" s="26">
        <f>Q29+V29</f>
        <v>393960.30000000005</v>
      </c>
      <c r="X29" s="26">
        <f>(Q29/W29)*100</f>
        <v>92.75571675623154</v>
      </c>
      <c r="Y29" s="26">
        <f>V29/W29*100</f>
        <v>7.24428324376847</v>
      </c>
      <c r="Z29" s="1"/>
    </row>
    <row r="30" spans="1:26" ht="23.25">
      <c r="A30" s="1"/>
      <c r="B30" s="61"/>
      <c r="C30" s="61"/>
      <c r="D30" s="61"/>
      <c r="E30" s="61"/>
      <c r="F30" s="61"/>
      <c r="G30" s="61"/>
      <c r="H30" s="61"/>
      <c r="I30" s="53"/>
      <c r="J30" s="54" t="s">
        <v>64</v>
      </c>
      <c r="K30" s="55"/>
      <c r="L30" s="26">
        <f aca="true" t="shared" si="5" ref="L30:W30">(L29/L27)*100</f>
        <v>97.05660651925788</v>
      </c>
      <c r="M30" s="26">
        <f t="shared" si="5"/>
        <v>62.83258785942492</v>
      </c>
      <c r="N30" s="26">
        <f t="shared" si="5"/>
        <v>82.12871620146412</v>
      </c>
      <c r="O30" s="26"/>
      <c r="P30" s="26">
        <f t="shared" si="5"/>
        <v>107.48</v>
      </c>
      <c r="Q30" s="26">
        <f t="shared" si="5"/>
        <v>92.51156962025318</v>
      </c>
      <c r="R30" s="26"/>
      <c r="S30" s="26">
        <f t="shared" si="5"/>
        <v>162.87533333333332</v>
      </c>
      <c r="T30" s="26"/>
      <c r="U30" s="26"/>
      <c r="V30" s="26">
        <f t="shared" si="5"/>
        <v>190.26399999999998</v>
      </c>
      <c r="W30" s="26">
        <f t="shared" si="5"/>
        <v>96.0878780487805</v>
      </c>
      <c r="X30" s="26"/>
      <c r="Y30" s="26"/>
      <c r="Z30" s="1"/>
    </row>
    <row r="31" spans="1:26" ht="23.25">
      <c r="A31" s="1"/>
      <c r="B31" s="61"/>
      <c r="C31" s="61"/>
      <c r="D31" s="61"/>
      <c r="E31" s="61"/>
      <c r="F31" s="61"/>
      <c r="G31" s="61"/>
      <c r="H31" s="61"/>
      <c r="I31" s="53"/>
      <c r="J31" s="54" t="s">
        <v>65</v>
      </c>
      <c r="K31" s="55"/>
      <c r="L31" s="26">
        <f aca="true" t="shared" si="6" ref="L31:W31">(L29/L28)*100</f>
        <v>97.05657351987175</v>
      </c>
      <c r="M31" s="26">
        <f t="shared" si="6"/>
        <v>99.99593235506471</v>
      </c>
      <c r="N31" s="26">
        <f t="shared" si="6"/>
        <v>91.40170639319543</v>
      </c>
      <c r="O31" s="26"/>
      <c r="P31" s="26">
        <f t="shared" si="6"/>
        <v>98.47901777533443</v>
      </c>
      <c r="Q31" s="26">
        <f t="shared" si="6"/>
        <v>96.00342061776044</v>
      </c>
      <c r="R31" s="26"/>
      <c r="S31" s="26">
        <f t="shared" si="6"/>
        <v>96.7242969749037</v>
      </c>
      <c r="T31" s="26">
        <f t="shared" si="6"/>
        <v>100</v>
      </c>
      <c r="U31" s="26"/>
      <c r="V31" s="26">
        <f t="shared" si="6"/>
        <v>97.18255184390642</v>
      </c>
      <c r="W31" s="26">
        <f t="shared" si="6"/>
        <v>96.0878780487805</v>
      </c>
      <c r="X31" s="26"/>
      <c r="Y31" s="26"/>
      <c r="Z31" s="1"/>
    </row>
    <row r="32" spans="1:26" ht="23.25">
      <c r="A32" s="1"/>
      <c r="B32" s="61"/>
      <c r="C32" s="61"/>
      <c r="D32" s="61"/>
      <c r="E32" s="61"/>
      <c r="F32" s="61"/>
      <c r="G32" s="61"/>
      <c r="H32" s="61"/>
      <c r="I32" s="53"/>
      <c r="J32" s="54"/>
      <c r="K32" s="5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1"/>
    </row>
    <row r="33" spans="1:26" ht="23.25">
      <c r="A33" s="1"/>
      <c r="B33" s="61"/>
      <c r="C33" s="61"/>
      <c r="D33" s="61"/>
      <c r="E33" s="61"/>
      <c r="F33" s="61" t="s">
        <v>51</v>
      </c>
      <c r="G33" s="61"/>
      <c r="H33" s="61"/>
      <c r="I33" s="53"/>
      <c r="J33" s="54" t="s">
        <v>67</v>
      </c>
      <c r="K33" s="55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1"/>
    </row>
    <row r="34" spans="1:26" ht="23.25">
      <c r="A34" s="1"/>
      <c r="B34" s="61"/>
      <c r="C34" s="61"/>
      <c r="D34" s="61"/>
      <c r="E34" s="61"/>
      <c r="F34" s="61"/>
      <c r="G34" s="61"/>
      <c r="H34" s="61"/>
      <c r="I34" s="53"/>
      <c r="J34" s="54" t="s">
        <v>68</v>
      </c>
      <c r="K34" s="55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1"/>
    </row>
    <row r="35" spans="1:26" ht="23.25">
      <c r="A35" s="1"/>
      <c r="B35" s="61"/>
      <c r="C35" s="61"/>
      <c r="D35" s="61"/>
      <c r="E35" s="61"/>
      <c r="F35" s="61"/>
      <c r="G35" s="61"/>
      <c r="H35" s="61"/>
      <c r="I35" s="53"/>
      <c r="J35" s="54" t="s">
        <v>61</v>
      </c>
      <c r="K35" s="55"/>
      <c r="L35" s="26">
        <f aca="true" t="shared" si="7" ref="L35:P37">SUM(L42)</f>
        <v>58939.2</v>
      </c>
      <c r="M35" s="26">
        <f t="shared" si="7"/>
        <v>3892</v>
      </c>
      <c r="N35" s="26">
        <f t="shared" si="7"/>
        <v>36589.2</v>
      </c>
      <c r="O35" s="26">
        <f t="shared" si="7"/>
        <v>0</v>
      </c>
      <c r="P35" s="26">
        <f t="shared" si="7"/>
        <v>0</v>
      </c>
      <c r="Q35" s="26">
        <f>SUM(L35:P35)</f>
        <v>99420.4</v>
      </c>
      <c r="R35" s="26"/>
      <c r="S35" s="26">
        <f>SUM(S42)</f>
        <v>187.5</v>
      </c>
      <c r="T35" s="26"/>
      <c r="U35" s="26"/>
      <c r="V35" s="26">
        <f>SUM(S35:U35)</f>
        <v>187.5</v>
      </c>
      <c r="W35" s="26">
        <f>Q35+V35</f>
        <v>99607.9</v>
      </c>
      <c r="X35" s="26">
        <f>(Q35/W35)*100</f>
        <v>99.81176191848236</v>
      </c>
      <c r="Y35" s="26">
        <f>V35/W35*100</f>
        <v>0.18823808151763063</v>
      </c>
      <c r="Z35" s="1"/>
    </row>
    <row r="36" spans="1:26" ht="23.25">
      <c r="A36" s="1"/>
      <c r="B36" s="61"/>
      <c r="C36" s="61"/>
      <c r="D36" s="61"/>
      <c r="E36" s="61"/>
      <c r="F36" s="61"/>
      <c r="G36" s="61"/>
      <c r="H36" s="61"/>
      <c r="I36" s="53"/>
      <c r="J36" s="54" t="s">
        <v>62</v>
      </c>
      <c r="K36" s="55"/>
      <c r="L36" s="26">
        <f t="shared" si="7"/>
        <v>68958</v>
      </c>
      <c r="M36" s="26">
        <f t="shared" si="7"/>
        <v>1373</v>
      </c>
      <c r="N36" s="26">
        <f t="shared" si="7"/>
        <v>29376.7</v>
      </c>
      <c r="O36" s="26">
        <f t="shared" si="7"/>
        <v>0</v>
      </c>
      <c r="P36" s="26">
        <f t="shared" si="7"/>
        <v>310.6</v>
      </c>
      <c r="Q36" s="26">
        <f>SUM(L36:P36)</f>
        <v>100018.3</v>
      </c>
      <c r="R36" s="26"/>
      <c r="S36" s="26">
        <f>SUM(S43)</f>
        <v>521</v>
      </c>
      <c r="T36" s="26"/>
      <c r="U36" s="26"/>
      <c r="V36" s="26">
        <f>SUM(S36:U36)</f>
        <v>521</v>
      </c>
      <c r="W36" s="26">
        <f>Q36+V36</f>
        <v>100539.3</v>
      </c>
      <c r="X36" s="26">
        <f>(Q36/W36)*100</f>
        <v>99.48179468128384</v>
      </c>
      <c r="Y36" s="26">
        <f>V36/W36*100</f>
        <v>0.5182053187161637</v>
      </c>
      <c r="Z36" s="1"/>
    </row>
    <row r="37" spans="1:26" ht="23.25">
      <c r="A37" s="1"/>
      <c r="B37" s="61"/>
      <c r="C37" s="61"/>
      <c r="D37" s="61"/>
      <c r="E37" s="61"/>
      <c r="F37" s="61"/>
      <c r="G37" s="61"/>
      <c r="H37" s="61"/>
      <c r="I37" s="53"/>
      <c r="J37" s="54" t="s">
        <v>63</v>
      </c>
      <c r="K37" s="55"/>
      <c r="L37" s="26">
        <f t="shared" si="7"/>
        <v>68697.6</v>
      </c>
      <c r="M37" s="26">
        <f t="shared" si="7"/>
        <v>1373</v>
      </c>
      <c r="N37" s="26">
        <f t="shared" si="7"/>
        <v>27821.3</v>
      </c>
      <c r="O37" s="26">
        <f t="shared" si="7"/>
        <v>0</v>
      </c>
      <c r="P37" s="26">
        <f t="shared" si="7"/>
        <v>310.6</v>
      </c>
      <c r="Q37" s="26">
        <f>SUM(L37:P37)</f>
        <v>98202.50000000001</v>
      </c>
      <c r="R37" s="26"/>
      <c r="S37" s="26">
        <f>SUM(S44)</f>
        <v>521</v>
      </c>
      <c r="T37" s="26"/>
      <c r="U37" s="26"/>
      <c r="V37" s="26">
        <f>SUM(S37:U37)</f>
        <v>521</v>
      </c>
      <c r="W37" s="26">
        <f>Q37+V37</f>
        <v>98723.50000000001</v>
      </c>
      <c r="X37" s="26">
        <f>(Q37/W37)*100</f>
        <v>99.47226344284795</v>
      </c>
      <c r="Y37" s="26">
        <f>V37/W37*100</f>
        <v>0.5277365571520458</v>
      </c>
      <c r="Z37" s="1"/>
    </row>
    <row r="38" spans="1:26" ht="23.25">
      <c r="A38" s="1"/>
      <c r="B38" s="61"/>
      <c r="C38" s="61"/>
      <c r="D38" s="61"/>
      <c r="E38" s="61"/>
      <c r="F38" s="61"/>
      <c r="G38" s="61"/>
      <c r="H38" s="61"/>
      <c r="I38" s="53"/>
      <c r="J38" s="54" t="s">
        <v>64</v>
      </c>
      <c r="K38" s="55"/>
      <c r="L38" s="26">
        <f>(L37/L35)*100</f>
        <v>116.55672286016778</v>
      </c>
      <c r="M38" s="26">
        <f>(M37/M35)*100</f>
        <v>35.27749229188078</v>
      </c>
      <c r="N38" s="26">
        <f>(N37/N35)*100</f>
        <v>76.03691799766051</v>
      </c>
      <c r="O38" s="26"/>
      <c r="P38" s="26"/>
      <c r="Q38" s="26">
        <f>(Q37/Q35)*100</f>
        <v>98.77499989941704</v>
      </c>
      <c r="R38" s="26"/>
      <c r="S38" s="26">
        <f>(S37/S35)*100</f>
        <v>277.8666666666667</v>
      </c>
      <c r="T38" s="26"/>
      <c r="U38" s="26"/>
      <c r="V38" s="26">
        <f>(V37/V35)*100</f>
        <v>277.8666666666667</v>
      </c>
      <c r="W38" s="26">
        <f>(W37/W35)*100</f>
        <v>99.11211861709765</v>
      </c>
      <c r="X38" s="26"/>
      <c r="Y38" s="26"/>
      <c r="Z38" s="1"/>
    </row>
    <row r="39" spans="1:26" ht="23.25">
      <c r="A39" s="1"/>
      <c r="B39" s="61"/>
      <c r="C39" s="61"/>
      <c r="D39" s="61"/>
      <c r="E39" s="61"/>
      <c r="F39" s="61"/>
      <c r="G39" s="61"/>
      <c r="H39" s="61"/>
      <c r="I39" s="53"/>
      <c r="J39" s="54" t="s">
        <v>65</v>
      </c>
      <c r="K39" s="55"/>
      <c r="L39" s="26">
        <f>(L37/L36)*100</f>
        <v>99.62237883929349</v>
      </c>
      <c r="M39" s="26">
        <f>(M37/M36)*100</f>
        <v>100</v>
      </c>
      <c r="N39" s="26">
        <f>(N37/N36)*100</f>
        <v>94.70532769167401</v>
      </c>
      <c r="O39" s="26"/>
      <c r="P39" s="26">
        <f>(P37/P36)*100</f>
        <v>100</v>
      </c>
      <c r="Q39" s="26">
        <f>(Q37/Q36)*100</f>
        <v>98.1845322306018</v>
      </c>
      <c r="R39" s="26"/>
      <c r="S39" s="26">
        <f>(S37/S36)*100</f>
        <v>100</v>
      </c>
      <c r="T39" s="26"/>
      <c r="U39" s="26"/>
      <c r="V39" s="26">
        <f>(V37/V36)*100</f>
        <v>100</v>
      </c>
      <c r="W39" s="26">
        <f>(W37/W36)*100</f>
        <v>98.1939400811424</v>
      </c>
      <c r="X39" s="26"/>
      <c r="Y39" s="26"/>
      <c r="Z39" s="1"/>
    </row>
    <row r="40" spans="1:26" ht="23.25">
      <c r="A40" s="1"/>
      <c r="B40" s="78"/>
      <c r="C40" s="78"/>
      <c r="D40" s="78"/>
      <c r="E40" s="78"/>
      <c r="F40" s="78"/>
      <c r="G40" s="78"/>
      <c r="H40" s="78"/>
      <c r="I40" s="53"/>
      <c r="J40" s="54"/>
      <c r="K40" s="55"/>
      <c r="L40" s="60"/>
      <c r="M40" s="26"/>
      <c r="N40" s="60"/>
      <c r="O40" s="60"/>
      <c r="P40" s="26"/>
      <c r="Q40" s="26"/>
      <c r="R40" s="26"/>
      <c r="S40" s="60"/>
      <c r="T40" s="60"/>
      <c r="U40" s="60"/>
      <c r="V40" s="26"/>
      <c r="W40" s="26"/>
      <c r="X40" s="26"/>
      <c r="Y40" s="26"/>
      <c r="Z40" s="1"/>
    </row>
    <row r="41" spans="1:26" ht="23.25">
      <c r="A41" s="1"/>
      <c r="B41" s="61"/>
      <c r="C41" s="61"/>
      <c r="D41" s="61"/>
      <c r="E41" s="61"/>
      <c r="F41" s="61"/>
      <c r="G41" s="61" t="s">
        <v>52</v>
      </c>
      <c r="H41" s="61"/>
      <c r="I41" s="53"/>
      <c r="J41" s="54" t="s">
        <v>69</v>
      </c>
      <c r="K41" s="55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1"/>
    </row>
    <row r="42" spans="1:26" ht="23.25">
      <c r="A42" s="1"/>
      <c r="B42" s="61"/>
      <c r="C42" s="61"/>
      <c r="D42" s="61"/>
      <c r="E42" s="61"/>
      <c r="F42" s="61"/>
      <c r="G42" s="61"/>
      <c r="H42" s="61"/>
      <c r="I42" s="53"/>
      <c r="J42" s="54" t="s">
        <v>61</v>
      </c>
      <c r="K42" s="55"/>
      <c r="L42" s="26">
        <f aca="true" t="shared" si="8" ref="L42:N44">SUM(L57)</f>
        <v>58939.2</v>
      </c>
      <c r="M42" s="26">
        <f t="shared" si="8"/>
        <v>3892</v>
      </c>
      <c r="N42" s="26">
        <f t="shared" si="8"/>
        <v>36589.2</v>
      </c>
      <c r="O42" s="26"/>
      <c r="P42" s="26">
        <v>0</v>
      </c>
      <c r="Q42" s="26">
        <f>SUM(L42:P42)</f>
        <v>99420.4</v>
      </c>
      <c r="R42" s="26"/>
      <c r="S42" s="26">
        <f>SUM(S57)</f>
        <v>187.5</v>
      </c>
      <c r="T42" s="26"/>
      <c r="U42" s="26"/>
      <c r="V42" s="26">
        <f>SUM(S42:U42)</f>
        <v>187.5</v>
      </c>
      <c r="W42" s="26">
        <f>Q42+V42</f>
        <v>99607.9</v>
      </c>
      <c r="X42" s="26">
        <f>(Q42/W42)*100</f>
        <v>99.81176191848236</v>
      </c>
      <c r="Y42" s="26">
        <f>V42/W42*100</f>
        <v>0.18823808151763063</v>
      </c>
      <c r="Z42" s="1"/>
    </row>
    <row r="43" spans="1:26" ht="23.25">
      <c r="A43" s="1"/>
      <c r="B43" s="78"/>
      <c r="C43" s="78"/>
      <c r="D43" s="78"/>
      <c r="E43" s="78"/>
      <c r="F43" s="78"/>
      <c r="G43" s="78"/>
      <c r="H43" s="78"/>
      <c r="I43" s="53"/>
      <c r="J43" s="54" t="s">
        <v>62</v>
      </c>
      <c r="K43" s="55"/>
      <c r="L43" s="26">
        <f t="shared" si="8"/>
        <v>68958</v>
      </c>
      <c r="M43" s="26">
        <f t="shared" si="8"/>
        <v>1373</v>
      </c>
      <c r="N43" s="26">
        <f t="shared" si="8"/>
        <v>29376.7</v>
      </c>
      <c r="O43" s="26"/>
      <c r="P43" s="26">
        <f>SUM(P58)</f>
        <v>310.6</v>
      </c>
      <c r="Q43" s="26">
        <f>SUM(L43:P43)</f>
        <v>100018.3</v>
      </c>
      <c r="R43" s="26"/>
      <c r="S43" s="26">
        <v>521</v>
      </c>
      <c r="T43" s="26"/>
      <c r="U43" s="26"/>
      <c r="V43" s="26">
        <f>SUM(S43:U43)</f>
        <v>521</v>
      </c>
      <c r="W43" s="26">
        <f>Q43+V43</f>
        <v>100539.3</v>
      </c>
      <c r="X43" s="26">
        <f>(Q43/W43)*100</f>
        <v>99.48179468128384</v>
      </c>
      <c r="Y43" s="26">
        <f>V43/W43*100</f>
        <v>0.5182053187161637</v>
      </c>
      <c r="Z43" s="1"/>
    </row>
    <row r="44" spans="1:26" ht="23.25">
      <c r="A44" s="1"/>
      <c r="B44" s="78"/>
      <c r="C44" s="78"/>
      <c r="D44" s="78"/>
      <c r="E44" s="78"/>
      <c r="F44" s="78"/>
      <c r="G44" s="78"/>
      <c r="H44" s="78"/>
      <c r="I44" s="53"/>
      <c r="J44" s="54" t="s">
        <v>63</v>
      </c>
      <c r="K44" s="55"/>
      <c r="L44" s="26">
        <f t="shared" si="8"/>
        <v>68697.6</v>
      </c>
      <c r="M44" s="26">
        <f t="shared" si="8"/>
        <v>1373</v>
      </c>
      <c r="N44" s="26">
        <f t="shared" si="8"/>
        <v>27821.3</v>
      </c>
      <c r="O44" s="26"/>
      <c r="P44" s="26">
        <f>SUM(P59)</f>
        <v>310.6</v>
      </c>
      <c r="Q44" s="26">
        <f>SUM(L44:P44)</f>
        <v>98202.50000000001</v>
      </c>
      <c r="R44" s="26"/>
      <c r="S44" s="26">
        <v>521</v>
      </c>
      <c r="T44" s="26"/>
      <c r="U44" s="26"/>
      <c r="V44" s="26">
        <f>SUM(S44:U44)</f>
        <v>521</v>
      </c>
      <c r="W44" s="26">
        <f>Q44+V44</f>
        <v>98723.50000000001</v>
      </c>
      <c r="X44" s="26">
        <f>(Q44/W44)*100</f>
        <v>99.47226344284795</v>
      </c>
      <c r="Y44" s="26">
        <f>V44/W44*100</f>
        <v>0.5277365571520458</v>
      </c>
      <c r="Z44" s="1"/>
    </row>
    <row r="45" spans="1:26" ht="23.25">
      <c r="A45" s="1"/>
      <c r="B45" s="63"/>
      <c r="C45" s="63"/>
      <c r="D45" s="63"/>
      <c r="E45" s="63"/>
      <c r="F45" s="63"/>
      <c r="G45" s="63"/>
      <c r="H45" s="63"/>
      <c r="I45" s="64"/>
      <c r="J45" s="65"/>
      <c r="K45" s="66"/>
      <c r="L45" s="67"/>
      <c r="M45" s="68"/>
      <c r="N45" s="67"/>
      <c r="O45" s="67"/>
      <c r="P45" s="68"/>
      <c r="Q45" s="68"/>
      <c r="R45" s="68"/>
      <c r="S45" s="67"/>
      <c r="T45" s="67"/>
      <c r="U45" s="67"/>
      <c r="V45" s="68"/>
      <c r="W45" s="68"/>
      <c r="X45" s="68"/>
      <c r="Y45" s="68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  <c r="W47" s="5"/>
      <c r="X47" s="5"/>
      <c r="Y47" s="5" t="s">
        <v>74</v>
      </c>
      <c r="Z47" s="1"/>
    </row>
    <row r="48" spans="1:26" ht="23.25">
      <c r="A48" s="1"/>
      <c r="B48" s="9" t="s">
        <v>3</v>
      </c>
      <c r="C48" s="10"/>
      <c r="D48" s="10"/>
      <c r="E48" s="10"/>
      <c r="F48" s="10"/>
      <c r="G48" s="10"/>
      <c r="H48" s="11"/>
      <c r="I48" s="12"/>
      <c r="J48" s="13"/>
      <c r="K48" s="14"/>
      <c r="L48" s="15" t="s">
        <v>4</v>
      </c>
      <c r="M48" s="15"/>
      <c r="N48" s="15"/>
      <c r="O48" s="15"/>
      <c r="P48" s="15"/>
      <c r="Q48" s="15"/>
      <c r="R48" s="16" t="s">
        <v>5</v>
      </c>
      <c r="S48" s="15"/>
      <c r="T48" s="15"/>
      <c r="U48" s="15"/>
      <c r="V48" s="17"/>
      <c r="W48" s="15" t="s">
        <v>6</v>
      </c>
      <c r="X48" s="15"/>
      <c r="Y48" s="18"/>
      <c r="Z48" s="1"/>
    </row>
    <row r="49" spans="1:26" ht="23.25">
      <c r="A49" s="1"/>
      <c r="B49" s="19" t="s">
        <v>7</v>
      </c>
      <c r="C49" s="20"/>
      <c r="D49" s="20"/>
      <c r="E49" s="20"/>
      <c r="F49" s="20"/>
      <c r="G49" s="20"/>
      <c r="H49" s="21"/>
      <c r="I49" s="22"/>
      <c r="J49" s="23"/>
      <c r="K49" s="24"/>
      <c r="L49" s="25"/>
      <c r="M49" s="26"/>
      <c r="N49" s="27"/>
      <c r="O49" s="28" t="s">
        <v>8</v>
      </c>
      <c r="P49" s="29"/>
      <c r="Q49" s="30"/>
      <c r="R49" s="31" t="s">
        <v>8</v>
      </c>
      <c r="S49" s="32" t="s">
        <v>9</v>
      </c>
      <c r="T49" s="25"/>
      <c r="U49" s="33" t="s">
        <v>10</v>
      </c>
      <c r="V49" s="30"/>
      <c r="W49" s="30"/>
      <c r="X49" s="34" t="s">
        <v>11</v>
      </c>
      <c r="Y49" s="35"/>
      <c r="Z49" s="1"/>
    </row>
    <row r="50" spans="1:26" ht="23.25">
      <c r="A50" s="1"/>
      <c r="B50" s="36"/>
      <c r="C50" s="37"/>
      <c r="D50" s="37"/>
      <c r="E50" s="37"/>
      <c r="F50" s="38"/>
      <c r="G50" s="37"/>
      <c r="H50" s="36"/>
      <c r="I50" s="22"/>
      <c r="J50" s="2" t="s">
        <v>12</v>
      </c>
      <c r="K50" s="24"/>
      <c r="L50" s="39" t="s">
        <v>13</v>
      </c>
      <c r="M50" s="40" t="s">
        <v>14</v>
      </c>
      <c r="N50" s="32" t="s">
        <v>13</v>
      </c>
      <c r="O50" s="39" t="s">
        <v>15</v>
      </c>
      <c r="P50" s="29" t="s">
        <v>16</v>
      </c>
      <c r="Q50" s="26"/>
      <c r="R50" s="41" t="s">
        <v>15</v>
      </c>
      <c r="S50" s="40" t="s">
        <v>17</v>
      </c>
      <c r="T50" s="39" t="s">
        <v>18</v>
      </c>
      <c r="U50" s="33" t="s">
        <v>19</v>
      </c>
      <c r="V50" s="30"/>
      <c r="W50" s="30"/>
      <c r="X50" s="30"/>
      <c r="Y50" s="40"/>
      <c r="Z50" s="1"/>
    </row>
    <row r="51" spans="1:26" ht="23.25">
      <c r="A51" s="1"/>
      <c r="B51" s="36" t="s">
        <v>20</v>
      </c>
      <c r="C51" s="36" t="s">
        <v>21</v>
      </c>
      <c r="D51" s="36" t="s">
        <v>22</v>
      </c>
      <c r="E51" s="36" t="s">
        <v>23</v>
      </c>
      <c r="F51" s="36" t="s">
        <v>24</v>
      </c>
      <c r="G51" s="36" t="s">
        <v>25</v>
      </c>
      <c r="H51" s="36" t="s">
        <v>26</v>
      </c>
      <c r="I51" s="22"/>
      <c r="J51" s="42"/>
      <c r="K51" s="24"/>
      <c r="L51" s="39" t="s">
        <v>27</v>
      </c>
      <c r="M51" s="40" t="s">
        <v>28</v>
      </c>
      <c r="N51" s="32" t="s">
        <v>29</v>
      </c>
      <c r="O51" s="39" t="s">
        <v>30</v>
      </c>
      <c r="P51" s="29" t="s">
        <v>31</v>
      </c>
      <c r="Q51" s="40" t="s">
        <v>32</v>
      </c>
      <c r="R51" s="41" t="s">
        <v>30</v>
      </c>
      <c r="S51" s="40" t="s">
        <v>33</v>
      </c>
      <c r="T51" s="39" t="s">
        <v>34</v>
      </c>
      <c r="U51" s="33" t="s">
        <v>35</v>
      </c>
      <c r="V51" s="29" t="s">
        <v>32</v>
      </c>
      <c r="W51" s="29" t="s">
        <v>36</v>
      </c>
      <c r="X51" s="29" t="s">
        <v>37</v>
      </c>
      <c r="Y51" s="40" t="s">
        <v>38</v>
      </c>
      <c r="Z51" s="1"/>
    </row>
    <row r="52" spans="1:26" ht="23.25">
      <c r="A52" s="1"/>
      <c r="B52" s="43"/>
      <c r="C52" s="43"/>
      <c r="D52" s="43"/>
      <c r="E52" s="43"/>
      <c r="F52" s="43"/>
      <c r="G52" s="43"/>
      <c r="H52" s="43"/>
      <c r="I52" s="44"/>
      <c r="J52" s="45"/>
      <c r="K52" s="46"/>
      <c r="L52" s="47"/>
      <c r="M52" s="48"/>
      <c r="N52" s="49"/>
      <c r="O52" s="47"/>
      <c r="P52" s="50"/>
      <c r="Q52" s="50"/>
      <c r="R52" s="48"/>
      <c r="S52" s="48"/>
      <c r="T52" s="47"/>
      <c r="U52" s="51"/>
      <c r="V52" s="50"/>
      <c r="W52" s="50"/>
      <c r="X52" s="50"/>
      <c r="Y52" s="48"/>
      <c r="Z52" s="1"/>
    </row>
    <row r="53" spans="1:26" ht="23.25">
      <c r="A53" s="1"/>
      <c r="B53" s="61" t="s">
        <v>47</v>
      </c>
      <c r="C53" s="61"/>
      <c r="D53" s="61"/>
      <c r="E53" s="61" t="s">
        <v>49</v>
      </c>
      <c r="F53" s="61" t="s">
        <v>51</v>
      </c>
      <c r="G53" s="61" t="s">
        <v>52</v>
      </c>
      <c r="H53" s="61"/>
      <c r="I53" s="53"/>
      <c r="J53" s="54" t="s">
        <v>64</v>
      </c>
      <c r="K53" s="55"/>
      <c r="L53" s="26">
        <f>(L44/L42)*100</f>
        <v>116.55672286016778</v>
      </c>
      <c r="M53" s="26">
        <f>(M44/M42)*100</f>
        <v>35.27749229188078</v>
      </c>
      <c r="N53" s="26">
        <f>(N44/N42)*100</f>
        <v>76.03691799766051</v>
      </c>
      <c r="O53" s="26"/>
      <c r="P53" s="26"/>
      <c r="Q53" s="26">
        <f>(Q44/Q42)*100</f>
        <v>98.77499989941704</v>
      </c>
      <c r="R53" s="26"/>
      <c r="S53" s="26">
        <f>(S44/S42)*100</f>
        <v>277.8666666666667</v>
      </c>
      <c r="T53" s="26"/>
      <c r="U53" s="26"/>
      <c r="V53" s="26">
        <f>(V44/V42)*100</f>
        <v>277.8666666666667</v>
      </c>
      <c r="W53" s="26">
        <f>(W44/W42)*100</f>
        <v>99.11211861709765</v>
      </c>
      <c r="X53" s="26"/>
      <c r="Y53" s="26"/>
      <c r="Z53" s="1"/>
    </row>
    <row r="54" spans="1:26" ht="23.25">
      <c r="A54" s="1"/>
      <c r="B54" s="61"/>
      <c r="C54" s="61"/>
      <c r="D54" s="61"/>
      <c r="E54" s="61"/>
      <c r="F54" s="61"/>
      <c r="G54" s="61"/>
      <c r="H54" s="61"/>
      <c r="I54" s="53"/>
      <c r="J54" s="54" t="s">
        <v>65</v>
      </c>
      <c r="K54" s="55"/>
      <c r="L54" s="26">
        <f>(L44/L43)*100</f>
        <v>99.62237883929349</v>
      </c>
      <c r="M54" s="26">
        <f>(M44/M43)*100</f>
        <v>100</v>
      </c>
      <c r="N54" s="26">
        <f>(N44/N43)*100</f>
        <v>94.70532769167401</v>
      </c>
      <c r="O54" s="26"/>
      <c r="P54" s="26">
        <f>(P44/P43)*100</f>
        <v>100</v>
      </c>
      <c r="Q54" s="26">
        <f>(Q44/Q43)*100</f>
        <v>98.1845322306018</v>
      </c>
      <c r="R54" s="26"/>
      <c r="S54" s="26">
        <f>(S44/S43)*100</f>
        <v>100</v>
      </c>
      <c r="T54" s="26"/>
      <c r="U54" s="26"/>
      <c r="V54" s="26">
        <f>(V44/V43)*100</f>
        <v>100</v>
      </c>
      <c r="W54" s="26">
        <f>(W44/W43)*100</f>
        <v>98.1939400811424</v>
      </c>
      <c r="X54" s="26"/>
      <c r="Y54" s="26"/>
      <c r="Z54" s="1"/>
    </row>
    <row r="55" spans="1:26" ht="23.25">
      <c r="A55" s="1"/>
      <c r="B55" s="61"/>
      <c r="C55" s="61"/>
      <c r="D55" s="61"/>
      <c r="E55" s="61"/>
      <c r="F55" s="61"/>
      <c r="G55" s="61"/>
      <c r="H55" s="61"/>
      <c r="I55" s="53"/>
      <c r="J55" s="54"/>
      <c r="K55" s="55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1"/>
    </row>
    <row r="56" spans="1:26" ht="23.25">
      <c r="A56" s="1"/>
      <c r="B56" s="61"/>
      <c r="C56" s="61"/>
      <c r="D56" s="61"/>
      <c r="E56" s="61"/>
      <c r="F56" s="61"/>
      <c r="G56" s="61"/>
      <c r="H56" s="61" t="s">
        <v>53</v>
      </c>
      <c r="I56" s="53"/>
      <c r="J56" s="81" t="s">
        <v>54</v>
      </c>
      <c r="K56" s="55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1"/>
    </row>
    <row r="57" spans="1:26" ht="23.25">
      <c r="A57" s="1"/>
      <c r="B57" s="61"/>
      <c r="C57" s="61"/>
      <c r="D57" s="61"/>
      <c r="E57" s="61"/>
      <c r="F57" s="61"/>
      <c r="G57" s="61"/>
      <c r="H57" s="61"/>
      <c r="I57" s="53"/>
      <c r="J57" s="54" t="s">
        <v>61</v>
      </c>
      <c r="K57" s="55"/>
      <c r="L57" s="26">
        <v>58939.2</v>
      </c>
      <c r="M57" s="26">
        <v>3892</v>
      </c>
      <c r="N57" s="26">
        <v>36589.2</v>
      </c>
      <c r="O57" s="26"/>
      <c r="P57" s="26">
        <v>0</v>
      </c>
      <c r="Q57" s="26">
        <f>SUM(L57:P57)</f>
        <v>99420.4</v>
      </c>
      <c r="R57" s="26"/>
      <c r="S57" s="26">
        <v>187.5</v>
      </c>
      <c r="T57" s="26"/>
      <c r="U57" s="26"/>
      <c r="V57" s="26">
        <f>SUM(S57:U57)</f>
        <v>187.5</v>
      </c>
      <c r="W57" s="26">
        <f>Q57+V57</f>
        <v>99607.9</v>
      </c>
      <c r="X57" s="26">
        <f>(Q57/W57)*100</f>
        <v>99.81176191848236</v>
      </c>
      <c r="Y57" s="26">
        <f>V57/W57*100</f>
        <v>0.18823808151763063</v>
      </c>
      <c r="Z57" s="1"/>
    </row>
    <row r="58" spans="1:26" ht="23.25">
      <c r="A58" s="1"/>
      <c r="B58" s="61"/>
      <c r="C58" s="61"/>
      <c r="D58" s="61"/>
      <c r="E58" s="61"/>
      <c r="F58" s="61"/>
      <c r="G58" s="61"/>
      <c r="H58" s="61"/>
      <c r="I58" s="53"/>
      <c r="J58" s="54" t="s">
        <v>62</v>
      </c>
      <c r="K58" s="55"/>
      <c r="L58" s="26">
        <v>68958</v>
      </c>
      <c r="M58" s="26">
        <v>1373</v>
      </c>
      <c r="N58" s="26">
        <v>29376.7</v>
      </c>
      <c r="O58" s="26"/>
      <c r="P58" s="26">
        <v>310.6</v>
      </c>
      <c r="Q58" s="26">
        <f>SUM(L58:P58)</f>
        <v>100018.3</v>
      </c>
      <c r="R58" s="26"/>
      <c r="S58" s="26">
        <v>521</v>
      </c>
      <c r="T58" s="26"/>
      <c r="U58" s="26"/>
      <c r="V58" s="26">
        <f>SUM(S58:U58)</f>
        <v>521</v>
      </c>
      <c r="W58" s="26">
        <f>Q58+V58</f>
        <v>100539.3</v>
      </c>
      <c r="X58" s="26">
        <f>(Q58/W58)*100</f>
        <v>99.48179468128384</v>
      </c>
      <c r="Y58" s="26">
        <f>V58/W58*100</f>
        <v>0.5182053187161637</v>
      </c>
      <c r="Z58" s="1"/>
    </row>
    <row r="59" spans="1:26" ht="23.25">
      <c r="A59" s="1"/>
      <c r="B59" s="61"/>
      <c r="C59" s="61"/>
      <c r="D59" s="61"/>
      <c r="E59" s="61"/>
      <c r="F59" s="61"/>
      <c r="G59" s="61"/>
      <c r="H59" s="61"/>
      <c r="I59" s="53"/>
      <c r="J59" s="54" t="s">
        <v>63</v>
      </c>
      <c r="K59" s="55"/>
      <c r="L59" s="26">
        <v>68697.6</v>
      </c>
      <c r="M59" s="26">
        <v>1373</v>
      </c>
      <c r="N59" s="26">
        <v>27821.3</v>
      </c>
      <c r="O59" s="26"/>
      <c r="P59" s="26">
        <v>310.6</v>
      </c>
      <c r="Q59" s="26">
        <f>SUM(L59:P59)</f>
        <v>98202.50000000001</v>
      </c>
      <c r="R59" s="26"/>
      <c r="S59" s="26">
        <v>521</v>
      </c>
      <c r="T59" s="26"/>
      <c r="U59" s="26"/>
      <c r="V59" s="26">
        <f>SUM(S59:U59)</f>
        <v>521</v>
      </c>
      <c r="W59" s="26">
        <f>Q59+V59</f>
        <v>98723.50000000001</v>
      </c>
      <c r="X59" s="26">
        <f>(Q59/W59)*100</f>
        <v>99.47226344284795</v>
      </c>
      <c r="Y59" s="26">
        <f>V59/W59*100</f>
        <v>0.5277365571520458</v>
      </c>
      <c r="Z59" s="1"/>
    </row>
    <row r="60" spans="1:26" ht="23.25">
      <c r="A60" s="1"/>
      <c r="B60" s="61"/>
      <c r="C60" s="61"/>
      <c r="D60" s="61"/>
      <c r="E60" s="61"/>
      <c r="F60" s="61"/>
      <c r="G60" s="61"/>
      <c r="H60" s="61"/>
      <c r="I60" s="53"/>
      <c r="J60" s="54" t="s">
        <v>64</v>
      </c>
      <c r="K60" s="55"/>
      <c r="L60" s="26">
        <f>(L59/L57)*100</f>
        <v>116.55672286016778</v>
      </c>
      <c r="M60" s="26">
        <f>(M59/M57)*100</f>
        <v>35.27749229188078</v>
      </c>
      <c r="N60" s="26">
        <f>(N59/N57)*100</f>
        <v>76.03691799766051</v>
      </c>
      <c r="O60" s="26"/>
      <c r="P60" s="26"/>
      <c r="Q60" s="26">
        <f>(Q59/Q57)*100</f>
        <v>98.77499989941704</v>
      </c>
      <c r="R60" s="26"/>
      <c r="S60" s="26">
        <f>(S59/S57)*100</f>
        <v>277.8666666666667</v>
      </c>
      <c r="T60" s="26"/>
      <c r="U60" s="26"/>
      <c r="V60" s="26">
        <f>(V59/V57)*100</f>
        <v>277.8666666666667</v>
      </c>
      <c r="W60" s="26">
        <f>(W59/W57)*100</f>
        <v>99.11211861709765</v>
      </c>
      <c r="X60" s="26"/>
      <c r="Y60" s="26"/>
      <c r="Z60" s="1"/>
    </row>
    <row r="61" spans="1:26" ht="23.25">
      <c r="A61" s="1"/>
      <c r="B61" s="61"/>
      <c r="C61" s="61"/>
      <c r="D61" s="61"/>
      <c r="E61" s="61"/>
      <c r="F61" s="61"/>
      <c r="G61" s="61"/>
      <c r="H61" s="61"/>
      <c r="I61" s="53"/>
      <c r="J61" s="54" t="s">
        <v>65</v>
      </c>
      <c r="K61" s="55"/>
      <c r="L61" s="26">
        <f>(L59/L58)*100</f>
        <v>99.62237883929349</v>
      </c>
      <c r="M61" s="26">
        <f>(M59/M58)*100</f>
        <v>100</v>
      </c>
      <c r="N61" s="26">
        <f>(N59/N58)*100</f>
        <v>94.70532769167401</v>
      </c>
      <c r="O61" s="26"/>
      <c r="P61" s="26">
        <f>(P59/P58)*100</f>
        <v>100</v>
      </c>
      <c r="Q61" s="26">
        <f>(Q59/Q58)*100</f>
        <v>98.1845322306018</v>
      </c>
      <c r="R61" s="26"/>
      <c r="S61" s="26">
        <f>(S59/S58)*100</f>
        <v>100</v>
      </c>
      <c r="T61" s="26"/>
      <c r="U61" s="26"/>
      <c r="V61" s="26">
        <f>(V59/V58)*100</f>
        <v>100</v>
      </c>
      <c r="W61" s="26">
        <f>(W59/W58)*100</f>
        <v>98.1939400811424</v>
      </c>
      <c r="X61" s="26"/>
      <c r="Y61" s="26"/>
      <c r="Z61" s="1"/>
    </row>
    <row r="62" spans="1:26" ht="23.25">
      <c r="A62" s="1"/>
      <c r="B62" s="61"/>
      <c r="C62" s="61"/>
      <c r="D62" s="61"/>
      <c r="E62" s="61"/>
      <c r="F62" s="61"/>
      <c r="G62" s="61"/>
      <c r="H62" s="61"/>
      <c r="I62" s="53"/>
      <c r="J62" s="54"/>
      <c r="K62" s="55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1"/>
    </row>
    <row r="63" spans="1:26" ht="23.25">
      <c r="A63" s="1"/>
      <c r="B63" s="61"/>
      <c r="C63" s="61"/>
      <c r="D63" s="61"/>
      <c r="E63" s="61"/>
      <c r="F63" s="61" t="s">
        <v>55</v>
      </c>
      <c r="G63" s="61"/>
      <c r="H63" s="61"/>
      <c r="I63" s="53"/>
      <c r="J63" s="54" t="s">
        <v>70</v>
      </c>
      <c r="K63" s="55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1"/>
    </row>
    <row r="64" spans="1:26" ht="23.25">
      <c r="A64" s="1"/>
      <c r="B64" s="61"/>
      <c r="C64" s="61"/>
      <c r="D64" s="61"/>
      <c r="E64" s="61"/>
      <c r="F64" s="61"/>
      <c r="G64" s="61"/>
      <c r="H64" s="61"/>
      <c r="I64" s="53"/>
      <c r="J64" s="54" t="s">
        <v>71</v>
      </c>
      <c r="K64" s="55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1"/>
    </row>
    <row r="65" spans="1:26" ht="23.25">
      <c r="A65" s="1"/>
      <c r="B65" s="61"/>
      <c r="C65" s="61"/>
      <c r="D65" s="61"/>
      <c r="E65" s="61"/>
      <c r="F65" s="61"/>
      <c r="G65" s="61"/>
      <c r="H65" s="61"/>
      <c r="I65" s="53"/>
      <c r="J65" s="54" t="s">
        <v>72</v>
      </c>
      <c r="K65" s="55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1"/>
    </row>
    <row r="66" spans="1:26" ht="23.25">
      <c r="A66" s="1"/>
      <c r="B66" s="61"/>
      <c r="C66" s="61"/>
      <c r="D66" s="61"/>
      <c r="E66" s="61"/>
      <c r="F66" s="61"/>
      <c r="G66" s="61"/>
      <c r="H66" s="61"/>
      <c r="I66" s="53"/>
      <c r="J66" s="54" t="s">
        <v>61</v>
      </c>
      <c r="K66" s="55"/>
      <c r="L66" s="26">
        <f aca="true" t="shared" si="9" ref="L66:P68">SUM(L73)</f>
        <v>155181.5</v>
      </c>
      <c r="M66" s="26">
        <f t="shared" si="9"/>
        <v>5345.1</v>
      </c>
      <c r="N66" s="26">
        <f t="shared" si="9"/>
        <v>18015.5</v>
      </c>
      <c r="O66" s="26">
        <f t="shared" si="9"/>
        <v>0</v>
      </c>
      <c r="P66" s="26">
        <f t="shared" si="9"/>
        <v>0</v>
      </c>
      <c r="Q66" s="26">
        <f>SUM(L66:P66)</f>
        <v>178542.1</v>
      </c>
      <c r="R66" s="26">
        <f aca="true" t="shared" si="10" ref="R66:U68">SUM(R73)</f>
        <v>0</v>
      </c>
      <c r="S66" s="26">
        <f t="shared" si="10"/>
        <v>215.6</v>
      </c>
      <c r="T66" s="26">
        <f t="shared" si="10"/>
        <v>0</v>
      </c>
      <c r="U66" s="26">
        <f t="shared" si="10"/>
        <v>0</v>
      </c>
      <c r="V66" s="26">
        <f>SUM(R66:U66)</f>
        <v>215.6</v>
      </c>
      <c r="W66" s="26">
        <f>Q66+V66</f>
        <v>178757.7</v>
      </c>
      <c r="X66" s="26">
        <f>(Q66/W66)*100</f>
        <v>99.87938981090045</v>
      </c>
      <c r="Y66" s="26">
        <f>V66/W66*100</f>
        <v>0.12061018909954647</v>
      </c>
      <c r="Z66" s="1"/>
    </row>
    <row r="67" spans="1:26" ht="23.25">
      <c r="A67" s="1"/>
      <c r="B67" s="61"/>
      <c r="C67" s="61"/>
      <c r="D67" s="61"/>
      <c r="E67" s="61"/>
      <c r="F67" s="61"/>
      <c r="G67" s="61"/>
      <c r="H67" s="61"/>
      <c r="I67" s="53"/>
      <c r="J67" s="54" t="s">
        <v>62</v>
      </c>
      <c r="K67" s="55"/>
      <c r="L67" s="26">
        <f t="shared" si="9"/>
        <v>158623.4</v>
      </c>
      <c r="M67" s="26">
        <f t="shared" si="9"/>
        <v>1657.6</v>
      </c>
      <c r="N67" s="26">
        <f t="shared" si="9"/>
        <v>18617.4</v>
      </c>
      <c r="O67" s="26">
        <f t="shared" si="9"/>
        <v>0</v>
      </c>
      <c r="P67" s="26">
        <f t="shared" si="9"/>
        <v>12.9</v>
      </c>
      <c r="Q67" s="26">
        <f>SUM(L67:P67)</f>
        <v>178911.3</v>
      </c>
      <c r="R67" s="26">
        <f t="shared" si="10"/>
        <v>0</v>
      </c>
      <c r="S67" s="26">
        <f t="shared" si="10"/>
        <v>4363.8</v>
      </c>
      <c r="T67" s="26">
        <f t="shared" si="10"/>
        <v>0</v>
      </c>
      <c r="U67" s="26">
        <f t="shared" si="10"/>
        <v>0</v>
      </c>
      <c r="V67" s="26">
        <f>SUM(R67:U67)</f>
        <v>4363.8</v>
      </c>
      <c r="W67" s="26">
        <f>Q67+V67</f>
        <v>183275.09999999998</v>
      </c>
      <c r="X67" s="26">
        <f>(Q67/W67)*100</f>
        <v>97.61898915892012</v>
      </c>
      <c r="Y67" s="26">
        <f>V67/W67*100</f>
        <v>2.381010841079885</v>
      </c>
      <c r="Z67" s="1"/>
    </row>
    <row r="68" spans="1:26" ht="23.25">
      <c r="A68" s="1"/>
      <c r="B68" s="61"/>
      <c r="C68" s="61"/>
      <c r="D68" s="61"/>
      <c r="E68" s="61"/>
      <c r="F68" s="61"/>
      <c r="G68" s="61"/>
      <c r="H68" s="61"/>
      <c r="I68" s="53"/>
      <c r="J68" s="54" t="s">
        <v>63</v>
      </c>
      <c r="K68" s="55"/>
      <c r="L68" s="26">
        <f t="shared" si="9"/>
        <v>156735.2</v>
      </c>
      <c r="M68" s="26">
        <f t="shared" si="9"/>
        <v>1657.4</v>
      </c>
      <c r="N68" s="26">
        <f t="shared" si="9"/>
        <v>18617.3</v>
      </c>
      <c r="O68" s="26">
        <f t="shared" si="9"/>
        <v>0</v>
      </c>
      <c r="P68" s="26">
        <f t="shared" si="9"/>
        <v>12.9</v>
      </c>
      <c r="Q68" s="26">
        <f>SUM(L68:P68)</f>
        <v>177022.8</v>
      </c>
      <c r="R68" s="26">
        <f t="shared" si="10"/>
        <v>0</v>
      </c>
      <c r="S68" s="26">
        <f t="shared" si="10"/>
        <v>4363.8</v>
      </c>
      <c r="T68" s="26">
        <f t="shared" si="10"/>
        <v>0</v>
      </c>
      <c r="U68" s="26">
        <f t="shared" si="10"/>
        <v>0</v>
      </c>
      <c r="V68" s="26">
        <f>SUM(S68:U68)</f>
        <v>4363.8</v>
      </c>
      <c r="W68" s="26">
        <f>Q68+V68</f>
        <v>181386.59999999998</v>
      </c>
      <c r="X68" s="26">
        <f>(Q68/W68)*100</f>
        <v>97.59419935099947</v>
      </c>
      <c r="Y68" s="26">
        <f>V68/W68*100</f>
        <v>2.405800649000533</v>
      </c>
      <c r="Z68" s="1"/>
    </row>
    <row r="69" spans="1:26" ht="23.25">
      <c r="A69" s="1"/>
      <c r="B69" s="61"/>
      <c r="C69" s="61"/>
      <c r="D69" s="61"/>
      <c r="E69" s="61"/>
      <c r="F69" s="61"/>
      <c r="G69" s="61"/>
      <c r="H69" s="61"/>
      <c r="I69" s="53"/>
      <c r="J69" s="54" t="s">
        <v>64</v>
      </c>
      <c r="K69" s="55"/>
      <c r="L69" s="26">
        <f>(L68/L66)*100</f>
        <v>101.00121470664996</v>
      </c>
      <c r="M69" s="26">
        <f>(M68/M66)*100</f>
        <v>31.007838955304855</v>
      </c>
      <c r="N69" s="26">
        <f>(N68/N66)*100</f>
        <v>103.34045682884184</v>
      </c>
      <c r="O69" s="26"/>
      <c r="P69" s="26"/>
      <c r="Q69" s="26">
        <f>(Q68/Q66)*100</f>
        <v>99.14905224033994</v>
      </c>
      <c r="R69" s="26"/>
      <c r="S69" s="26">
        <f>(S68/S66)*100</f>
        <v>2024.0259740259742</v>
      </c>
      <c r="T69" s="26"/>
      <c r="U69" s="26"/>
      <c r="V69" s="26">
        <f>(V68/V66)*100</f>
        <v>2024.0259740259742</v>
      </c>
      <c r="W69" s="26">
        <f>(W68/W66)*100</f>
        <v>101.47064993563913</v>
      </c>
      <c r="X69" s="26"/>
      <c r="Y69" s="26"/>
      <c r="Z69" s="1"/>
    </row>
    <row r="70" spans="1:26" ht="23.25">
      <c r="A70" s="1"/>
      <c r="B70" s="61"/>
      <c r="C70" s="61"/>
      <c r="D70" s="61"/>
      <c r="E70" s="61"/>
      <c r="F70" s="61"/>
      <c r="G70" s="61"/>
      <c r="H70" s="61"/>
      <c r="I70" s="53"/>
      <c r="J70" s="54" t="s">
        <v>65</v>
      </c>
      <c r="K70" s="55"/>
      <c r="L70" s="26">
        <f>(L68/L67)*100</f>
        <v>98.8096333832209</v>
      </c>
      <c r="M70" s="26">
        <f>(M68/M67)*100</f>
        <v>99.98793436293437</v>
      </c>
      <c r="N70" s="26">
        <f>(N68/N67)*100</f>
        <v>99.99946286806964</v>
      </c>
      <c r="O70" s="26"/>
      <c r="P70" s="26">
        <f>(P68/P67)*100</f>
        <v>100</v>
      </c>
      <c r="Q70" s="26">
        <f>(Q68/Q67)*100</f>
        <v>98.94444900908998</v>
      </c>
      <c r="R70" s="26"/>
      <c r="S70" s="26">
        <f>(S68/S67)*100</f>
        <v>100</v>
      </c>
      <c r="T70" s="26"/>
      <c r="U70" s="26"/>
      <c r="V70" s="26">
        <f>(V68/V67)*100</f>
        <v>100</v>
      </c>
      <c r="W70" s="26">
        <f>(W68/W67)*100</f>
        <v>98.96958179261667</v>
      </c>
      <c r="X70" s="26"/>
      <c r="Y70" s="26"/>
      <c r="Z70" s="1"/>
    </row>
    <row r="71" spans="1:26" ht="23.25">
      <c r="A71" s="1"/>
      <c r="B71" s="61"/>
      <c r="C71" s="61"/>
      <c r="D71" s="61"/>
      <c r="E71" s="61"/>
      <c r="F71" s="61"/>
      <c r="G71" s="61"/>
      <c r="H71" s="61"/>
      <c r="I71" s="53"/>
      <c r="J71" s="54"/>
      <c r="K71" s="55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1"/>
    </row>
    <row r="72" spans="1:26" ht="23.25">
      <c r="A72" s="1"/>
      <c r="B72" s="61"/>
      <c r="C72" s="61"/>
      <c r="D72" s="61"/>
      <c r="E72" s="61"/>
      <c r="F72" s="61"/>
      <c r="G72" s="61" t="s">
        <v>52</v>
      </c>
      <c r="H72" s="61"/>
      <c r="I72" s="53"/>
      <c r="J72" s="54" t="s">
        <v>69</v>
      </c>
      <c r="K72" s="55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1"/>
    </row>
    <row r="73" spans="1:26" ht="23.25">
      <c r="A73" s="1"/>
      <c r="B73" s="61"/>
      <c r="C73" s="61"/>
      <c r="D73" s="61"/>
      <c r="E73" s="61"/>
      <c r="F73" s="61"/>
      <c r="G73" s="61"/>
      <c r="H73" s="61"/>
      <c r="I73" s="53"/>
      <c r="J73" s="54" t="s">
        <v>61</v>
      </c>
      <c r="K73" s="55"/>
      <c r="L73" s="26">
        <f>SUM(L80)</f>
        <v>155181.5</v>
      </c>
      <c r="M73" s="26">
        <f>SUM(M80)</f>
        <v>5345.1</v>
      </c>
      <c r="N73" s="26">
        <f>SUM(N80)</f>
        <v>18015.5</v>
      </c>
      <c r="O73" s="26">
        <f>SUM(O80)</f>
        <v>0</v>
      </c>
      <c r="P73" s="26">
        <f>SUM(P80)</f>
        <v>0</v>
      </c>
      <c r="Q73" s="26">
        <f>SUM(L73:P73)</f>
        <v>178542.1</v>
      </c>
      <c r="R73" s="26"/>
      <c r="S73" s="26">
        <f>SUM(S80)</f>
        <v>215.6</v>
      </c>
      <c r="T73" s="26"/>
      <c r="U73" s="26"/>
      <c r="V73" s="26">
        <f>SUM(R73:U73)</f>
        <v>215.6</v>
      </c>
      <c r="W73" s="26">
        <f>Q73+V73</f>
        <v>178757.7</v>
      </c>
      <c r="X73" s="26">
        <f>(Q73/W73)*100</f>
        <v>99.87938981090045</v>
      </c>
      <c r="Y73" s="26">
        <f>V73/W73*100</f>
        <v>0.12061018909954647</v>
      </c>
      <c r="Z73" s="1"/>
    </row>
    <row r="74" spans="1:26" ht="23.25">
      <c r="A74" s="1"/>
      <c r="B74" s="61"/>
      <c r="C74" s="61"/>
      <c r="D74" s="61"/>
      <c r="E74" s="61"/>
      <c r="F74" s="61"/>
      <c r="G74" s="61"/>
      <c r="H74" s="61"/>
      <c r="I74" s="53"/>
      <c r="J74" s="54" t="s">
        <v>62</v>
      </c>
      <c r="K74" s="55"/>
      <c r="L74" s="26">
        <f aca="true" t="shared" si="11" ref="L74:P75">SUM(L81)</f>
        <v>158623.4</v>
      </c>
      <c r="M74" s="26">
        <f t="shared" si="11"/>
        <v>1657.6</v>
      </c>
      <c r="N74" s="26">
        <f t="shared" si="11"/>
        <v>18617.4</v>
      </c>
      <c r="O74" s="26">
        <f t="shared" si="11"/>
        <v>0</v>
      </c>
      <c r="P74" s="26">
        <f t="shared" si="11"/>
        <v>12.9</v>
      </c>
      <c r="Q74" s="26">
        <f>SUM(L74:P74)</f>
        <v>178911.3</v>
      </c>
      <c r="R74" s="26"/>
      <c r="S74" s="26">
        <f>SUM(S81)</f>
        <v>4363.8</v>
      </c>
      <c r="T74" s="26"/>
      <c r="U74" s="26"/>
      <c r="V74" s="26">
        <f>SUM(R74:U74)</f>
        <v>4363.8</v>
      </c>
      <c r="W74" s="26">
        <f>Q74+V74</f>
        <v>183275.09999999998</v>
      </c>
      <c r="X74" s="26">
        <f>(Q74/W74)*100</f>
        <v>97.61898915892012</v>
      </c>
      <c r="Y74" s="26">
        <f>V74/W74*100</f>
        <v>2.381010841079885</v>
      </c>
      <c r="Z74" s="1"/>
    </row>
    <row r="75" spans="1:26" ht="23.25">
      <c r="A75" s="1"/>
      <c r="B75" s="61"/>
      <c r="C75" s="61"/>
      <c r="D75" s="61"/>
      <c r="E75" s="61"/>
      <c r="F75" s="61"/>
      <c r="G75" s="61"/>
      <c r="H75" s="61"/>
      <c r="I75" s="53"/>
      <c r="J75" s="54" t="s">
        <v>63</v>
      </c>
      <c r="K75" s="55"/>
      <c r="L75" s="26">
        <f t="shared" si="11"/>
        <v>156735.2</v>
      </c>
      <c r="M75" s="26">
        <f t="shared" si="11"/>
        <v>1657.4</v>
      </c>
      <c r="N75" s="26">
        <f t="shared" si="11"/>
        <v>18617.3</v>
      </c>
      <c r="O75" s="26">
        <f t="shared" si="11"/>
        <v>0</v>
      </c>
      <c r="P75" s="26">
        <f t="shared" si="11"/>
        <v>12.9</v>
      </c>
      <c r="Q75" s="26">
        <f>SUM(L75:P75)</f>
        <v>177022.8</v>
      </c>
      <c r="R75" s="26"/>
      <c r="S75" s="26">
        <f>SUM(S82)</f>
        <v>4363.8</v>
      </c>
      <c r="T75" s="26"/>
      <c r="U75" s="26"/>
      <c r="V75" s="26">
        <f>SUM(S75:U75)</f>
        <v>4363.8</v>
      </c>
      <c r="W75" s="26">
        <f>Q75+V75</f>
        <v>181386.59999999998</v>
      </c>
      <c r="X75" s="26">
        <f>(Q75/W75)*100</f>
        <v>97.59419935099947</v>
      </c>
      <c r="Y75" s="26">
        <f>V75/W75*100</f>
        <v>2.405800649000533</v>
      </c>
      <c r="Z75" s="1"/>
    </row>
    <row r="76" spans="1:26" ht="23.25">
      <c r="A76" s="1"/>
      <c r="B76" s="61"/>
      <c r="C76" s="61"/>
      <c r="D76" s="61"/>
      <c r="E76" s="61"/>
      <c r="F76" s="61"/>
      <c r="G76" s="61"/>
      <c r="H76" s="61"/>
      <c r="I76" s="53"/>
      <c r="J76" s="54" t="s">
        <v>64</v>
      </c>
      <c r="K76" s="55"/>
      <c r="L76" s="26">
        <f>(L75/L73)*100</f>
        <v>101.00121470664996</v>
      </c>
      <c r="M76" s="26">
        <f>(M75/M73)*100</f>
        <v>31.007838955304855</v>
      </c>
      <c r="N76" s="26">
        <f>(N75/N73)*100</f>
        <v>103.34045682884184</v>
      </c>
      <c r="O76" s="26"/>
      <c r="P76" s="26"/>
      <c r="Q76" s="26">
        <f>(Q75/Q73)*100</f>
        <v>99.14905224033994</v>
      </c>
      <c r="R76" s="26"/>
      <c r="S76" s="26">
        <f>(S75/S73)*100</f>
        <v>2024.0259740259742</v>
      </c>
      <c r="T76" s="26"/>
      <c r="U76" s="26"/>
      <c r="V76" s="26">
        <f>(V75/V73)*100</f>
        <v>2024.0259740259742</v>
      </c>
      <c r="W76" s="26">
        <f>(W75/W73)*100</f>
        <v>101.47064993563913</v>
      </c>
      <c r="X76" s="26"/>
      <c r="Y76" s="26"/>
      <c r="Z76" s="1"/>
    </row>
    <row r="77" spans="1:26" ht="23.25">
      <c r="A77" s="1"/>
      <c r="B77" s="61"/>
      <c r="C77" s="61"/>
      <c r="D77" s="61"/>
      <c r="E77" s="61"/>
      <c r="F77" s="61"/>
      <c r="G77" s="61"/>
      <c r="H77" s="61"/>
      <c r="I77" s="53"/>
      <c r="J77" s="54" t="s">
        <v>65</v>
      </c>
      <c r="K77" s="55"/>
      <c r="L77" s="26">
        <f>(L75/L74)*100</f>
        <v>98.8096333832209</v>
      </c>
      <c r="M77" s="26">
        <f>(M75/M74)*100</f>
        <v>99.98793436293437</v>
      </c>
      <c r="N77" s="26">
        <f>(N75/N74)*100</f>
        <v>99.99946286806964</v>
      </c>
      <c r="O77" s="26"/>
      <c r="P77" s="26">
        <f>(P75/P74)*100</f>
        <v>100</v>
      </c>
      <c r="Q77" s="26">
        <f>(Q75/Q74)*100</f>
        <v>98.94444900908998</v>
      </c>
      <c r="R77" s="26"/>
      <c r="S77" s="26">
        <f>(S75/S74)*100</f>
        <v>100</v>
      </c>
      <c r="T77" s="26"/>
      <c r="U77" s="26"/>
      <c r="V77" s="26">
        <f>(V75/V74)*100</f>
        <v>100</v>
      </c>
      <c r="W77" s="26">
        <f>(W75/W74)*100</f>
        <v>98.96958179261667</v>
      </c>
      <c r="X77" s="26"/>
      <c r="Y77" s="26"/>
      <c r="Z77" s="1"/>
    </row>
    <row r="78" spans="1:26" ht="23.25">
      <c r="A78" s="1"/>
      <c r="B78" s="78"/>
      <c r="C78" s="78"/>
      <c r="D78" s="78"/>
      <c r="E78" s="78"/>
      <c r="F78" s="78"/>
      <c r="G78" s="78"/>
      <c r="H78" s="78"/>
      <c r="I78" s="53"/>
      <c r="J78" s="54"/>
      <c r="K78" s="55"/>
      <c r="L78" s="60"/>
      <c r="M78" s="26"/>
      <c r="N78" s="60"/>
      <c r="O78" s="60"/>
      <c r="P78" s="26"/>
      <c r="Q78" s="26"/>
      <c r="R78" s="26"/>
      <c r="S78" s="60"/>
      <c r="T78" s="60"/>
      <c r="U78" s="60"/>
      <c r="V78" s="26"/>
      <c r="W78" s="26"/>
      <c r="X78" s="26"/>
      <c r="Y78" s="26"/>
      <c r="Z78" s="1"/>
    </row>
    <row r="79" spans="1:26" ht="23.25">
      <c r="A79" s="1"/>
      <c r="B79" s="61"/>
      <c r="C79" s="61"/>
      <c r="D79" s="61"/>
      <c r="E79" s="61"/>
      <c r="F79" s="61"/>
      <c r="G79" s="61"/>
      <c r="H79" s="61" t="s">
        <v>53</v>
      </c>
      <c r="I79" s="53"/>
      <c r="J79" s="81" t="s">
        <v>54</v>
      </c>
      <c r="K79" s="55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1"/>
    </row>
    <row r="80" spans="1:26" ht="23.25">
      <c r="A80" s="1"/>
      <c r="B80" s="61"/>
      <c r="C80" s="61"/>
      <c r="D80" s="61"/>
      <c r="E80" s="61"/>
      <c r="F80" s="61"/>
      <c r="G80" s="61"/>
      <c r="H80" s="61"/>
      <c r="I80" s="53"/>
      <c r="J80" s="54" t="s">
        <v>61</v>
      </c>
      <c r="K80" s="55"/>
      <c r="L80" s="26">
        <v>155181.5</v>
      </c>
      <c r="M80" s="26">
        <v>5345.1</v>
      </c>
      <c r="N80" s="26">
        <v>18015.5</v>
      </c>
      <c r="O80" s="26"/>
      <c r="P80" s="26"/>
      <c r="Q80" s="26">
        <f>SUM(L80:P80)</f>
        <v>178542.1</v>
      </c>
      <c r="R80" s="26"/>
      <c r="S80" s="26">
        <v>215.6</v>
      </c>
      <c r="T80" s="26"/>
      <c r="U80" s="26"/>
      <c r="V80" s="26">
        <f>SUM(R80:U80)</f>
        <v>215.6</v>
      </c>
      <c r="W80" s="26">
        <f>Q80+V80</f>
        <v>178757.7</v>
      </c>
      <c r="X80" s="26">
        <f>(Q80/W80)*100</f>
        <v>99.87938981090045</v>
      </c>
      <c r="Y80" s="26">
        <f>V80/W80*100</f>
        <v>0.12061018909954647</v>
      </c>
      <c r="Z80" s="1"/>
    </row>
    <row r="81" spans="1:26" ht="23.25">
      <c r="A81" s="1"/>
      <c r="B81" s="61"/>
      <c r="C81" s="61"/>
      <c r="D81" s="61"/>
      <c r="E81" s="61"/>
      <c r="F81" s="61"/>
      <c r="G81" s="61"/>
      <c r="H81" s="61"/>
      <c r="I81" s="53"/>
      <c r="J81" s="54" t="s">
        <v>62</v>
      </c>
      <c r="K81" s="55"/>
      <c r="L81" s="26">
        <v>158623.4</v>
      </c>
      <c r="M81" s="26">
        <v>1657.6</v>
      </c>
      <c r="N81" s="26">
        <v>18617.4</v>
      </c>
      <c r="O81" s="26"/>
      <c r="P81" s="26">
        <v>12.9</v>
      </c>
      <c r="Q81" s="26">
        <f>SUM(L81:P81)</f>
        <v>178911.3</v>
      </c>
      <c r="R81" s="26"/>
      <c r="S81" s="26">
        <v>4363.8</v>
      </c>
      <c r="T81" s="26"/>
      <c r="U81" s="26"/>
      <c r="V81" s="26">
        <f>SUM(R81:U81)</f>
        <v>4363.8</v>
      </c>
      <c r="W81" s="26">
        <f>Q81+V81</f>
        <v>183275.09999999998</v>
      </c>
      <c r="X81" s="26">
        <f>(Q81/W81)*100</f>
        <v>97.61898915892012</v>
      </c>
      <c r="Y81" s="26">
        <f>V81/W81*100</f>
        <v>2.381010841079885</v>
      </c>
      <c r="Z81" s="1"/>
    </row>
    <row r="82" spans="1:26" ht="23.25">
      <c r="A82" s="1"/>
      <c r="B82" s="61"/>
      <c r="C82" s="61"/>
      <c r="D82" s="61"/>
      <c r="E82" s="61"/>
      <c r="F82" s="61"/>
      <c r="G82" s="61"/>
      <c r="H82" s="61"/>
      <c r="I82" s="53"/>
      <c r="J82" s="54" t="s">
        <v>63</v>
      </c>
      <c r="K82" s="55"/>
      <c r="L82" s="26">
        <v>156735.2</v>
      </c>
      <c r="M82" s="26">
        <v>1657.4</v>
      </c>
      <c r="N82" s="26">
        <v>18617.3</v>
      </c>
      <c r="O82" s="26"/>
      <c r="P82" s="26">
        <v>12.9</v>
      </c>
      <c r="Q82" s="26">
        <f>SUM(L82:P82)</f>
        <v>177022.8</v>
      </c>
      <c r="R82" s="26"/>
      <c r="S82" s="26">
        <v>4363.8</v>
      </c>
      <c r="T82" s="26"/>
      <c r="U82" s="26"/>
      <c r="V82" s="26">
        <f>SUM(S82:U82)</f>
        <v>4363.8</v>
      </c>
      <c r="W82" s="26">
        <f>Q82+V82</f>
        <v>181386.59999999998</v>
      </c>
      <c r="X82" s="26">
        <f>(Q82/W82)*100</f>
        <v>97.59419935099947</v>
      </c>
      <c r="Y82" s="26">
        <f>V82/W82*100</f>
        <v>2.405800649000533</v>
      </c>
      <c r="Z82" s="1"/>
    </row>
    <row r="83" spans="1:26" ht="23.25">
      <c r="A83" s="1"/>
      <c r="B83" s="61"/>
      <c r="C83" s="61"/>
      <c r="D83" s="61"/>
      <c r="E83" s="61"/>
      <c r="F83" s="61"/>
      <c r="G83" s="61"/>
      <c r="H83" s="61"/>
      <c r="I83" s="53"/>
      <c r="J83" s="54" t="s">
        <v>64</v>
      </c>
      <c r="K83" s="55"/>
      <c r="L83" s="26">
        <f>(L82/L80)*100</f>
        <v>101.00121470664996</v>
      </c>
      <c r="M83" s="26">
        <f>(M82/M80)*100</f>
        <v>31.007838955304855</v>
      </c>
      <c r="N83" s="26">
        <f>(N82/N80)*100</f>
        <v>103.34045682884184</v>
      </c>
      <c r="O83" s="26"/>
      <c r="P83" s="26"/>
      <c r="Q83" s="26">
        <f>(Q82/Q80)*100</f>
        <v>99.14905224033994</v>
      </c>
      <c r="R83" s="26"/>
      <c r="S83" s="26">
        <f>(S82/S80)*100</f>
        <v>2024.0259740259742</v>
      </c>
      <c r="T83" s="26"/>
      <c r="U83" s="26"/>
      <c r="V83" s="26">
        <f>(V82/V80)*100</f>
        <v>2024.0259740259742</v>
      </c>
      <c r="W83" s="26">
        <f>(W82/W80)*100</f>
        <v>101.47064993563913</v>
      </c>
      <c r="X83" s="26"/>
      <c r="Y83" s="26"/>
      <c r="Z83" s="1"/>
    </row>
    <row r="84" spans="1:26" ht="23.25">
      <c r="A84" s="1"/>
      <c r="B84" s="61"/>
      <c r="C84" s="61"/>
      <c r="D84" s="61"/>
      <c r="E84" s="61"/>
      <c r="F84" s="61"/>
      <c r="G84" s="61"/>
      <c r="H84" s="61"/>
      <c r="I84" s="53"/>
      <c r="J84" s="54" t="s">
        <v>65</v>
      </c>
      <c r="K84" s="55"/>
      <c r="L84" s="26">
        <f>(L82/L81)*100</f>
        <v>98.8096333832209</v>
      </c>
      <c r="M84" s="26">
        <f>(M82/M81)*100</f>
        <v>99.98793436293437</v>
      </c>
      <c r="N84" s="26">
        <f>(N82/N81)*100</f>
        <v>99.99946286806964</v>
      </c>
      <c r="O84" s="26"/>
      <c r="P84" s="26">
        <f>(P82/P81)*100</f>
        <v>100</v>
      </c>
      <c r="Q84" s="26">
        <f>(Q82/Q81)*100</f>
        <v>98.94444900908998</v>
      </c>
      <c r="R84" s="26"/>
      <c r="S84" s="26">
        <f>(S82/S81)*100</f>
        <v>100</v>
      </c>
      <c r="T84" s="26"/>
      <c r="U84" s="26"/>
      <c r="V84" s="26">
        <f>(V82/V81)*100</f>
        <v>100</v>
      </c>
      <c r="W84" s="26">
        <f>(W82/W81)*100</f>
        <v>98.96958179261667</v>
      </c>
      <c r="X84" s="26"/>
      <c r="Y84" s="26"/>
      <c r="Z84" s="1"/>
    </row>
    <row r="85" spans="1:26" ht="23.25">
      <c r="A85" s="1"/>
      <c r="B85" s="79"/>
      <c r="C85" s="79"/>
      <c r="D85" s="79"/>
      <c r="E85" s="79"/>
      <c r="F85" s="79"/>
      <c r="G85" s="79"/>
      <c r="H85" s="79"/>
      <c r="I85" s="53"/>
      <c r="J85" s="54"/>
      <c r="K85" s="55"/>
      <c r="L85" s="60"/>
      <c r="M85" s="26"/>
      <c r="N85" s="60"/>
      <c r="O85" s="60"/>
      <c r="P85" s="26"/>
      <c r="Q85" s="26"/>
      <c r="R85" s="26"/>
      <c r="S85" s="60"/>
      <c r="T85" s="60"/>
      <c r="U85" s="60"/>
      <c r="V85" s="26"/>
      <c r="W85" s="26"/>
      <c r="X85" s="26"/>
      <c r="Y85" s="26"/>
      <c r="Z85" s="1"/>
    </row>
    <row r="86" spans="1:26" ht="23.25">
      <c r="A86" s="1"/>
      <c r="B86" s="79"/>
      <c r="C86" s="79"/>
      <c r="D86" s="79"/>
      <c r="E86" s="79"/>
      <c r="F86" s="61" t="s">
        <v>56</v>
      </c>
      <c r="G86" s="79"/>
      <c r="H86" s="79"/>
      <c r="I86" s="53"/>
      <c r="J86" s="54" t="s">
        <v>73</v>
      </c>
      <c r="K86" s="55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1"/>
    </row>
    <row r="87" spans="1:26" ht="23.25">
      <c r="A87" s="1"/>
      <c r="B87" s="79"/>
      <c r="C87" s="79"/>
      <c r="D87" s="79"/>
      <c r="E87" s="79"/>
      <c r="F87" s="79"/>
      <c r="G87" s="79"/>
      <c r="H87" s="79"/>
      <c r="I87" s="53"/>
      <c r="J87" s="54" t="s">
        <v>57</v>
      </c>
      <c r="K87" s="55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1"/>
    </row>
    <row r="88" spans="1:26" ht="23.25">
      <c r="A88" s="1"/>
      <c r="B88" s="79"/>
      <c r="C88" s="79"/>
      <c r="D88" s="79"/>
      <c r="E88" s="79"/>
      <c r="F88" s="79"/>
      <c r="G88" s="79"/>
      <c r="H88" s="79"/>
      <c r="I88" s="53"/>
      <c r="J88" s="54" t="s">
        <v>61</v>
      </c>
      <c r="K88" s="55"/>
      <c r="L88" s="26">
        <f aca="true" t="shared" si="12" ref="L88:P89">SUM(L103)</f>
        <v>65944.5</v>
      </c>
      <c r="M88" s="26">
        <f t="shared" si="12"/>
        <v>6412.9</v>
      </c>
      <c r="N88" s="26">
        <f t="shared" si="12"/>
        <v>28201</v>
      </c>
      <c r="O88" s="26">
        <f t="shared" si="12"/>
        <v>0</v>
      </c>
      <c r="P88" s="26">
        <f t="shared" si="12"/>
        <v>500</v>
      </c>
      <c r="Q88" s="26">
        <f>SUM(L88:P88)</f>
        <v>101058.4</v>
      </c>
      <c r="R88" s="26"/>
      <c r="S88" s="26">
        <f>SUM(S103)</f>
        <v>14596.9</v>
      </c>
      <c r="T88" s="26">
        <f>SUM(T103)</f>
        <v>0</v>
      </c>
      <c r="U88" s="26"/>
      <c r="V88" s="26">
        <f>SUM(R88:U88)</f>
        <v>14596.9</v>
      </c>
      <c r="W88" s="26">
        <f>Q88+V88</f>
        <v>115655.29999999999</v>
      </c>
      <c r="X88" s="26">
        <f>(Q88/W88)*100</f>
        <v>87.37896144837288</v>
      </c>
      <c r="Y88" s="26">
        <f>V88/W88*100</f>
        <v>12.62103855162712</v>
      </c>
      <c r="Z88" s="1"/>
    </row>
    <row r="89" spans="1:26" ht="23.25">
      <c r="A89" s="1"/>
      <c r="B89" s="79"/>
      <c r="C89" s="79"/>
      <c r="D89" s="79"/>
      <c r="E89" s="79"/>
      <c r="F89" s="79"/>
      <c r="G89" s="79"/>
      <c r="H89" s="79"/>
      <c r="I89" s="53"/>
      <c r="J89" s="54" t="s">
        <v>62</v>
      </c>
      <c r="K89" s="55"/>
      <c r="L89" s="26">
        <f t="shared" si="12"/>
        <v>61100.7</v>
      </c>
      <c r="M89" s="26">
        <f t="shared" si="12"/>
        <v>6803.1</v>
      </c>
      <c r="N89" s="26">
        <f t="shared" si="12"/>
        <v>26215.1</v>
      </c>
      <c r="O89" s="26">
        <f t="shared" si="12"/>
        <v>0</v>
      </c>
      <c r="P89" s="26">
        <f t="shared" si="12"/>
        <v>222.2</v>
      </c>
      <c r="Q89" s="26">
        <f>SUM(L89:P89)</f>
        <v>94341.09999999999</v>
      </c>
      <c r="R89" s="26"/>
      <c r="S89" s="26">
        <f>SUM(S104)</f>
        <v>20373.9</v>
      </c>
      <c r="T89" s="26">
        <f>SUM(T104)</f>
        <v>4108.3</v>
      </c>
      <c r="U89" s="26"/>
      <c r="V89" s="26">
        <f>SUM(R89:U89)</f>
        <v>24482.2</v>
      </c>
      <c r="W89" s="26">
        <f>Q89+V89</f>
        <v>118823.29999999999</v>
      </c>
      <c r="X89" s="26">
        <f>(Q89/W89)*100</f>
        <v>79.39612853707985</v>
      </c>
      <c r="Y89" s="26">
        <f>V89/W89*100</f>
        <v>20.603871462920154</v>
      </c>
      <c r="Z89" s="1"/>
    </row>
    <row r="90" spans="1:26" ht="23.25">
      <c r="A90" s="1"/>
      <c r="B90" s="70"/>
      <c r="C90" s="70"/>
      <c r="D90" s="70"/>
      <c r="E90" s="70"/>
      <c r="F90" s="70"/>
      <c r="G90" s="70"/>
      <c r="H90" s="70"/>
      <c r="I90" s="64"/>
      <c r="J90" s="65"/>
      <c r="K90" s="66"/>
      <c r="L90" s="67"/>
      <c r="M90" s="68"/>
      <c r="N90" s="67"/>
      <c r="O90" s="67"/>
      <c r="P90" s="68"/>
      <c r="Q90" s="68"/>
      <c r="R90" s="68"/>
      <c r="S90" s="67"/>
      <c r="T90" s="67"/>
      <c r="U90" s="67"/>
      <c r="V90" s="68"/>
      <c r="W90" s="68"/>
      <c r="X90" s="68"/>
      <c r="Y90" s="68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5"/>
      <c r="W92" s="5"/>
      <c r="X92" s="5"/>
      <c r="Y92" s="5" t="s">
        <v>75</v>
      </c>
      <c r="Z92" s="1"/>
    </row>
    <row r="93" spans="1:26" ht="23.25">
      <c r="A93" s="1"/>
      <c r="B93" s="9" t="s">
        <v>3</v>
      </c>
      <c r="C93" s="10"/>
      <c r="D93" s="10"/>
      <c r="E93" s="10"/>
      <c r="F93" s="10"/>
      <c r="G93" s="10"/>
      <c r="H93" s="11"/>
      <c r="I93" s="12"/>
      <c r="J93" s="13"/>
      <c r="K93" s="14"/>
      <c r="L93" s="15" t="s">
        <v>4</v>
      </c>
      <c r="M93" s="15"/>
      <c r="N93" s="15"/>
      <c r="O93" s="15"/>
      <c r="P93" s="15"/>
      <c r="Q93" s="15"/>
      <c r="R93" s="16" t="s">
        <v>5</v>
      </c>
      <c r="S93" s="15"/>
      <c r="T93" s="15"/>
      <c r="U93" s="15"/>
      <c r="V93" s="17"/>
      <c r="W93" s="15" t="s">
        <v>6</v>
      </c>
      <c r="X93" s="15"/>
      <c r="Y93" s="18"/>
      <c r="Z93" s="1"/>
    </row>
    <row r="94" spans="1:26" ht="23.25">
      <c r="A94" s="1"/>
      <c r="B94" s="19" t="s">
        <v>7</v>
      </c>
      <c r="C94" s="20"/>
      <c r="D94" s="20"/>
      <c r="E94" s="20"/>
      <c r="F94" s="20"/>
      <c r="G94" s="20"/>
      <c r="H94" s="21"/>
      <c r="I94" s="22"/>
      <c r="J94" s="23"/>
      <c r="K94" s="24"/>
      <c r="L94" s="25"/>
      <c r="M94" s="26"/>
      <c r="N94" s="27"/>
      <c r="O94" s="28" t="s">
        <v>8</v>
      </c>
      <c r="P94" s="29"/>
      <c r="Q94" s="30"/>
      <c r="R94" s="31" t="s">
        <v>8</v>
      </c>
      <c r="S94" s="32" t="s">
        <v>9</v>
      </c>
      <c r="T94" s="25"/>
      <c r="U94" s="33" t="s">
        <v>10</v>
      </c>
      <c r="V94" s="30"/>
      <c r="W94" s="30"/>
      <c r="X94" s="34" t="s">
        <v>11</v>
      </c>
      <c r="Y94" s="35"/>
      <c r="Z94" s="1"/>
    </row>
    <row r="95" spans="1:26" ht="23.25">
      <c r="A95" s="1"/>
      <c r="B95" s="36"/>
      <c r="C95" s="37"/>
      <c r="D95" s="37"/>
      <c r="E95" s="37"/>
      <c r="F95" s="38"/>
      <c r="G95" s="37"/>
      <c r="H95" s="36"/>
      <c r="I95" s="22"/>
      <c r="J95" s="2" t="s">
        <v>12</v>
      </c>
      <c r="K95" s="24"/>
      <c r="L95" s="39" t="s">
        <v>13</v>
      </c>
      <c r="M95" s="40" t="s">
        <v>14</v>
      </c>
      <c r="N95" s="32" t="s">
        <v>13</v>
      </c>
      <c r="O95" s="39" t="s">
        <v>15</v>
      </c>
      <c r="P95" s="29" t="s">
        <v>16</v>
      </c>
      <c r="Q95" s="26"/>
      <c r="R95" s="41" t="s">
        <v>15</v>
      </c>
      <c r="S95" s="40" t="s">
        <v>17</v>
      </c>
      <c r="T95" s="39" t="s">
        <v>18</v>
      </c>
      <c r="U95" s="33" t="s">
        <v>19</v>
      </c>
      <c r="V95" s="30"/>
      <c r="W95" s="30"/>
      <c r="X95" s="30"/>
      <c r="Y95" s="40"/>
      <c r="Z95" s="1"/>
    </row>
    <row r="96" spans="1:26" ht="23.25">
      <c r="A96" s="1"/>
      <c r="B96" s="36" t="s">
        <v>20</v>
      </c>
      <c r="C96" s="36" t="s">
        <v>21</v>
      </c>
      <c r="D96" s="36" t="s">
        <v>22</v>
      </c>
      <c r="E96" s="36" t="s">
        <v>23</v>
      </c>
      <c r="F96" s="36" t="s">
        <v>24</v>
      </c>
      <c r="G96" s="36" t="s">
        <v>25</v>
      </c>
      <c r="H96" s="36" t="s">
        <v>26</v>
      </c>
      <c r="I96" s="22"/>
      <c r="J96" s="42"/>
      <c r="K96" s="24"/>
      <c r="L96" s="39" t="s">
        <v>27</v>
      </c>
      <c r="M96" s="40" t="s">
        <v>28</v>
      </c>
      <c r="N96" s="32" t="s">
        <v>29</v>
      </c>
      <c r="O96" s="39" t="s">
        <v>30</v>
      </c>
      <c r="P96" s="29" t="s">
        <v>31</v>
      </c>
      <c r="Q96" s="40" t="s">
        <v>32</v>
      </c>
      <c r="R96" s="41" t="s">
        <v>30</v>
      </c>
      <c r="S96" s="40" t="s">
        <v>33</v>
      </c>
      <c r="T96" s="39" t="s">
        <v>34</v>
      </c>
      <c r="U96" s="33" t="s">
        <v>35</v>
      </c>
      <c r="V96" s="29" t="s">
        <v>32</v>
      </c>
      <c r="W96" s="29" t="s">
        <v>36</v>
      </c>
      <c r="X96" s="29" t="s">
        <v>37</v>
      </c>
      <c r="Y96" s="40" t="s">
        <v>38</v>
      </c>
      <c r="Z96" s="1"/>
    </row>
    <row r="97" spans="1:26" ht="23.25">
      <c r="A97" s="1"/>
      <c r="B97" s="43"/>
      <c r="C97" s="43"/>
      <c r="D97" s="43"/>
      <c r="E97" s="43"/>
      <c r="F97" s="43"/>
      <c r="G97" s="43"/>
      <c r="H97" s="43"/>
      <c r="I97" s="44"/>
      <c r="J97" s="45"/>
      <c r="K97" s="46"/>
      <c r="L97" s="47"/>
      <c r="M97" s="48"/>
      <c r="N97" s="49"/>
      <c r="O97" s="47"/>
      <c r="P97" s="50"/>
      <c r="Q97" s="50"/>
      <c r="R97" s="48"/>
      <c r="S97" s="48"/>
      <c r="T97" s="47"/>
      <c r="U97" s="51"/>
      <c r="V97" s="50"/>
      <c r="W97" s="50"/>
      <c r="X97" s="50"/>
      <c r="Y97" s="48"/>
      <c r="Z97" s="1"/>
    </row>
    <row r="98" spans="1:26" ht="23.25">
      <c r="A98" s="1"/>
      <c r="B98" s="61" t="s">
        <v>47</v>
      </c>
      <c r="C98" s="61"/>
      <c r="D98" s="61"/>
      <c r="E98" s="61" t="s">
        <v>49</v>
      </c>
      <c r="F98" s="61" t="s">
        <v>56</v>
      </c>
      <c r="G98" s="61"/>
      <c r="H98" s="61"/>
      <c r="I98" s="53"/>
      <c r="J98" s="54" t="s">
        <v>63</v>
      </c>
      <c r="K98" s="55"/>
      <c r="L98" s="26">
        <f>SUM(L105)</f>
        <v>60026.5</v>
      </c>
      <c r="M98" s="26">
        <f>SUM(M105)</f>
        <v>6802.9</v>
      </c>
      <c r="N98" s="26">
        <f>SUM(N105)</f>
        <v>23152.1</v>
      </c>
      <c r="O98" s="26">
        <f>SUM(O105)</f>
        <v>0</v>
      </c>
      <c r="P98" s="26">
        <f>SUM(P105)</f>
        <v>213.9</v>
      </c>
      <c r="Q98" s="26">
        <f>SUM(L98:P98)</f>
        <v>90195.4</v>
      </c>
      <c r="R98" s="26"/>
      <c r="S98" s="26">
        <f>SUM(S105)</f>
        <v>19546.5</v>
      </c>
      <c r="T98" s="26">
        <f>SUM(T105)</f>
        <v>4108.3</v>
      </c>
      <c r="U98" s="26"/>
      <c r="V98" s="26">
        <f>SUM(R98:U98)</f>
        <v>23654.8</v>
      </c>
      <c r="W98" s="26">
        <f>Q98+V98</f>
        <v>113850.2</v>
      </c>
      <c r="X98" s="26">
        <f>(Q98/W98)*100</f>
        <v>79.2228735654395</v>
      </c>
      <c r="Y98" s="26">
        <f>V98/W98*100</f>
        <v>20.7771264345605</v>
      </c>
      <c r="Z98" s="1"/>
    </row>
    <row r="99" spans="1:26" ht="23.25">
      <c r="A99" s="1"/>
      <c r="B99" s="61"/>
      <c r="C99" s="61"/>
      <c r="D99" s="61"/>
      <c r="E99" s="61"/>
      <c r="F99" s="61"/>
      <c r="G99" s="61"/>
      <c r="H99" s="61"/>
      <c r="I99" s="53"/>
      <c r="J99" s="54" t="s">
        <v>64</v>
      </c>
      <c r="K99" s="55"/>
      <c r="L99" s="26">
        <f>(L98/L88)*100</f>
        <v>91.02578683589988</v>
      </c>
      <c r="M99" s="26">
        <f>(M98/M88)*100</f>
        <v>106.0814919927022</v>
      </c>
      <c r="N99" s="26">
        <f>(N98/N88)*100</f>
        <v>82.09673415836318</v>
      </c>
      <c r="O99" s="26"/>
      <c r="P99" s="26">
        <f>(P98/P88)*100</f>
        <v>42.78</v>
      </c>
      <c r="Q99" s="26">
        <f>(Q98/Q88)*100</f>
        <v>89.25076985188763</v>
      </c>
      <c r="R99" s="26"/>
      <c r="S99" s="26">
        <f>(S98/S88)*100</f>
        <v>133.9085696277977</v>
      </c>
      <c r="T99" s="26"/>
      <c r="U99" s="26"/>
      <c r="V99" s="26">
        <f>(V98/V88)*100</f>
        <v>162.05358672046805</v>
      </c>
      <c r="W99" s="26">
        <f>(W98/W88)*100</f>
        <v>98.43924143554166</v>
      </c>
      <c r="X99" s="26"/>
      <c r="Y99" s="26"/>
      <c r="Z99" s="1"/>
    </row>
    <row r="100" spans="1:26" ht="23.25">
      <c r="A100" s="1"/>
      <c r="B100" s="61"/>
      <c r="C100" s="61"/>
      <c r="D100" s="61"/>
      <c r="E100" s="61"/>
      <c r="F100" s="61"/>
      <c r="G100" s="61"/>
      <c r="H100" s="61"/>
      <c r="I100" s="53"/>
      <c r="J100" s="54" t="s">
        <v>65</v>
      </c>
      <c r="K100" s="55"/>
      <c r="L100" s="26">
        <f>(L98/L89)*100</f>
        <v>98.24191866868956</v>
      </c>
      <c r="M100" s="26">
        <f>(M98/M89)*100</f>
        <v>99.99706016374887</v>
      </c>
      <c r="N100" s="26">
        <f>(N98/N89)*100</f>
        <v>88.31589427467375</v>
      </c>
      <c r="O100" s="26"/>
      <c r="P100" s="26">
        <f>(P98/P89)*100</f>
        <v>96.26462646264628</v>
      </c>
      <c r="Q100" s="26">
        <f>(Q98/Q89)*100</f>
        <v>95.60562681588407</v>
      </c>
      <c r="R100" s="26"/>
      <c r="S100" s="26">
        <f>(S98/S89)*100</f>
        <v>95.93892185590387</v>
      </c>
      <c r="T100" s="26">
        <f>(T98/T89)*100</f>
        <v>100</v>
      </c>
      <c r="U100" s="26"/>
      <c r="V100" s="26">
        <f>(V98/V89)*100</f>
        <v>96.62040176127962</v>
      </c>
      <c r="W100" s="26">
        <f>(W98/W89)*100</f>
        <v>95.81470974127129</v>
      </c>
      <c r="X100" s="26"/>
      <c r="Y100" s="26"/>
      <c r="Z100" s="1"/>
    </row>
    <row r="101" spans="1:26" ht="23.25">
      <c r="A101" s="1"/>
      <c r="B101" s="61"/>
      <c r="C101" s="61"/>
      <c r="D101" s="61"/>
      <c r="E101" s="61"/>
      <c r="F101" s="61"/>
      <c r="G101" s="61"/>
      <c r="H101" s="61"/>
      <c r="I101" s="53"/>
      <c r="J101" s="54"/>
      <c r="K101" s="55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1"/>
    </row>
    <row r="102" spans="1:26" ht="23.25">
      <c r="A102" s="1"/>
      <c r="B102" s="61"/>
      <c r="C102" s="61"/>
      <c r="D102" s="61"/>
      <c r="E102" s="61"/>
      <c r="F102" s="61"/>
      <c r="G102" s="61" t="s">
        <v>52</v>
      </c>
      <c r="H102" s="61"/>
      <c r="I102" s="53"/>
      <c r="J102" s="54" t="s">
        <v>69</v>
      </c>
      <c r="K102" s="55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1"/>
    </row>
    <row r="103" spans="1:26" ht="23.25">
      <c r="A103" s="1"/>
      <c r="B103" s="61"/>
      <c r="C103" s="61"/>
      <c r="D103" s="61"/>
      <c r="E103" s="61"/>
      <c r="F103" s="61"/>
      <c r="G103" s="61"/>
      <c r="H103" s="61"/>
      <c r="I103" s="53"/>
      <c r="J103" s="54" t="s">
        <v>61</v>
      </c>
      <c r="K103" s="55"/>
      <c r="L103" s="26">
        <f>SUM(L110)</f>
        <v>65944.5</v>
      </c>
      <c r="M103" s="26">
        <f>SUM(M110)</f>
        <v>6412.9</v>
      </c>
      <c r="N103" s="26">
        <f>SUM(N110)</f>
        <v>28201</v>
      </c>
      <c r="O103" s="26">
        <f>SUM(O110)</f>
        <v>0</v>
      </c>
      <c r="P103" s="26">
        <f>SUM(P110)</f>
        <v>500</v>
      </c>
      <c r="Q103" s="26">
        <f>SUM(L103:P103)</f>
        <v>101058.4</v>
      </c>
      <c r="R103" s="26"/>
      <c r="S103" s="26">
        <f aca="true" t="shared" si="13" ref="S103:T105">SUM(S110)</f>
        <v>14596.9</v>
      </c>
      <c r="T103" s="26">
        <f t="shared" si="13"/>
        <v>0</v>
      </c>
      <c r="U103" s="26"/>
      <c r="V103" s="26">
        <f>SUM(R103:U103)</f>
        <v>14596.9</v>
      </c>
      <c r="W103" s="26">
        <f>Q103+V103</f>
        <v>115655.29999999999</v>
      </c>
      <c r="X103" s="26">
        <f>(Q103/W103)*100</f>
        <v>87.37896144837288</v>
      </c>
      <c r="Y103" s="26">
        <f>V103/W103*100</f>
        <v>12.62103855162712</v>
      </c>
      <c r="Z103" s="1"/>
    </row>
    <row r="104" spans="1:26" ht="23.25">
      <c r="A104" s="1"/>
      <c r="B104" s="61"/>
      <c r="C104" s="61"/>
      <c r="D104" s="61"/>
      <c r="E104" s="61"/>
      <c r="F104" s="61"/>
      <c r="G104" s="61"/>
      <c r="H104" s="61"/>
      <c r="I104" s="53"/>
      <c r="J104" s="54" t="s">
        <v>62</v>
      </c>
      <c r="K104" s="55"/>
      <c r="L104" s="26">
        <f aca="true" t="shared" si="14" ref="L104:P105">SUM(L111)</f>
        <v>61100.7</v>
      </c>
      <c r="M104" s="26">
        <f t="shared" si="14"/>
        <v>6803.1</v>
      </c>
      <c r="N104" s="26">
        <f t="shared" si="14"/>
        <v>26215.1</v>
      </c>
      <c r="O104" s="26">
        <f t="shared" si="14"/>
        <v>0</v>
      </c>
      <c r="P104" s="26">
        <f t="shared" si="14"/>
        <v>222.2</v>
      </c>
      <c r="Q104" s="26">
        <f>SUM(L104:P104)</f>
        <v>94341.09999999999</v>
      </c>
      <c r="R104" s="26"/>
      <c r="S104" s="26">
        <f t="shared" si="13"/>
        <v>20373.9</v>
      </c>
      <c r="T104" s="26">
        <f t="shared" si="13"/>
        <v>4108.3</v>
      </c>
      <c r="U104" s="26"/>
      <c r="V104" s="26">
        <f>SUM(R104:U104)</f>
        <v>24482.2</v>
      </c>
      <c r="W104" s="26">
        <f>Q104+V104</f>
        <v>118823.29999999999</v>
      </c>
      <c r="X104" s="26">
        <f>(Q104/W104)*100</f>
        <v>79.39612853707985</v>
      </c>
      <c r="Y104" s="26">
        <f>V104/W104*100</f>
        <v>20.603871462920154</v>
      </c>
      <c r="Z104" s="1"/>
    </row>
    <row r="105" spans="1:26" ht="23.25">
      <c r="A105" s="1"/>
      <c r="B105" s="61"/>
      <c r="C105" s="61"/>
      <c r="D105" s="61"/>
      <c r="E105" s="61"/>
      <c r="F105" s="61"/>
      <c r="G105" s="61"/>
      <c r="H105" s="61"/>
      <c r="I105" s="53"/>
      <c r="J105" s="54" t="s">
        <v>63</v>
      </c>
      <c r="K105" s="55"/>
      <c r="L105" s="26">
        <f t="shared" si="14"/>
        <v>60026.5</v>
      </c>
      <c r="M105" s="26">
        <f t="shared" si="14"/>
        <v>6802.9</v>
      </c>
      <c r="N105" s="26">
        <f t="shared" si="14"/>
        <v>23152.1</v>
      </c>
      <c r="O105" s="26">
        <f t="shared" si="14"/>
        <v>0</v>
      </c>
      <c r="P105" s="26">
        <f t="shared" si="14"/>
        <v>213.9</v>
      </c>
      <c r="Q105" s="26">
        <f>SUM(L105:P105)</f>
        <v>90195.4</v>
      </c>
      <c r="R105" s="26"/>
      <c r="S105" s="26">
        <f t="shared" si="13"/>
        <v>19546.5</v>
      </c>
      <c r="T105" s="26">
        <f t="shared" si="13"/>
        <v>4108.3</v>
      </c>
      <c r="U105" s="26"/>
      <c r="V105" s="26">
        <f>SUM(R105:U105)</f>
        <v>23654.8</v>
      </c>
      <c r="W105" s="26">
        <f>Q105+V105</f>
        <v>113850.2</v>
      </c>
      <c r="X105" s="26">
        <f>(Q105/W105)*100</f>
        <v>79.2228735654395</v>
      </c>
      <c r="Y105" s="26">
        <f>V105/W105*100</f>
        <v>20.7771264345605</v>
      </c>
      <c r="Z105" s="1"/>
    </row>
    <row r="106" spans="1:26" ht="23.25">
      <c r="A106" s="1"/>
      <c r="B106" s="61"/>
      <c r="C106" s="61"/>
      <c r="D106" s="61"/>
      <c r="E106" s="61"/>
      <c r="F106" s="61"/>
      <c r="G106" s="61"/>
      <c r="H106" s="61"/>
      <c r="I106" s="53"/>
      <c r="J106" s="54" t="s">
        <v>64</v>
      </c>
      <c r="K106" s="55"/>
      <c r="L106" s="26">
        <f>(L105/L103)*100</f>
        <v>91.02578683589988</v>
      </c>
      <c r="M106" s="26">
        <f aca="true" t="shared" si="15" ref="M106:W106">(M105/M103)*100</f>
        <v>106.0814919927022</v>
      </c>
      <c r="N106" s="26">
        <f t="shared" si="15"/>
        <v>82.09673415836318</v>
      </c>
      <c r="O106" s="26"/>
      <c r="P106" s="26">
        <f t="shared" si="15"/>
        <v>42.78</v>
      </c>
      <c r="Q106" s="26">
        <f t="shared" si="15"/>
        <v>89.25076985188763</v>
      </c>
      <c r="R106" s="26"/>
      <c r="S106" s="26">
        <f t="shared" si="15"/>
        <v>133.9085696277977</v>
      </c>
      <c r="T106" s="26"/>
      <c r="U106" s="26"/>
      <c r="V106" s="26">
        <f t="shared" si="15"/>
        <v>162.05358672046805</v>
      </c>
      <c r="W106" s="26">
        <f t="shared" si="15"/>
        <v>98.43924143554166</v>
      </c>
      <c r="X106" s="26"/>
      <c r="Y106" s="26"/>
      <c r="Z106" s="1"/>
    </row>
    <row r="107" spans="1:26" ht="23.25">
      <c r="A107" s="1"/>
      <c r="B107" s="61"/>
      <c r="C107" s="61"/>
      <c r="D107" s="61"/>
      <c r="E107" s="61"/>
      <c r="F107" s="61"/>
      <c r="G107" s="61"/>
      <c r="H107" s="61"/>
      <c r="I107" s="53"/>
      <c r="J107" s="54" t="s">
        <v>65</v>
      </c>
      <c r="K107" s="55"/>
      <c r="L107" s="26">
        <f>(L105/L104)*100</f>
        <v>98.24191866868956</v>
      </c>
      <c r="M107" s="26">
        <f aca="true" t="shared" si="16" ref="M107:W107">(M105/M104)*100</f>
        <v>99.99706016374887</v>
      </c>
      <c r="N107" s="26">
        <f t="shared" si="16"/>
        <v>88.31589427467375</v>
      </c>
      <c r="O107" s="26"/>
      <c r="P107" s="26">
        <f t="shared" si="16"/>
        <v>96.26462646264628</v>
      </c>
      <c r="Q107" s="26">
        <f t="shared" si="16"/>
        <v>95.60562681588407</v>
      </c>
      <c r="R107" s="26"/>
      <c r="S107" s="26">
        <f t="shared" si="16"/>
        <v>95.93892185590387</v>
      </c>
      <c r="T107" s="26">
        <f t="shared" si="16"/>
        <v>100</v>
      </c>
      <c r="U107" s="26"/>
      <c r="V107" s="26">
        <f t="shared" si="16"/>
        <v>96.62040176127962</v>
      </c>
      <c r="W107" s="26">
        <f t="shared" si="16"/>
        <v>95.81470974127129</v>
      </c>
      <c r="X107" s="26"/>
      <c r="Y107" s="26"/>
      <c r="Z107" s="1"/>
    </row>
    <row r="108" spans="1:26" ht="23.25">
      <c r="A108" s="1"/>
      <c r="B108" s="61"/>
      <c r="C108" s="61"/>
      <c r="D108" s="61"/>
      <c r="E108" s="61"/>
      <c r="F108" s="61"/>
      <c r="G108" s="61"/>
      <c r="H108" s="61"/>
      <c r="I108" s="53"/>
      <c r="J108" s="54"/>
      <c r="K108" s="55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1"/>
    </row>
    <row r="109" spans="1:26" ht="23.25">
      <c r="A109" s="1"/>
      <c r="B109" s="61"/>
      <c r="C109" s="61"/>
      <c r="D109" s="61"/>
      <c r="E109" s="61"/>
      <c r="F109" s="61"/>
      <c r="G109" s="61"/>
      <c r="H109" s="61" t="s">
        <v>53</v>
      </c>
      <c r="I109" s="53"/>
      <c r="J109" s="81" t="s">
        <v>54</v>
      </c>
      <c r="K109" s="55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1"/>
    </row>
    <row r="110" spans="1:26" ht="23.25">
      <c r="A110" s="1"/>
      <c r="B110" s="61"/>
      <c r="C110" s="61"/>
      <c r="D110" s="61"/>
      <c r="E110" s="61"/>
      <c r="F110" s="61"/>
      <c r="G110" s="61"/>
      <c r="H110" s="61"/>
      <c r="I110" s="53"/>
      <c r="J110" s="54" t="s">
        <v>61</v>
      </c>
      <c r="K110" s="55"/>
      <c r="L110" s="26">
        <v>65944.5</v>
      </c>
      <c r="M110" s="26">
        <v>6412.9</v>
      </c>
      <c r="N110" s="26">
        <v>28201</v>
      </c>
      <c r="O110" s="26"/>
      <c r="P110" s="26">
        <v>500</v>
      </c>
      <c r="Q110" s="26">
        <f>SUM(L110:P110)</f>
        <v>101058.4</v>
      </c>
      <c r="R110" s="26"/>
      <c r="S110" s="26">
        <v>14596.9</v>
      </c>
      <c r="T110" s="26"/>
      <c r="U110" s="26"/>
      <c r="V110" s="26">
        <f>SUM(R110:U110)</f>
        <v>14596.9</v>
      </c>
      <c r="W110" s="26">
        <f>Q110+V110</f>
        <v>115655.29999999999</v>
      </c>
      <c r="X110" s="26">
        <f>(Q110/W110)*100</f>
        <v>87.37896144837288</v>
      </c>
      <c r="Y110" s="26">
        <f>V110/W110*100</f>
        <v>12.62103855162712</v>
      </c>
      <c r="Z110" s="1"/>
    </row>
    <row r="111" spans="1:26" ht="23.25">
      <c r="A111" s="1"/>
      <c r="B111" s="61"/>
      <c r="C111" s="61"/>
      <c r="D111" s="61"/>
      <c r="E111" s="61"/>
      <c r="F111" s="61"/>
      <c r="G111" s="61"/>
      <c r="H111" s="61"/>
      <c r="I111" s="53"/>
      <c r="J111" s="54" t="s">
        <v>62</v>
      </c>
      <c r="K111" s="55"/>
      <c r="L111" s="26">
        <v>61100.7</v>
      </c>
      <c r="M111" s="26">
        <v>6803.1</v>
      </c>
      <c r="N111" s="26">
        <v>26215.1</v>
      </c>
      <c r="O111" s="26"/>
      <c r="P111" s="26">
        <v>222.2</v>
      </c>
      <c r="Q111" s="26">
        <f>SUM(L111:P111)</f>
        <v>94341.09999999999</v>
      </c>
      <c r="R111" s="26"/>
      <c r="S111" s="26">
        <v>20373.9</v>
      </c>
      <c r="T111" s="26">
        <v>4108.3</v>
      </c>
      <c r="U111" s="26"/>
      <c r="V111" s="26">
        <f>SUM(R111:U111)</f>
        <v>24482.2</v>
      </c>
      <c r="W111" s="26">
        <f>Q111+V111</f>
        <v>118823.29999999999</v>
      </c>
      <c r="X111" s="26">
        <f>(Q111/W111)*100</f>
        <v>79.39612853707985</v>
      </c>
      <c r="Y111" s="26">
        <f>V111/W111*100</f>
        <v>20.603871462920154</v>
      </c>
      <c r="Z111" s="1"/>
    </row>
    <row r="112" spans="1:26" ht="23.25">
      <c r="A112" s="1"/>
      <c r="B112" s="61"/>
      <c r="C112" s="61"/>
      <c r="D112" s="61"/>
      <c r="E112" s="61"/>
      <c r="F112" s="61"/>
      <c r="G112" s="61"/>
      <c r="H112" s="61"/>
      <c r="I112" s="53"/>
      <c r="J112" s="54" t="s">
        <v>63</v>
      </c>
      <c r="K112" s="55"/>
      <c r="L112" s="26">
        <v>60026.5</v>
      </c>
      <c r="M112" s="26">
        <v>6802.9</v>
      </c>
      <c r="N112" s="26">
        <v>23152.1</v>
      </c>
      <c r="O112" s="26"/>
      <c r="P112" s="26">
        <v>213.9</v>
      </c>
      <c r="Q112" s="26">
        <f>SUM(L112:P112)</f>
        <v>90195.4</v>
      </c>
      <c r="R112" s="26"/>
      <c r="S112" s="26">
        <v>19546.5</v>
      </c>
      <c r="T112" s="26">
        <v>4108.3</v>
      </c>
      <c r="U112" s="26"/>
      <c r="V112" s="26">
        <f>SUM(R112:U112)</f>
        <v>23654.8</v>
      </c>
      <c r="W112" s="26">
        <f>Q112+V112</f>
        <v>113850.2</v>
      </c>
      <c r="X112" s="26">
        <f>(Q112/W112)*100</f>
        <v>79.2228735654395</v>
      </c>
      <c r="Y112" s="26">
        <f>V112/W112*100</f>
        <v>20.7771264345605</v>
      </c>
      <c r="Z112" s="1"/>
    </row>
    <row r="113" spans="1:26" ht="23.25">
      <c r="A113" s="1"/>
      <c r="B113" s="61"/>
      <c r="C113" s="61"/>
      <c r="D113" s="61"/>
      <c r="E113" s="61"/>
      <c r="F113" s="61"/>
      <c r="G113" s="61"/>
      <c r="H113" s="61"/>
      <c r="I113" s="53"/>
      <c r="J113" s="54" t="s">
        <v>64</v>
      </c>
      <c r="K113" s="55"/>
      <c r="L113" s="26">
        <f>(L112/L110)*100</f>
        <v>91.02578683589988</v>
      </c>
      <c r="M113" s="26">
        <f>(M112/M110)*100</f>
        <v>106.0814919927022</v>
      </c>
      <c r="N113" s="26">
        <f>(N112/N110)*100</f>
        <v>82.09673415836318</v>
      </c>
      <c r="O113" s="26"/>
      <c r="P113" s="26">
        <f>(P112/P110)*100</f>
        <v>42.78</v>
      </c>
      <c r="Q113" s="26">
        <f>(Q112/Q110)*100</f>
        <v>89.25076985188763</v>
      </c>
      <c r="R113" s="26"/>
      <c r="S113" s="26">
        <f>(S112/S110)*100</f>
        <v>133.9085696277977</v>
      </c>
      <c r="T113" s="26"/>
      <c r="U113" s="26"/>
      <c r="V113" s="26">
        <f>(V112/V110)*100</f>
        <v>162.05358672046805</v>
      </c>
      <c r="W113" s="26">
        <f>(W112/W110)*100</f>
        <v>98.43924143554166</v>
      </c>
      <c r="X113" s="26"/>
      <c r="Y113" s="26"/>
      <c r="Z113" s="1"/>
    </row>
    <row r="114" spans="1:26" ht="23.25">
      <c r="A114" s="1"/>
      <c r="B114" s="61"/>
      <c r="C114" s="61"/>
      <c r="D114" s="61"/>
      <c r="E114" s="61"/>
      <c r="F114" s="61"/>
      <c r="G114" s="61"/>
      <c r="H114" s="61"/>
      <c r="I114" s="53"/>
      <c r="J114" s="54" t="s">
        <v>65</v>
      </c>
      <c r="K114" s="55"/>
      <c r="L114" s="26">
        <f>(L112/L111)*100</f>
        <v>98.24191866868956</v>
      </c>
      <c r="M114" s="26">
        <f>(M112/M111)*100</f>
        <v>99.99706016374887</v>
      </c>
      <c r="N114" s="26">
        <f>(N112/N111)*100</f>
        <v>88.31589427467375</v>
      </c>
      <c r="O114" s="26"/>
      <c r="P114" s="26">
        <f>(P112/P111)*100</f>
        <v>96.26462646264628</v>
      </c>
      <c r="Q114" s="26">
        <f>(Q112/Q111)*100</f>
        <v>95.60562681588407</v>
      </c>
      <c r="R114" s="26"/>
      <c r="S114" s="26">
        <f>(S112/S111)*100</f>
        <v>95.93892185590387</v>
      </c>
      <c r="T114" s="26">
        <f>(T112/T111)*100</f>
        <v>100</v>
      </c>
      <c r="U114" s="26"/>
      <c r="V114" s="26">
        <f>(V112/V111)*100</f>
        <v>96.62040176127962</v>
      </c>
      <c r="W114" s="26">
        <f>(W112/W111)*100</f>
        <v>95.81470974127129</v>
      </c>
      <c r="X114" s="26"/>
      <c r="Y114" s="26"/>
      <c r="Z114" s="1"/>
    </row>
    <row r="115" spans="1:26" ht="23.25">
      <c r="A115" s="1"/>
      <c r="B115" s="61"/>
      <c r="C115" s="61"/>
      <c r="D115" s="61"/>
      <c r="E115" s="61"/>
      <c r="F115" s="61"/>
      <c r="G115" s="61"/>
      <c r="H115" s="61"/>
      <c r="I115" s="53"/>
      <c r="J115" s="54"/>
      <c r="K115" s="55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1"/>
    </row>
    <row r="116" spans="1:26" ht="23.25">
      <c r="A116" s="1"/>
      <c r="B116" s="61"/>
      <c r="C116" s="61"/>
      <c r="D116" s="61"/>
      <c r="E116" s="61"/>
      <c r="F116" s="61" t="s">
        <v>58</v>
      </c>
      <c r="G116" s="61"/>
      <c r="H116" s="61"/>
      <c r="I116" s="53"/>
      <c r="J116" s="81" t="s">
        <v>59</v>
      </c>
      <c r="K116" s="55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1"/>
    </row>
    <row r="117" spans="1:26" ht="23.25">
      <c r="A117" s="1"/>
      <c r="B117" s="61"/>
      <c r="C117" s="61"/>
      <c r="D117" s="61"/>
      <c r="E117" s="61"/>
      <c r="F117" s="61"/>
      <c r="G117" s="61"/>
      <c r="H117" s="61"/>
      <c r="I117" s="53"/>
      <c r="J117" s="54" t="s">
        <v>61</v>
      </c>
      <c r="K117" s="55"/>
      <c r="L117" s="26">
        <f>SUM(L124)</f>
        <v>14051.1</v>
      </c>
      <c r="M117" s="26"/>
      <c r="N117" s="26">
        <f>SUM(N124)</f>
        <v>1928</v>
      </c>
      <c r="O117" s="26"/>
      <c r="P117" s="26"/>
      <c r="Q117" s="26">
        <f>SUM(L117:P117)</f>
        <v>15979.1</v>
      </c>
      <c r="R117" s="26"/>
      <c r="S117" s="26"/>
      <c r="T117" s="26"/>
      <c r="U117" s="26"/>
      <c r="V117" s="26"/>
      <c r="W117" s="26">
        <f>SUM(Q117+V117)</f>
        <v>15979.1</v>
      </c>
      <c r="X117" s="26">
        <f>(Q117/W117)*100</f>
        <v>100</v>
      </c>
      <c r="Y117" s="26"/>
      <c r="Z117" s="1"/>
    </row>
    <row r="118" spans="1:26" ht="23.25">
      <c r="A118" s="1"/>
      <c r="B118" s="61"/>
      <c r="C118" s="61"/>
      <c r="D118" s="61"/>
      <c r="E118" s="61"/>
      <c r="F118" s="61"/>
      <c r="G118" s="61"/>
      <c r="H118" s="61"/>
      <c r="I118" s="53"/>
      <c r="J118" s="54" t="s">
        <v>62</v>
      </c>
      <c r="K118" s="55"/>
      <c r="L118" s="26">
        <f>SUM(L125)</f>
        <v>5434.3</v>
      </c>
      <c r="M118" s="26"/>
      <c r="N118" s="26">
        <f>SUM(N125)</f>
        <v>1928</v>
      </c>
      <c r="O118" s="26"/>
      <c r="P118" s="26"/>
      <c r="Q118" s="26">
        <f>SUM(L118:P118)</f>
        <v>7362.3</v>
      </c>
      <c r="R118" s="26"/>
      <c r="S118" s="26"/>
      <c r="T118" s="26"/>
      <c r="U118" s="26"/>
      <c r="V118" s="26"/>
      <c r="W118" s="26">
        <f>SUM(Q118+V118)</f>
        <v>7362.3</v>
      </c>
      <c r="X118" s="26">
        <f>(Q118/W118)*100</f>
        <v>100</v>
      </c>
      <c r="Y118" s="26"/>
      <c r="Z118" s="1"/>
    </row>
    <row r="119" spans="1:26" ht="23.25">
      <c r="A119" s="1"/>
      <c r="B119" s="61"/>
      <c r="C119" s="61"/>
      <c r="D119" s="61"/>
      <c r="E119" s="61"/>
      <c r="F119" s="61"/>
      <c r="G119" s="61"/>
      <c r="H119" s="61"/>
      <c r="I119" s="53"/>
      <c r="J119" s="54" t="s">
        <v>63</v>
      </c>
      <c r="K119" s="55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1"/>
    </row>
    <row r="120" spans="1:26" ht="23.25">
      <c r="A120" s="1"/>
      <c r="B120" s="61"/>
      <c r="C120" s="61"/>
      <c r="D120" s="61"/>
      <c r="E120" s="61"/>
      <c r="F120" s="61"/>
      <c r="G120" s="61"/>
      <c r="H120" s="61"/>
      <c r="I120" s="53"/>
      <c r="J120" s="54" t="s">
        <v>64</v>
      </c>
      <c r="K120" s="55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1"/>
    </row>
    <row r="121" spans="1:26" ht="23.25">
      <c r="A121" s="1"/>
      <c r="B121" s="61"/>
      <c r="C121" s="61"/>
      <c r="D121" s="61"/>
      <c r="E121" s="61"/>
      <c r="F121" s="61"/>
      <c r="G121" s="61"/>
      <c r="H121" s="61"/>
      <c r="I121" s="53"/>
      <c r="J121" s="54" t="s">
        <v>65</v>
      </c>
      <c r="K121" s="55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1"/>
    </row>
    <row r="122" spans="1:26" ht="23.25">
      <c r="A122" s="1"/>
      <c r="B122" s="79"/>
      <c r="C122" s="80"/>
      <c r="D122" s="80"/>
      <c r="E122" s="80"/>
      <c r="F122" s="80"/>
      <c r="G122" s="80"/>
      <c r="H122" s="80"/>
      <c r="I122" s="54"/>
      <c r="J122" s="54"/>
      <c r="K122" s="55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1"/>
    </row>
    <row r="123" spans="1:26" ht="23.25">
      <c r="A123" s="1"/>
      <c r="B123" s="61"/>
      <c r="C123" s="61"/>
      <c r="D123" s="61"/>
      <c r="E123" s="61"/>
      <c r="F123" s="61"/>
      <c r="G123" s="61" t="s">
        <v>52</v>
      </c>
      <c r="H123" s="61"/>
      <c r="I123" s="53"/>
      <c r="J123" s="54" t="s">
        <v>69</v>
      </c>
      <c r="K123" s="55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1"/>
    </row>
    <row r="124" spans="1:26" ht="23.25">
      <c r="A124" s="1"/>
      <c r="B124" s="61"/>
      <c r="C124" s="61"/>
      <c r="D124" s="61"/>
      <c r="E124" s="61"/>
      <c r="F124" s="61"/>
      <c r="G124" s="61"/>
      <c r="H124" s="61"/>
      <c r="I124" s="53"/>
      <c r="J124" s="54" t="s">
        <v>61</v>
      </c>
      <c r="K124" s="55"/>
      <c r="L124" s="26">
        <f>SUM(L131)</f>
        <v>14051.1</v>
      </c>
      <c r="M124" s="26"/>
      <c r="N124" s="26">
        <f>SUM(N131)</f>
        <v>1928</v>
      </c>
      <c r="O124" s="26"/>
      <c r="P124" s="26"/>
      <c r="Q124" s="26">
        <f>SUM(L124:P124)</f>
        <v>15979.1</v>
      </c>
      <c r="R124" s="26"/>
      <c r="S124" s="26"/>
      <c r="T124" s="26"/>
      <c r="U124" s="26"/>
      <c r="V124" s="26"/>
      <c r="W124" s="26">
        <f>SUM(Q124+V124)</f>
        <v>15979.1</v>
      </c>
      <c r="X124" s="26">
        <f>(Q124/W124)*100</f>
        <v>100</v>
      </c>
      <c r="Y124" s="26"/>
      <c r="Z124" s="1"/>
    </row>
    <row r="125" spans="1:26" ht="23.25">
      <c r="A125" s="1"/>
      <c r="B125" s="61"/>
      <c r="C125" s="61"/>
      <c r="D125" s="61"/>
      <c r="E125" s="61"/>
      <c r="F125" s="61"/>
      <c r="G125" s="61"/>
      <c r="H125" s="61"/>
      <c r="I125" s="53"/>
      <c r="J125" s="54" t="s">
        <v>62</v>
      </c>
      <c r="K125" s="55"/>
      <c r="L125" s="26">
        <f>SUM(L132)</f>
        <v>5434.3</v>
      </c>
      <c r="M125" s="26"/>
      <c r="N125" s="26">
        <f>SUM(N132)</f>
        <v>1928</v>
      </c>
      <c r="O125" s="26"/>
      <c r="P125" s="26"/>
      <c r="Q125" s="26">
        <f>SUM(L125:P125)</f>
        <v>7362.3</v>
      </c>
      <c r="R125" s="26"/>
      <c r="S125" s="26"/>
      <c r="T125" s="26"/>
      <c r="U125" s="26"/>
      <c r="V125" s="26"/>
      <c r="W125" s="26">
        <f>SUM(Q125+V125)</f>
        <v>7362.3</v>
      </c>
      <c r="X125" s="26">
        <f>(Q125/W125)*100</f>
        <v>100</v>
      </c>
      <c r="Y125" s="26"/>
      <c r="Z125" s="1"/>
    </row>
    <row r="126" spans="1:26" ht="23.25">
      <c r="A126" s="1"/>
      <c r="B126" s="61"/>
      <c r="C126" s="61"/>
      <c r="D126" s="61"/>
      <c r="E126" s="61"/>
      <c r="F126" s="61"/>
      <c r="G126" s="61"/>
      <c r="H126" s="61"/>
      <c r="I126" s="53"/>
      <c r="J126" s="54" t="s">
        <v>63</v>
      </c>
      <c r="K126" s="55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1"/>
    </row>
    <row r="127" spans="1:26" ht="23.25">
      <c r="A127" s="1"/>
      <c r="B127" s="61"/>
      <c r="C127" s="61"/>
      <c r="D127" s="61"/>
      <c r="E127" s="61"/>
      <c r="F127" s="61"/>
      <c r="G127" s="61"/>
      <c r="H127" s="61"/>
      <c r="I127" s="53"/>
      <c r="J127" s="54" t="s">
        <v>64</v>
      </c>
      <c r="K127" s="55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1"/>
    </row>
    <row r="128" spans="1:26" ht="23.25">
      <c r="A128" s="1"/>
      <c r="B128" s="61"/>
      <c r="C128" s="61"/>
      <c r="D128" s="61"/>
      <c r="E128" s="61"/>
      <c r="F128" s="61"/>
      <c r="G128" s="61"/>
      <c r="H128" s="61"/>
      <c r="I128" s="53"/>
      <c r="J128" s="54" t="s">
        <v>65</v>
      </c>
      <c r="K128" s="55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1"/>
    </row>
    <row r="129" spans="1:26" ht="23.25">
      <c r="A129" s="1"/>
      <c r="B129" s="79"/>
      <c r="C129" s="80"/>
      <c r="D129" s="80"/>
      <c r="E129" s="80"/>
      <c r="F129" s="80"/>
      <c r="G129" s="80"/>
      <c r="H129" s="80"/>
      <c r="I129" s="54"/>
      <c r="J129" s="54"/>
      <c r="K129" s="55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1"/>
    </row>
    <row r="130" spans="1:26" ht="23.25">
      <c r="A130" s="1"/>
      <c r="B130" s="61"/>
      <c r="C130" s="61"/>
      <c r="D130" s="61"/>
      <c r="E130" s="61"/>
      <c r="F130" s="61"/>
      <c r="G130" s="61"/>
      <c r="H130" s="61" t="s">
        <v>53</v>
      </c>
      <c r="I130" s="53"/>
      <c r="J130" s="81" t="s">
        <v>54</v>
      </c>
      <c r="K130" s="55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1"/>
    </row>
    <row r="131" spans="1:26" ht="23.25">
      <c r="A131" s="1"/>
      <c r="B131" s="61"/>
      <c r="C131" s="61"/>
      <c r="D131" s="61"/>
      <c r="E131" s="61"/>
      <c r="F131" s="61"/>
      <c r="G131" s="61"/>
      <c r="H131" s="61"/>
      <c r="I131" s="53"/>
      <c r="J131" s="54" t="s">
        <v>61</v>
      </c>
      <c r="K131" s="55"/>
      <c r="L131" s="26">
        <v>14051.1</v>
      </c>
      <c r="M131" s="26"/>
      <c r="N131" s="26">
        <v>1928</v>
      </c>
      <c r="O131" s="26"/>
      <c r="P131" s="26"/>
      <c r="Q131" s="26">
        <v>15979.1</v>
      </c>
      <c r="R131" s="26"/>
      <c r="S131" s="26"/>
      <c r="T131" s="26"/>
      <c r="U131" s="26"/>
      <c r="V131" s="26"/>
      <c r="W131" s="26">
        <f>SUM(Q131+V131)</f>
        <v>15979.1</v>
      </c>
      <c r="X131" s="26">
        <f>(Q131/W131)*100</f>
        <v>100</v>
      </c>
      <c r="Y131" s="26"/>
      <c r="Z131" s="1"/>
    </row>
    <row r="132" spans="1:26" ht="23.25">
      <c r="A132" s="1"/>
      <c r="B132" s="61"/>
      <c r="C132" s="61"/>
      <c r="D132" s="61"/>
      <c r="E132" s="61"/>
      <c r="F132" s="61"/>
      <c r="G132" s="61"/>
      <c r="H132" s="61"/>
      <c r="I132" s="53"/>
      <c r="J132" s="54" t="s">
        <v>62</v>
      </c>
      <c r="K132" s="59"/>
      <c r="L132" s="26">
        <v>5434.3</v>
      </c>
      <c r="M132" s="26"/>
      <c r="N132" s="26">
        <v>1928</v>
      </c>
      <c r="O132" s="26"/>
      <c r="P132" s="26"/>
      <c r="Q132" s="26">
        <f>SUM(L132:P132)</f>
        <v>7362.3</v>
      </c>
      <c r="R132" s="26"/>
      <c r="S132" s="26"/>
      <c r="T132" s="26"/>
      <c r="U132" s="26"/>
      <c r="V132" s="26"/>
      <c r="W132" s="26">
        <f>SUM(Q132+V132)</f>
        <v>7362.3</v>
      </c>
      <c r="X132" s="26">
        <f>(Q132/W132)*100</f>
        <v>100</v>
      </c>
      <c r="Y132" s="26"/>
      <c r="Z132" s="1"/>
    </row>
    <row r="133" spans="1:26" ht="23.25">
      <c r="A133" s="71"/>
      <c r="B133" s="61"/>
      <c r="C133" s="61"/>
      <c r="D133" s="61"/>
      <c r="E133" s="61"/>
      <c r="F133" s="61"/>
      <c r="G133" s="61"/>
      <c r="H133" s="61"/>
      <c r="I133" s="53"/>
      <c r="J133" s="54" t="s">
        <v>63</v>
      </c>
      <c r="K133" s="59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1"/>
    </row>
    <row r="134" spans="1:26" ht="23.25">
      <c r="A134" s="1"/>
      <c r="B134" s="61"/>
      <c r="C134" s="61"/>
      <c r="D134" s="61"/>
      <c r="E134" s="61"/>
      <c r="F134" s="61"/>
      <c r="G134" s="61"/>
      <c r="H134" s="61"/>
      <c r="I134" s="53"/>
      <c r="J134" s="54" t="s">
        <v>64</v>
      </c>
      <c r="K134" s="59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1"/>
    </row>
    <row r="135" spans="1:26" ht="23.25">
      <c r="A135" s="1"/>
      <c r="B135" s="82"/>
      <c r="C135" s="82"/>
      <c r="D135" s="82"/>
      <c r="E135" s="82"/>
      <c r="F135" s="82"/>
      <c r="G135" s="82"/>
      <c r="H135" s="82"/>
      <c r="I135" s="83"/>
      <c r="J135" s="84" t="s">
        <v>65</v>
      </c>
      <c r="K135" s="85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1"/>
    </row>
    <row r="136" spans="1:26" ht="23.25">
      <c r="A136" s="71"/>
      <c r="B136" s="71"/>
      <c r="C136" s="71"/>
      <c r="D136" s="71"/>
      <c r="E136" s="71"/>
      <c r="F136" s="71"/>
      <c r="G136" s="71"/>
      <c r="H136" s="72"/>
      <c r="I136" s="71"/>
      <c r="J136" s="71"/>
      <c r="K136" s="71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71"/>
    </row>
    <row r="181" spans="1:26" ht="23.25">
      <c r="A181" t="s">
        <v>41</v>
      </c>
      <c r="Z181" t="s">
        <v>41</v>
      </c>
    </row>
    <row r="64951" spans="1:26" ht="23.25">
      <c r="A64951" s="1"/>
      <c r="B64951" s="1"/>
      <c r="C64951" s="1"/>
      <c r="D64951" s="1"/>
      <c r="E64951" s="1"/>
      <c r="F64951" s="1"/>
      <c r="G64951" s="1"/>
      <c r="H64951" s="1"/>
      <c r="I64951" s="1"/>
      <c r="J64951" s="1"/>
      <c r="K64951" s="1"/>
      <c r="L64951" s="1"/>
      <c r="M64951" s="1"/>
      <c r="N64951" s="1"/>
      <c r="O64951" s="1"/>
      <c r="P64951" s="1"/>
      <c r="Q64951" s="1"/>
      <c r="R64951" s="1"/>
      <c r="S64951" s="1"/>
      <c r="T64951" s="1"/>
      <c r="U64951" s="1"/>
      <c r="V64951" s="1"/>
      <c r="W64951" s="1"/>
      <c r="X64951" s="1"/>
      <c r="Y64951" s="1"/>
      <c r="Z64951" s="1"/>
    </row>
    <row r="64952" spans="1:26" ht="23.25">
      <c r="A64952" s="1"/>
      <c r="B64952" s="1" t="s">
        <v>39</v>
      </c>
      <c r="C64952" s="1"/>
      <c r="D64952" s="1"/>
      <c r="E64952" s="1"/>
      <c r="F64952" s="1"/>
      <c r="G64952" s="1"/>
      <c r="H64952" s="1"/>
      <c r="I64952" s="1"/>
      <c r="J64952" s="1"/>
      <c r="K64952" s="1"/>
      <c r="L64952" s="1"/>
      <c r="M64952" s="1"/>
      <c r="N64952" s="1"/>
      <c r="O64952" s="1"/>
      <c r="P64952" s="1"/>
      <c r="Q64952" s="1"/>
      <c r="R64952" s="1"/>
      <c r="S64952" s="1"/>
      <c r="T64952" s="1"/>
      <c r="U64952" s="1"/>
      <c r="V64952" s="5"/>
      <c r="W64952" s="5"/>
      <c r="X64952" s="5"/>
      <c r="Y64952" s="5" t="s">
        <v>40</v>
      </c>
      <c r="Z64952" s="1"/>
    </row>
    <row r="64953" spans="1:26" ht="23.25">
      <c r="A64953" s="1"/>
      <c r="B64953" s="9" t="s">
        <v>3</v>
      </c>
      <c r="C64953" s="10"/>
      <c r="D64953" s="10"/>
      <c r="E64953" s="10"/>
      <c r="F64953" s="10"/>
      <c r="G64953" s="10"/>
      <c r="H64953" s="11"/>
      <c r="I64953" s="12"/>
      <c r="J64953" s="13"/>
      <c r="K64953" s="14"/>
      <c r="L64953" s="15" t="s">
        <v>4</v>
      </c>
      <c r="M64953" s="15"/>
      <c r="N64953" s="15"/>
      <c r="O64953" s="15"/>
      <c r="P64953" s="15"/>
      <c r="Q64953" s="15"/>
      <c r="R64953" s="16" t="s">
        <v>5</v>
      </c>
      <c r="S64953" s="15"/>
      <c r="T64953" s="15"/>
      <c r="U64953" s="15"/>
      <c r="V64953" s="17"/>
      <c r="W64953" s="15" t="s">
        <v>6</v>
      </c>
      <c r="X64953" s="15"/>
      <c r="Y64953" s="18"/>
      <c r="Z64953" s="1"/>
    </row>
    <row r="64954" spans="1:26" ht="23.25">
      <c r="A64954" s="1"/>
      <c r="B64954" s="19" t="s">
        <v>7</v>
      </c>
      <c r="C64954" s="20"/>
      <c r="D64954" s="20"/>
      <c r="E64954" s="20"/>
      <c r="F64954" s="20"/>
      <c r="G64954" s="20"/>
      <c r="H64954" s="21"/>
      <c r="I64954" s="22"/>
      <c r="J64954" s="23"/>
      <c r="K64954" s="24"/>
      <c r="L64954" s="25"/>
      <c r="M64954" s="26"/>
      <c r="N64954" s="27"/>
      <c r="O64954" s="28" t="s">
        <v>8</v>
      </c>
      <c r="P64954" s="29"/>
      <c r="Q64954" s="30"/>
      <c r="R64954" s="31" t="s">
        <v>8</v>
      </c>
      <c r="S64954" s="32" t="s">
        <v>9</v>
      </c>
      <c r="T64954" s="25"/>
      <c r="U64954" s="33" t="s">
        <v>10</v>
      </c>
      <c r="V64954" s="30"/>
      <c r="W64954" s="30"/>
      <c r="X64954" s="34" t="s">
        <v>11</v>
      </c>
      <c r="Y64954" s="35"/>
      <c r="Z64954" s="1"/>
    </row>
    <row r="64955" spans="1:26" ht="23.25">
      <c r="A64955" s="1"/>
      <c r="B64955" s="36"/>
      <c r="C64955" s="37"/>
      <c r="D64955" s="37"/>
      <c r="E64955" s="37"/>
      <c r="F64955" s="38"/>
      <c r="G64955" s="37"/>
      <c r="H64955" s="36"/>
      <c r="I64955" s="22"/>
      <c r="J64955" s="2" t="s">
        <v>12</v>
      </c>
      <c r="K64955" s="24"/>
      <c r="L64955" s="39" t="s">
        <v>13</v>
      </c>
      <c r="M64955" s="40" t="s">
        <v>14</v>
      </c>
      <c r="N64955" s="32" t="s">
        <v>13</v>
      </c>
      <c r="O64955" s="39" t="s">
        <v>15</v>
      </c>
      <c r="P64955" s="29" t="s">
        <v>16</v>
      </c>
      <c r="Q64955" s="26"/>
      <c r="R64955" s="41" t="s">
        <v>15</v>
      </c>
      <c r="S64955" s="40" t="s">
        <v>17</v>
      </c>
      <c r="T64955" s="39" t="s">
        <v>18</v>
      </c>
      <c r="U64955" s="33" t="s">
        <v>19</v>
      </c>
      <c r="V64955" s="30"/>
      <c r="W64955" s="30"/>
      <c r="X64955" s="30"/>
      <c r="Y64955" s="40"/>
      <c r="Z64955" s="1"/>
    </row>
    <row r="64956" spans="1:26" ht="23.25">
      <c r="A64956" s="1"/>
      <c r="B64956" s="36" t="s">
        <v>20</v>
      </c>
      <c r="C64956" s="36" t="s">
        <v>21</v>
      </c>
      <c r="D64956" s="36" t="s">
        <v>22</v>
      </c>
      <c r="E64956" s="36" t="s">
        <v>23</v>
      </c>
      <c r="F64956" s="36" t="s">
        <v>24</v>
      </c>
      <c r="G64956" s="36" t="s">
        <v>25</v>
      </c>
      <c r="H64956" s="36" t="s">
        <v>26</v>
      </c>
      <c r="I64956" s="22"/>
      <c r="J64956" s="42"/>
      <c r="K64956" s="24"/>
      <c r="L64956" s="39" t="s">
        <v>27</v>
      </c>
      <c r="M64956" s="40" t="s">
        <v>28</v>
      </c>
      <c r="N64956" s="32" t="s">
        <v>29</v>
      </c>
      <c r="O64956" s="39" t="s">
        <v>30</v>
      </c>
      <c r="P64956" s="29" t="s">
        <v>31</v>
      </c>
      <c r="Q64956" s="40" t="s">
        <v>32</v>
      </c>
      <c r="R64956" s="41" t="s">
        <v>30</v>
      </c>
      <c r="S64956" s="40" t="s">
        <v>33</v>
      </c>
      <c r="T64956" s="39" t="s">
        <v>34</v>
      </c>
      <c r="U64956" s="33" t="s">
        <v>35</v>
      </c>
      <c r="V64956" s="29" t="s">
        <v>32</v>
      </c>
      <c r="W64956" s="29" t="s">
        <v>36</v>
      </c>
      <c r="X64956" s="29" t="s">
        <v>37</v>
      </c>
      <c r="Y64956" s="40" t="s">
        <v>38</v>
      </c>
      <c r="Z64956" s="1"/>
    </row>
    <row r="64957" spans="1:26" ht="23.25">
      <c r="A64957" s="1"/>
      <c r="B64957" s="43"/>
      <c r="C64957" s="43"/>
      <c r="D64957" s="43"/>
      <c r="E64957" s="43"/>
      <c r="F64957" s="43"/>
      <c r="G64957" s="43"/>
      <c r="H64957" s="43"/>
      <c r="I64957" s="44"/>
      <c r="J64957" s="45"/>
      <c r="K64957" s="46"/>
      <c r="L64957" s="47"/>
      <c r="M64957" s="48"/>
      <c r="N64957" s="49"/>
      <c r="O64957" s="47"/>
      <c r="P64957" s="50"/>
      <c r="Q64957" s="50"/>
      <c r="R64957" s="48"/>
      <c r="S64957" s="48"/>
      <c r="T64957" s="47"/>
      <c r="U64957" s="51"/>
      <c r="V64957" s="50"/>
      <c r="W64957" s="50"/>
      <c r="X64957" s="50"/>
      <c r="Y64957" s="48"/>
      <c r="Z64957" s="1"/>
    </row>
    <row r="64958" spans="1:26" ht="23.25">
      <c r="A64958" s="1"/>
      <c r="B64958" s="52"/>
      <c r="C64958" s="52"/>
      <c r="D64958" s="52"/>
      <c r="E64958" s="52"/>
      <c r="F64958" s="52"/>
      <c r="G64958" s="52"/>
      <c r="H64958" s="52"/>
      <c r="I64958" s="53"/>
      <c r="J64958" s="54"/>
      <c r="K64958" s="55"/>
      <c r="L64958" s="25"/>
      <c r="M64958" s="26"/>
      <c r="N64958" s="27"/>
      <c r="O64958" s="56"/>
      <c r="P64958" s="30"/>
      <c r="Q64958" s="30"/>
      <c r="R64958" s="26"/>
      <c r="S64958" s="27"/>
      <c r="T64958" s="25"/>
      <c r="U64958" s="57"/>
      <c r="V64958" s="30"/>
      <c r="W64958" s="30"/>
      <c r="X64958" s="30"/>
      <c r="Y64958" s="26"/>
      <c r="Z64958" s="1"/>
    </row>
    <row r="64959" spans="1:26" ht="23.25">
      <c r="A64959" s="1"/>
      <c r="B64959" s="52"/>
      <c r="C64959" s="52"/>
      <c r="D64959" s="52"/>
      <c r="E64959" s="52"/>
      <c r="F64959" s="52"/>
      <c r="G64959" s="52"/>
      <c r="H64959" s="52"/>
      <c r="I64959" s="53"/>
      <c r="J64959" s="58"/>
      <c r="K64959" s="59"/>
      <c r="L64959" s="60"/>
      <c r="M64959" s="60"/>
      <c r="N64959" s="60"/>
      <c r="O64959" s="60"/>
      <c r="P64959" s="60"/>
      <c r="Q64959" s="60"/>
      <c r="R64959" s="60"/>
      <c r="S64959" s="60"/>
      <c r="T64959" s="60"/>
      <c r="U64959" s="69"/>
      <c r="V64959" s="26"/>
      <c r="W64959" s="26"/>
      <c r="X64959" s="26"/>
      <c r="Y64959" s="26"/>
      <c r="Z64959" s="1"/>
    </row>
    <row r="64960" spans="1:26" ht="23.25">
      <c r="A64960" s="1"/>
      <c r="B64960" s="52"/>
      <c r="C64960" s="52"/>
      <c r="D64960" s="52"/>
      <c r="E64960" s="52"/>
      <c r="F64960" s="52"/>
      <c r="G64960" s="52"/>
      <c r="H64960" s="52"/>
      <c r="I64960" s="53"/>
      <c r="J64960" s="58"/>
      <c r="K64960" s="59"/>
      <c r="L64960" s="60"/>
      <c r="M64960" s="60"/>
      <c r="N64960" s="60"/>
      <c r="O64960" s="60"/>
      <c r="P64960" s="60"/>
      <c r="Q64960" s="60"/>
      <c r="R64960" s="60"/>
      <c r="S64960" s="60"/>
      <c r="T64960" s="60"/>
      <c r="U64960" s="60"/>
      <c r="V64960" s="26"/>
      <c r="W64960" s="26"/>
      <c r="X64960" s="26"/>
      <c r="Y64960" s="26"/>
      <c r="Z64960" s="1"/>
    </row>
    <row r="64961" spans="1:26" ht="23.25">
      <c r="A64961" s="1"/>
      <c r="B64961" s="52"/>
      <c r="C64961" s="52"/>
      <c r="D64961" s="52"/>
      <c r="E64961" s="52"/>
      <c r="F64961" s="52"/>
      <c r="G64961" s="52"/>
      <c r="H64961" s="52"/>
      <c r="I64961" s="53"/>
      <c r="J64961" s="54"/>
      <c r="K64961" s="55"/>
      <c r="L64961" s="60"/>
      <c r="M64961" s="60"/>
      <c r="N64961" s="60"/>
      <c r="O64961" s="60"/>
      <c r="P64961" s="60"/>
      <c r="Q64961" s="26"/>
      <c r="R64961" s="60"/>
      <c r="S64961" s="60"/>
      <c r="T64961" s="60"/>
      <c r="U64961" s="60"/>
      <c r="V64961" s="26"/>
      <c r="W64961" s="26"/>
      <c r="X64961" s="26"/>
      <c r="Y64961" s="26"/>
      <c r="Z64961" s="1"/>
    </row>
    <row r="64962" spans="1:26" ht="23.25">
      <c r="A64962" s="1"/>
      <c r="B64962" s="52"/>
      <c r="C64962" s="52"/>
      <c r="D64962" s="52"/>
      <c r="E64962" s="52"/>
      <c r="F64962" s="52"/>
      <c r="G64962" s="52"/>
      <c r="H64962" s="52"/>
      <c r="I64962" s="53"/>
      <c r="J64962" s="54"/>
      <c r="K64962" s="55"/>
      <c r="L64962" s="60"/>
      <c r="M64962" s="26"/>
      <c r="N64962" s="60"/>
      <c r="O64962" s="60"/>
      <c r="P64962" s="26"/>
      <c r="Q64962" s="26"/>
      <c r="R64962" s="26"/>
      <c r="S64962" s="60"/>
      <c r="T64962" s="60"/>
      <c r="U64962" s="60"/>
      <c r="V64962" s="26"/>
      <c r="W64962" s="26"/>
      <c r="X64962" s="26"/>
      <c r="Y64962" s="26"/>
      <c r="Z64962" s="1"/>
    </row>
    <row r="64963" spans="1:26" ht="23.25">
      <c r="A64963" s="1"/>
      <c r="B64963" s="52"/>
      <c r="C64963" s="52"/>
      <c r="D64963" s="52"/>
      <c r="E64963" s="52"/>
      <c r="F64963" s="52"/>
      <c r="G64963" s="52"/>
      <c r="H64963" s="52"/>
      <c r="I64963" s="53"/>
      <c r="J64963" s="54"/>
      <c r="K64963" s="55"/>
      <c r="L64963" s="60"/>
      <c r="M64963" s="26"/>
      <c r="N64963" s="60"/>
      <c r="O64963" s="60"/>
      <c r="P64963" s="26"/>
      <c r="Q64963" s="26"/>
      <c r="R64963" s="26"/>
      <c r="S64963" s="60"/>
      <c r="T64963" s="60"/>
      <c r="U64963" s="60"/>
      <c r="V64963" s="26"/>
      <c r="W64963" s="26"/>
      <c r="X64963" s="26"/>
      <c r="Y64963" s="26"/>
      <c r="Z64963" s="1"/>
    </row>
    <row r="64964" spans="1:26" ht="23.25">
      <c r="A64964" s="1"/>
      <c r="B64964" s="52"/>
      <c r="C64964" s="52"/>
      <c r="D64964" s="52"/>
      <c r="E64964" s="52"/>
      <c r="F64964" s="52"/>
      <c r="G64964" s="52"/>
      <c r="H64964" s="52"/>
      <c r="I64964" s="53"/>
      <c r="J64964" s="54"/>
      <c r="K64964" s="55"/>
      <c r="L64964" s="60"/>
      <c r="M64964" s="26"/>
      <c r="N64964" s="60"/>
      <c r="O64964" s="60"/>
      <c r="P64964" s="26"/>
      <c r="Q64964" s="26"/>
      <c r="R64964" s="26"/>
      <c r="S64964" s="60"/>
      <c r="T64964" s="60"/>
      <c r="U64964" s="60"/>
      <c r="V64964" s="26"/>
      <c r="W64964" s="26"/>
      <c r="X64964" s="26"/>
      <c r="Y64964" s="26"/>
      <c r="Z64964" s="1"/>
    </row>
    <row r="64965" spans="1:26" ht="23.25">
      <c r="A64965" s="1"/>
      <c r="B64965" s="52"/>
      <c r="C64965" s="52"/>
      <c r="D64965" s="52"/>
      <c r="E64965" s="52"/>
      <c r="F64965" s="52"/>
      <c r="G64965" s="52"/>
      <c r="H64965" s="52"/>
      <c r="I64965" s="53"/>
      <c r="J64965" s="54"/>
      <c r="K64965" s="55"/>
      <c r="L64965" s="60"/>
      <c r="M64965" s="26"/>
      <c r="N64965" s="60"/>
      <c r="O64965" s="60"/>
      <c r="P64965" s="26"/>
      <c r="Q64965" s="26"/>
      <c r="R64965" s="26"/>
      <c r="S64965" s="60"/>
      <c r="T64965" s="60"/>
      <c r="U64965" s="60"/>
      <c r="V64965" s="26"/>
      <c r="W64965" s="26"/>
      <c r="X64965" s="26"/>
      <c r="Y64965" s="26"/>
      <c r="Z64965" s="1"/>
    </row>
    <row r="64966" spans="1:26" ht="23.25">
      <c r="A64966" s="1"/>
      <c r="B64966" s="52"/>
      <c r="C64966" s="52"/>
      <c r="D64966" s="52"/>
      <c r="E64966" s="52"/>
      <c r="F64966" s="52"/>
      <c r="G64966" s="52"/>
      <c r="H64966" s="52"/>
      <c r="I64966" s="53"/>
      <c r="J64966" s="54"/>
      <c r="K64966" s="55"/>
      <c r="L64966" s="60"/>
      <c r="M64966" s="26"/>
      <c r="N64966" s="60"/>
      <c r="O64966" s="60"/>
      <c r="P64966" s="26"/>
      <c r="Q64966" s="26"/>
      <c r="R64966" s="26"/>
      <c r="S64966" s="60"/>
      <c r="T64966" s="60"/>
      <c r="U64966" s="60"/>
      <c r="V64966" s="26"/>
      <c r="W64966" s="26"/>
      <c r="X64966" s="26"/>
      <c r="Y64966" s="26"/>
      <c r="Z64966" s="1"/>
    </row>
    <row r="64967" spans="1:26" ht="23.25">
      <c r="A64967" s="1"/>
      <c r="B64967" s="52"/>
      <c r="C64967" s="52"/>
      <c r="D64967" s="52"/>
      <c r="E64967" s="52"/>
      <c r="F64967" s="52"/>
      <c r="G64967" s="52"/>
      <c r="H64967" s="52"/>
      <c r="I64967" s="53"/>
      <c r="J64967" s="54"/>
      <c r="K64967" s="55"/>
      <c r="L64967" s="60"/>
      <c r="M64967" s="26"/>
      <c r="N64967" s="60"/>
      <c r="O64967" s="60"/>
      <c r="P64967" s="26"/>
      <c r="Q64967" s="26"/>
      <c r="R64967" s="26"/>
      <c r="S64967" s="60"/>
      <c r="T64967" s="60"/>
      <c r="U64967" s="60"/>
      <c r="V64967" s="26"/>
      <c r="W64967" s="26"/>
      <c r="X64967" s="26"/>
      <c r="Y64967" s="26"/>
      <c r="Z64967" s="1"/>
    </row>
    <row r="64968" spans="1:26" ht="23.25">
      <c r="A64968" s="1"/>
      <c r="B64968" s="52"/>
      <c r="C64968" s="52"/>
      <c r="D64968" s="52"/>
      <c r="E64968" s="52"/>
      <c r="F64968" s="52"/>
      <c r="G64968" s="52"/>
      <c r="H64968" s="52"/>
      <c r="I64968" s="53"/>
      <c r="J64968" s="54"/>
      <c r="K64968" s="55"/>
      <c r="L64968" s="60"/>
      <c r="M64968" s="26"/>
      <c r="N64968" s="60"/>
      <c r="O64968" s="60"/>
      <c r="P64968" s="26"/>
      <c r="Q64968" s="26"/>
      <c r="R64968" s="26"/>
      <c r="S64968" s="60"/>
      <c r="T64968" s="60"/>
      <c r="U64968" s="60"/>
      <c r="V64968" s="26"/>
      <c r="W64968" s="26"/>
      <c r="X64968" s="26"/>
      <c r="Y64968" s="26"/>
      <c r="Z64968" s="1"/>
    </row>
    <row r="64969" spans="1:26" ht="23.25">
      <c r="A64969" s="1"/>
      <c r="B64969" s="52"/>
      <c r="C64969" s="52"/>
      <c r="D64969" s="52"/>
      <c r="E64969" s="52"/>
      <c r="F64969" s="52"/>
      <c r="G64969" s="52"/>
      <c r="H64969" s="52"/>
      <c r="I64969" s="53"/>
      <c r="J64969" s="54"/>
      <c r="K64969" s="55"/>
      <c r="L64969" s="60"/>
      <c r="M64969" s="26"/>
      <c r="N64969" s="60"/>
      <c r="O64969" s="60"/>
      <c r="P64969" s="26"/>
      <c r="Q64969" s="26"/>
      <c r="R64969" s="26"/>
      <c r="S64969" s="60"/>
      <c r="T64969" s="60"/>
      <c r="U64969" s="60"/>
      <c r="V64969" s="26"/>
      <c r="W64969" s="26"/>
      <c r="X64969" s="26"/>
      <c r="Y64969" s="26"/>
      <c r="Z64969" s="1"/>
    </row>
    <row r="64970" spans="1:26" ht="23.25">
      <c r="A64970" s="1"/>
      <c r="B64970" s="52"/>
      <c r="C64970" s="52"/>
      <c r="D64970" s="52"/>
      <c r="E64970" s="52"/>
      <c r="F64970" s="52"/>
      <c r="G64970" s="52"/>
      <c r="H64970" s="52"/>
      <c r="I64970" s="53"/>
      <c r="J64970" s="54"/>
      <c r="K64970" s="55"/>
      <c r="L64970" s="60"/>
      <c r="M64970" s="26"/>
      <c r="N64970" s="60"/>
      <c r="O64970" s="60"/>
      <c r="P64970" s="26"/>
      <c r="Q64970" s="26"/>
      <c r="R64970" s="26"/>
      <c r="S64970" s="60"/>
      <c r="T64970" s="60"/>
      <c r="U64970" s="60"/>
      <c r="V64970" s="26"/>
      <c r="W64970" s="26"/>
      <c r="X64970" s="26"/>
      <c r="Y64970" s="26"/>
      <c r="Z64970" s="1"/>
    </row>
    <row r="64971" spans="1:26" ht="23.25">
      <c r="A64971" s="1"/>
      <c r="B64971" s="52"/>
      <c r="C64971" s="52"/>
      <c r="D64971" s="52"/>
      <c r="E64971" s="52"/>
      <c r="F64971" s="52"/>
      <c r="G64971" s="52"/>
      <c r="H64971" s="52"/>
      <c r="I64971" s="53"/>
      <c r="J64971" s="54"/>
      <c r="K64971" s="55"/>
      <c r="L64971" s="60"/>
      <c r="M64971" s="26"/>
      <c r="N64971" s="60"/>
      <c r="O64971" s="60"/>
      <c r="P64971" s="26"/>
      <c r="Q64971" s="26"/>
      <c r="R64971" s="26"/>
      <c r="S64971" s="60"/>
      <c r="T64971" s="60"/>
      <c r="U64971" s="60"/>
      <c r="V64971" s="26"/>
      <c r="W64971" s="26"/>
      <c r="X64971" s="26"/>
      <c r="Y64971" s="26"/>
      <c r="Z64971" s="1"/>
    </row>
    <row r="64972" spans="1:26" ht="23.25">
      <c r="A64972" s="1"/>
      <c r="B64972" s="52"/>
      <c r="C64972" s="52"/>
      <c r="D64972" s="52"/>
      <c r="E64972" s="52"/>
      <c r="F64972" s="52"/>
      <c r="G64972" s="52"/>
      <c r="H64972" s="52"/>
      <c r="I64972" s="53"/>
      <c r="J64972" s="54"/>
      <c r="K64972" s="55"/>
      <c r="L64972" s="60"/>
      <c r="M64972" s="26"/>
      <c r="N64972" s="60"/>
      <c r="O64972" s="60"/>
      <c r="P64972" s="26"/>
      <c r="Q64972" s="26"/>
      <c r="R64972" s="26"/>
      <c r="S64972" s="60"/>
      <c r="T64972" s="60"/>
      <c r="U64972" s="60"/>
      <c r="V64972" s="26"/>
      <c r="W64972" s="26"/>
      <c r="X64972" s="26"/>
      <c r="Y64972" s="26"/>
      <c r="Z64972" s="1"/>
    </row>
    <row r="64973" spans="1:26" ht="23.25">
      <c r="A64973" s="1"/>
      <c r="B64973" s="61"/>
      <c r="C64973" s="62"/>
      <c r="D64973" s="62"/>
      <c r="E64973" s="62"/>
      <c r="F64973" s="62"/>
      <c r="G64973" s="62"/>
      <c r="H64973" s="62"/>
      <c r="I64973" s="54"/>
      <c r="J64973" s="54"/>
      <c r="K64973" s="55"/>
      <c r="L64973" s="24"/>
      <c r="M64973" s="24"/>
      <c r="N64973" s="24"/>
      <c r="O64973" s="24"/>
      <c r="P64973" s="24"/>
      <c r="Q64973" s="24"/>
      <c r="R64973" s="24"/>
      <c r="S64973" s="24"/>
      <c r="T64973" s="24"/>
      <c r="U64973" s="24"/>
      <c r="V64973" s="24"/>
      <c r="W64973" s="24"/>
      <c r="X64973" s="24"/>
      <c r="Y64973" s="24"/>
      <c r="Z64973" s="1"/>
    </row>
    <row r="64974" spans="1:26" ht="23.25">
      <c r="A64974" s="1"/>
      <c r="B64974" s="52"/>
      <c r="C64974" s="52"/>
      <c r="D64974" s="52"/>
      <c r="E64974" s="52"/>
      <c r="F64974" s="52"/>
      <c r="G64974" s="52"/>
      <c r="H64974" s="52"/>
      <c r="I64974" s="53"/>
      <c r="J64974" s="54"/>
      <c r="K64974" s="55"/>
      <c r="L64974" s="60"/>
      <c r="M64974" s="26"/>
      <c r="N64974" s="60"/>
      <c r="O64974" s="60"/>
      <c r="P64974" s="26"/>
      <c r="Q64974" s="26"/>
      <c r="R64974" s="26"/>
      <c r="S64974" s="60"/>
      <c r="T64974" s="60"/>
      <c r="U64974" s="60"/>
      <c r="V64974" s="26"/>
      <c r="W64974" s="26"/>
      <c r="X64974" s="26"/>
      <c r="Y64974" s="26"/>
      <c r="Z64974" s="1"/>
    </row>
    <row r="64975" spans="1:26" ht="23.25">
      <c r="A64975" s="1"/>
      <c r="B64975" s="52"/>
      <c r="C64975" s="52"/>
      <c r="D64975" s="52"/>
      <c r="E64975" s="52"/>
      <c r="F64975" s="52"/>
      <c r="G64975" s="52"/>
      <c r="H64975" s="52"/>
      <c r="I64975" s="53"/>
      <c r="J64975" s="54"/>
      <c r="K64975" s="55"/>
      <c r="L64975" s="60"/>
      <c r="M64975" s="26"/>
      <c r="N64975" s="60"/>
      <c r="O64975" s="60"/>
      <c r="P64975" s="26"/>
      <c r="Q64975" s="26"/>
      <c r="R64975" s="26"/>
      <c r="S64975" s="60"/>
      <c r="T64975" s="60"/>
      <c r="U64975" s="60"/>
      <c r="V64975" s="26"/>
      <c r="W64975" s="26"/>
      <c r="X64975" s="26"/>
      <c r="Y64975" s="26"/>
      <c r="Z64975" s="1"/>
    </row>
    <row r="64976" spans="1:26" ht="23.25">
      <c r="A64976" s="1"/>
      <c r="B64976" s="52"/>
      <c r="C64976" s="52"/>
      <c r="D64976" s="52"/>
      <c r="E64976" s="52"/>
      <c r="F64976" s="52"/>
      <c r="G64976" s="52"/>
      <c r="H64976" s="52"/>
      <c r="I64976" s="53"/>
      <c r="J64976" s="54"/>
      <c r="K64976" s="55"/>
      <c r="L64976" s="60"/>
      <c r="M64976" s="26"/>
      <c r="N64976" s="60"/>
      <c r="O64976" s="60"/>
      <c r="P64976" s="26"/>
      <c r="Q64976" s="26"/>
      <c r="R64976" s="26"/>
      <c r="S64976" s="60"/>
      <c r="T64976" s="60"/>
      <c r="U64976" s="60"/>
      <c r="V64976" s="26"/>
      <c r="W64976" s="26"/>
      <c r="X64976" s="26"/>
      <c r="Y64976" s="26"/>
      <c r="Z64976" s="1"/>
    </row>
    <row r="64977" spans="1:26" ht="23.25">
      <c r="A64977" s="1"/>
      <c r="B64977" s="52"/>
      <c r="C64977" s="52"/>
      <c r="D64977" s="52"/>
      <c r="E64977" s="52"/>
      <c r="F64977" s="52"/>
      <c r="G64977" s="52"/>
      <c r="H64977" s="52"/>
      <c r="I64977" s="53"/>
      <c r="J64977" s="54"/>
      <c r="K64977" s="55"/>
      <c r="L64977" s="60"/>
      <c r="M64977" s="26"/>
      <c r="N64977" s="60"/>
      <c r="O64977" s="60"/>
      <c r="P64977" s="26"/>
      <c r="Q64977" s="26"/>
      <c r="R64977" s="26"/>
      <c r="S64977" s="60"/>
      <c r="T64977" s="60"/>
      <c r="U64977" s="60"/>
      <c r="V64977" s="26"/>
      <c r="W64977" s="26"/>
      <c r="X64977" s="26"/>
      <c r="Y64977" s="26"/>
      <c r="Z64977" s="1"/>
    </row>
    <row r="64978" spans="1:26" ht="23.25">
      <c r="A64978" s="1"/>
      <c r="B64978" s="52"/>
      <c r="C64978" s="52"/>
      <c r="D64978" s="52"/>
      <c r="E64978" s="52"/>
      <c r="F64978" s="52"/>
      <c r="G64978" s="52"/>
      <c r="H64978" s="52"/>
      <c r="I64978" s="53"/>
      <c r="J64978" s="54"/>
      <c r="K64978" s="55"/>
      <c r="L64978" s="60"/>
      <c r="M64978" s="26"/>
      <c r="N64978" s="60"/>
      <c r="O64978" s="60"/>
      <c r="P64978" s="26"/>
      <c r="Q64978" s="26"/>
      <c r="R64978" s="26"/>
      <c r="S64978" s="60"/>
      <c r="T64978" s="60"/>
      <c r="U64978" s="60"/>
      <c r="V64978" s="26"/>
      <c r="W64978" s="26"/>
      <c r="X64978" s="26"/>
      <c r="Y64978" s="26"/>
      <c r="Z64978" s="1"/>
    </row>
    <row r="64979" spans="1:26" ht="23.25">
      <c r="A64979" s="1"/>
      <c r="B64979" s="52"/>
      <c r="C64979" s="52"/>
      <c r="D64979" s="52"/>
      <c r="E64979" s="52"/>
      <c r="F64979" s="52"/>
      <c r="G64979" s="52"/>
      <c r="H64979" s="52"/>
      <c r="I64979" s="53"/>
      <c r="J64979" s="54"/>
      <c r="K64979" s="55"/>
      <c r="L64979" s="60"/>
      <c r="M64979" s="26"/>
      <c r="N64979" s="60"/>
      <c r="O64979" s="60"/>
      <c r="P64979" s="26"/>
      <c r="Q64979" s="26"/>
      <c r="R64979" s="26"/>
      <c r="S64979" s="60"/>
      <c r="T64979" s="60"/>
      <c r="U64979" s="60"/>
      <c r="V64979" s="26"/>
      <c r="W64979" s="26"/>
      <c r="X64979" s="26"/>
      <c r="Y64979" s="26"/>
      <c r="Z64979" s="1"/>
    </row>
    <row r="64980" spans="1:26" ht="23.25">
      <c r="A64980" s="1"/>
      <c r="B64980" s="52"/>
      <c r="C64980" s="52"/>
      <c r="D64980" s="52"/>
      <c r="E64980" s="52"/>
      <c r="F64980" s="52"/>
      <c r="G64980" s="52"/>
      <c r="H64980" s="52"/>
      <c r="I64980" s="53"/>
      <c r="J64980" s="54"/>
      <c r="K64980" s="55"/>
      <c r="L64980" s="60"/>
      <c r="M64980" s="26"/>
      <c r="N64980" s="60"/>
      <c r="O64980" s="60"/>
      <c r="P64980" s="26"/>
      <c r="Q64980" s="26"/>
      <c r="R64980" s="26"/>
      <c r="S64980" s="60"/>
      <c r="T64980" s="60"/>
      <c r="U64980" s="60"/>
      <c r="V64980" s="26"/>
      <c r="W64980" s="26"/>
      <c r="X64980" s="26"/>
      <c r="Y64980" s="26"/>
      <c r="Z64980" s="1"/>
    </row>
    <row r="64981" spans="1:26" ht="23.25">
      <c r="A64981" s="1"/>
      <c r="B64981" s="52"/>
      <c r="C64981" s="52"/>
      <c r="D64981" s="52"/>
      <c r="E64981" s="52"/>
      <c r="F64981" s="52"/>
      <c r="G64981" s="52"/>
      <c r="H64981" s="52"/>
      <c r="I64981" s="53"/>
      <c r="J64981" s="54"/>
      <c r="K64981" s="55"/>
      <c r="L64981" s="60"/>
      <c r="M64981" s="26"/>
      <c r="N64981" s="60"/>
      <c r="O64981" s="60"/>
      <c r="P64981" s="26"/>
      <c r="Q64981" s="26"/>
      <c r="R64981" s="26"/>
      <c r="S64981" s="60"/>
      <c r="T64981" s="60"/>
      <c r="U64981" s="60"/>
      <c r="V64981" s="26"/>
      <c r="W64981" s="26"/>
      <c r="X64981" s="26"/>
      <c r="Y64981" s="26"/>
      <c r="Z64981" s="1"/>
    </row>
    <row r="64982" spans="1:26" ht="23.25">
      <c r="A64982" s="1"/>
      <c r="B64982" s="61"/>
      <c r="C64982" s="62"/>
      <c r="D64982" s="62"/>
      <c r="E64982" s="62"/>
      <c r="F64982" s="62"/>
      <c r="G64982" s="62"/>
      <c r="H64982" s="62"/>
      <c r="I64982" s="54"/>
      <c r="J64982" s="54"/>
      <c r="K64982" s="55"/>
      <c r="L64982" s="24"/>
      <c r="M64982" s="24"/>
      <c r="N64982" s="24"/>
      <c r="O64982" s="24"/>
      <c r="P64982" s="24"/>
      <c r="Q64982" s="24"/>
      <c r="R64982" s="24"/>
      <c r="S64982" s="24"/>
      <c r="T64982" s="24"/>
      <c r="U64982" s="24"/>
      <c r="V64982" s="24"/>
      <c r="W64982" s="24"/>
      <c r="X64982" s="24"/>
      <c r="Y64982" s="24"/>
      <c r="Z64982" s="1"/>
    </row>
    <row r="64983" spans="1:26" ht="23.25">
      <c r="A64983" s="1"/>
      <c r="B64983" s="52"/>
      <c r="C64983" s="52"/>
      <c r="D64983" s="52"/>
      <c r="E64983" s="52"/>
      <c r="F64983" s="52"/>
      <c r="G64983" s="52"/>
      <c r="H64983" s="52"/>
      <c r="I64983" s="53"/>
      <c r="J64983" s="54"/>
      <c r="K64983" s="55"/>
      <c r="L64983" s="60"/>
      <c r="M64983" s="26"/>
      <c r="N64983" s="60"/>
      <c r="O64983" s="60"/>
      <c r="P64983" s="26"/>
      <c r="Q64983" s="26"/>
      <c r="R64983" s="26"/>
      <c r="S64983" s="60"/>
      <c r="T64983" s="60"/>
      <c r="U64983" s="60"/>
      <c r="V64983" s="26"/>
      <c r="W64983" s="26"/>
      <c r="X64983" s="26"/>
      <c r="Y64983" s="26"/>
      <c r="Z64983" s="1"/>
    </row>
    <row r="64984" spans="1:26" ht="23.25">
      <c r="A64984" s="1"/>
      <c r="B64984" s="52"/>
      <c r="C64984" s="52"/>
      <c r="D64984" s="52"/>
      <c r="E64984" s="52"/>
      <c r="F64984" s="52"/>
      <c r="G64984" s="52"/>
      <c r="H64984" s="52"/>
      <c r="I64984" s="53"/>
      <c r="J64984" s="54"/>
      <c r="K64984" s="55"/>
      <c r="L64984" s="60"/>
      <c r="M64984" s="26"/>
      <c r="N64984" s="60"/>
      <c r="O64984" s="60"/>
      <c r="P64984" s="26"/>
      <c r="Q64984" s="26"/>
      <c r="R64984" s="26"/>
      <c r="S64984" s="60"/>
      <c r="T64984" s="60"/>
      <c r="U64984" s="60"/>
      <c r="V64984" s="26"/>
      <c r="W64984" s="26"/>
      <c r="X64984" s="26"/>
      <c r="Y64984" s="26"/>
      <c r="Z64984" s="1"/>
    </row>
    <row r="64985" spans="1:26" ht="23.25">
      <c r="A64985" s="1"/>
      <c r="B64985" s="52"/>
      <c r="C64985" s="52"/>
      <c r="D64985" s="52"/>
      <c r="E64985" s="52"/>
      <c r="F64985" s="52"/>
      <c r="G64985" s="52"/>
      <c r="H64985" s="52"/>
      <c r="I64985" s="53"/>
      <c r="J64985" s="54"/>
      <c r="K64985" s="55"/>
      <c r="L64985" s="60"/>
      <c r="M64985" s="26"/>
      <c r="N64985" s="60"/>
      <c r="O64985" s="60"/>
      <c r="P64985" s="26"/>
      <c r="Q64985" s="26"/>
      <c r="R64985" s="26"/>
      <c r="S64985" s="60"/>
      <c r="T64985" s="60"/>
      <c r="U64985" s="60"/>
      <c r="V64985" s="26"/>
      <c r="W64985" s="26"/>
      <c r="X64985" s="26"/>
      <c r="Y64985" s="26"/>
      <c r="Z64985" s="1"/>
    </row>
    <row r="64986" spans="1:26" ht="23.25">
      <c r="A64986" s="1"/>
      <c r="B64986" s="52"/>
      <c r="C64986" s="52"/>
      <c r="D64986" s="52"/>
      <c r="E64986" s="52"/>
      <c r="F64986" s="52"/>
      <c r="G64986" s="52"/>
      <c r="H64986" s="52"/>
      <c r="I64986" s="53"/>
      <c r="J64986" s="54"/>
      <c r="K64986" s="55"/>
      <c r="L64986" s="60"/>
      <c r="M64986" s="26"/>
      <c r="N64986" s="60"/>
      <c r="O64986" s="60"/>
      <c r="P64986" s="26"/>
      <c r="Q64986" s="26"/>
      <c r="R64986" s="26"/>
      <c r="S64986" s="60"/>
      <c r="T64986" s="60"/>
      <c r="U64986" s="60"/>
      <c r="V64986" s="26"/>
      <c r="W64986" s="26"/>
      <c r="X64986" s="26"/>
      <c r="Y64986" s="26"/>
      <c r="Z64986" s="1"/>
    </row>
    <row r="64987" spans="1:26" ht="23.25">
      <c r="A64987" s="1"/>
      <c r="B64987" s="61"/>
      <c r="C64987" s="61"/>
      <c r="D64987" s="61"/>
      <c r="E64987" s="61"/>
      <c r="F64987" s="61"/>
      <c r="G64987" s="61"/>
      <c r="H64987" s="61"/>
      <c r="I64987" s="53"/>
      <c r="J64987" s="54"/>
      <c r="K64987" s="55"/>
      <c r="L64987" s="60"/>
      <c r="M64987" s="26"/>
      <c r="N64987" s="60"/>
      <c r="O64987" s="60"/>
      <c r="P64987" s="26"/>
      <c r="Q64987" s="26"/>
      <c r="R64987" s="26"/>
      <c r="S64987" s="60"/>
      <c r="T64987" s="60"/>
      <c r="U64987" s="60"/>
      <c r="V64987" s="26"/>
      <c r="W64987" s="26"/>
      <c r="X64987" s="26"/>
      <c r="Y64987" s="26"/>
      <c r="Z64987" s="1"/>
    </row>
    <row r="64988" spans="1:26" ht="23.25">
      <c r="A64988" s="1"/>
      <c r="B64988" s="61"/>
      <c r="C64988" s="62"/>
      <c r="D64988" s="62"/>
      <c r="E64988" s="62"/>
      <c r="F64988" s="62"/>
      <c r="G64988" s="62"/>
      <c r="H64988" s="62"/>
      <c r="I64988" s="54"/>
      <c r="J64988" s="54"/>
      <c r="K64988" s="55"/>
      <c r="L64988" s="24"/>
      <c r="M64988" s="24"/>
      <c r="N64988" s="24"/>
      <c r="O64988" s="24"/>
      <c r="P64988" s="24"/>
      <c r="Q64988" s="24"/>
      <c r="R64988" s="24"/>
      <c r="S64988" s="24"/>
      <c r="T64988" s="24"/>
      <c r="U64988" s="24"/>
      <c r="V64988" s="24"/>
      <c r="W64988" s="24"/>
      <c r="X64988" s="24"/>
      <c r="Y64988" s="24"/>
      <c r="Z64988" s="1"/>
    </row>
    <row r="64989" spans="1:26" ht="23.25">
      <c r="A64989" s="1"/>
      <c r="B64989" s="61"/>
      <c r="C64989" s="61"/>
      <c r="D64989" s="61"/>
      <c r="E64989" s="61"/>
      <c r="F64989" s="61"/>
      <c r="G64989" s="61"/>
      <c r="H64989" s="61"/>
      <c r="I64989" s="53"/>
      <c r="J64989" s="54"/>
      <c r="K64989" s="55"/>
      <c r="L64989" s="60"/>
      <c r="M64989" s="26"/>
      <c r="N64989" s="60"/>
      <c r="O64989" s="60"/>
      <c r="P64989" s="26"/>
      <c r="Q64989" s="26"/>
      <c r="R64989" s="26"/>
      <c r="S64989" s="60"/>
      <c r="T64989" s="60"/>
      <c r="U64989" s="60"/>
      <c r="V64989" s="26"/>
      <c r="W64989" s="26"/>
      <c r="X64989" s="26"/>
      <c r="Y64989" s="26"/>
      <c r="Z64989" s="1"/>
    </row>
    <row r="64990" spans="1:26" ht="23.25">
      <c r="A64990" s="1"/>
      <c r="B64990" s="61"/>
      <c r="C64990" s="61"/>
      <c r="D64990" s="61"/>
      <c r="E64990" s="61"/>
      <c r="F64990" s="61"/>
      <c r="G64990" s="61"/>
      <c r="H64990" s="61"/>
      <c r="I64990" s="53"/>
      <c r="J64990" s="54"/>
      <c r="K64990" s="55"/>
      <c r="L64990" s="60"/>
      <c r="M64990" s="26"/>
      <c r="N64990" s="60"/>
      <c r="O64990" s="60"/>
      <c r="P64990" s="26"/>
      <c r="Q64990" s="26"/>
      <c r="R64990" s="26"/>
      <c r="S64990" s="60"/>
      <c r="T64990" s="60"/>
      <c r="U64990" s="60"/>
      <c r="V64990" s="26"/>
      <c r="W64990" s="26"/>
      <c r="X64990" s="26"/>
      <c r="Y64990" s="26"/>
      <c r="Z64990" s="1"/>
    </row>
    <row r="64991" spans="1:26" ht="23.25">
      <c r="A64991" s="1"/>
      <c r="B64991" s="61"/>
      <c r="C64991" s="61"/>
      <c r="D64991" s="61"/>
      <c r="E64991" s="61"/>
      <c r="F64991" s="61"/>
      <c r="G64991" s="61"/>
      <c r="H64991" s="61"/>
      <c r="I64991" s="53"/>
      <c r="J64991" s="54"/>
      <c r="K64991" s="55"/>
      <c r="L64991" s="60"/>
      <c r="M64991" s="26"/>
      <c r="N64991" s="60"/>
      <c r="O64991" s="60"/>
      <c r="P64991" s="26"/>
      <c r="Q64991" s="26"/>
      <c r="R64991" s="26"/>
      <c r="S64991" s="60"/>
      <c r="T64991" s="60"/>
      <c r="U64991" s="60"/>
      <c r="V64991" s="26"/>
      <c r="W64991" s="26"/>
      <c r="X64991" s="26"/>
      <c r="Y64991" s="26"/>
      <c r="Z64991" s="1"/>
    </row>
    <row r="64992" spans="1:26" ht="23.25">
      <c r="A64992" s="1"/>
      <c r="B64992" s="61"/>
      <c r="C64992" s="61"/>
      <c r="D64992" s="61"/>
      <c r="E64992" s="61"/>
      <c r="F64992" s="61"/>
      <c r="G64992" s="61"/>
      <c r="H64992" s="61"/>
      <c r="I64992" s="53"/>
      <c r="J64992" s="54"/>
      <c r="K64992" s="55"/>
      <c r="L64992" s="60"/>
      <c r="M64992" s="26"/>
      <c r="N64992" s="60"/>
      <c r="O64992" s="60"/>
      <c r="P64992" s="26"/>
      <c r="Q64992" s="26"/>
      <c r="R64992" s="26"/>
      <c r="S64992" s="60"/>
      <c r="T64992" s="60"/>
      <c r="U64992" s="60"/>
      <c r="V64992" s="26"/>
      <c r="W64992" s="26"/>
      <c r="X64992" s="26"/>
      <c r="Y64992" s="26"/>
      <c r="Z64992" s="1"/>
    </row>
    <row r="64993" spans="1:26" ht="23.25">
      <c r="A64993" s="1"/>
      <c r="B64993" s="61"/>
      <c r="C64993" s="61"/>
      <c r="D64993" s="61"/>
      <c r="E64993" s="61"/>
      <c r="F64993" s="61"/>
      <c r="G64993" s="61"/>
      <c r="H64993" s="61"/>
      <c r="I64993" s="53"/>
      <c r="J64993" s="54"/>
      <c r="K64993" s="55"/>
      <c r="L64993" s="60"/>
      <c r="M64993" s="26"/>
      <c r="N64993" s="60"/>
      <c r="O64993" s="60"/>
      <c r="P64993" s="26"/>
      <c r="Q64993" s="26"/>
      <c r="R64993" s="26"/>
      <c r="S64993" s="60"/>
      <c r="T64993" s="60"/>
      <c r="U64993" s="60"/>
      <c r="V64993" s="26"/>
      <c r="W64993" s="26"/>
      <c r="X64993" s="26"/>
      <c r="Y64993" s="26"/>
      <c r="Z64993" s="1"/>
    </row>
    <row r="64994" spans="1:26" ht="23.25">
      <c r="A64994" s="1"/>
      <c r="B64994" s="61"/>
      <c r="C64994" s="61"/>
      <c r="D64994" s="61"/>
      <c r="E64994" s="61"/>
      <c r="F64994" s="61"/>
      <c r="G64994" s="61"/>
      <c r="H64994" s="61"/>
      <c r="I64994" s="53"/>
      <c r="J64994" s="54"/>
      <c r="K64994" s="55"/>
      <c r="L64994" s="60"/>
      <c r="M64994" s="26"/>
      <c r="N64994" s="60"/>
      <c r="O64994" s="60"/>
      <c r="P64994" s="26"/>
      <c r="Q64994" s="26"/>
      <c r="R64994" s="26"/>
      <c r="S64994" s="60"/>
      <c r="T64994" s="60"/>
      <c r="U64994" s="60"/>
      <c r="V64994" s="26"/>
      <c r="W64994" s="26"/>
      <c r="X64994" s="26"/>
      <c r="Y64994" s="26"/>
      <c r="Z64994" s="1"/>
    </row>
    <row r="64995" spans="1:26" ht="23.25">
      <c r="A64995" s="1"/>
      <c r="B64995" s="70"/>
      <c r="C64995" s="70"/>
      <c r="D64995" s="70"/>
      <c r="E64995" s="70"/>
      <c r="F64995" s="70"/>
      <c r="G64995" s="70"/>
      <c r="H64995" s="70"/>
      <c r="I64995" s="64"/>
      <c r="J64995" s="65"/>
      <c r="K64995" s="66"/>
      <c r="L64995" s="67"/>
      <c r="M64995" s="68"/>
      <c r="N64995" s="67"/>
      <c r="O64995" s="67"/>
      <c r="P64995" s="68"/>
      <c r="Q64995" s="68"/>
      <c r="R64995" s="68"/>
      <c r="S64995" s="67"/>
      <c r="T64995" s="67"/>
      <c r="U64995" s="67"/>
      <c r="V64995" s="68"/>
      <c r="W64995" s="68"/>
      <c r="X64995" s="68"/>
      <c r="Y64995" s="68"/>
      <c r="Z64995" s="1"/>
    </row>
    <row r="64996" spans="1:26" ht="23.25">
      <c r="A64996" s="71" t="s">
        <v>41</v>
      </c>
      <c r="B64996" s="71"/>
      <c r="C64996" s="71"/>
      <c r="D64996" s="71"/>
      <c r="E64996" s="71"/>
      <c r="F64996" s="71"/>
      <c r="G64996" s="71"/>
      <c r="H64996" s="72"/>
      <c r="I64996" s="71"/>
      <c r="J64996" s="71"/>
      <c r="K64996" s="71"/>
      <c r="L64996" s="56"/>
      <c r="M64996" s="56"/>
      <c r="N64996" s="56"/>
      <c r="O64996" s="56"/>
      <c r="P64996" s="56"/>
      <c r="Q64996" s="56"/>
      <c r="R64996" s="56"/>
      <c r="S64996" s="56"/>
      <c r="T64996" s="56"/>
      <c r="U64996" s="56"/>
      <c r="V64996" s="56"/>
      <c r="W64996" s="56"/>
      <c r="X64996" s="56"/>
      <c r="Y64996" s="56"/>
      <c r="Z64996" s="71" t="s">
        <v>41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2002-05-23T17:40:11Z</cp:lastPrinted>
  <dcterms:created xsi:type="dcterms:W3CDTF">2001-11-13T16:33:40Z</dcterms:created>
  <dcterms:modified xsi:type="dcterms:W3CDTF">2002-06-07T02:56:32Z</dcterms:modified>
  <cp:category/>
  <cp:version/>
  <cp:contentType/>
  <cp:contentStatus/>
</cp:coreProperties>
</file>