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'Hoja1'!$A$1:$W$495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54</t>
        </r>
      </text>
    </comment>
  </commentList>
</comments>
</file>

<file path=xl/sharedStrings.xml><?xml version="1.0" encoding="utf-8"?>
<sst xmlns="http://schemas.openxmlformats.org/spreadsheetml/2006/main" count="837" uniqueCount="137">
  <si>
    <t>CUENTA DE LA HACIENDA PÚBLICA FEDERAL DE 2001</t>
  </si>
  <si>
    <t>EJERCICIO PROGRAMÁTICO ECONÓMICO DEL GASTO DEVENGADO DE ENTIDADES PARAESTATALES DE CONTROL PRESUPUESTARIO DIRECTO</t>
  </si>
  <si>
    <t>(Miles de pesos con un decimal)</t>
  </si>
  <si>
    <t xml:space="preserve"> P3AP260F</t>
  </si>
  <si>
    <t>CATEGORÍAS</t>
  </si>
  <si>
    <t>G A S T O     C O R R I E N T E</t>
  </si>
  <si>
    <t>G A S T O   D E   C A P I T A L</t>
  </si>
  <si>
    <t>GASTO PROGRAMABLE DEVENGADO</t>
  </si>
  <si>
    <t>PROGRAMÁTICAS</t>
  </si>
  <si>
    <t>Estructura Porcentual</t>
  </si>
  <si>
    <t>D E N O M I N A C I Ó N</t>
  </si>
  <si>
    <t>Servicios</t>
  </si>
  <si>
    <t>Materiales y</t>
  </si>
  <si>
    <t>Otras</t>
  </si>
  <si>
    <t>Bienes</t>
  </si>
  <si>
    <t>Obra</t>
  </si>
  <si>
    <t>Inversiones</t>
  </si>
  <si>
    <t>F</t>
  </si>
  <si>
    <t>SF</t>
  </si>
  <si>
    <t>PS</t>
  </si>
  <si>
    <t>PE</t>
  </si>
  <si>
    <t>AI</t>
  </si>
  <si>
    <t>PY</t>
  </si>
  <si>
    <t>Personales</t>
  </si>
  <si>
    <t>Suministros</t>
  </si>
  <si>
    <t>Generales</t>
  </si>
  <si>
    <t>Erogaciones</t>
  </si>
  <si>
    <t>Suma</t>
  </si>
  <si>
    <t>Muebles e</t>
  </si>
  <si>
    <t>Pública</t>
  </si>
  <si>
    <t>Financieras</t>
  </si>
  <si>
    <t>Total</t>
  </si>
  <si>
    <t>Corriente</t>
  </si>
  <si>
    <t>De Capital</t>
  </si>
  <si>
    <t>Inmuebles</t>
  </si>
  <si>
    <t>HOJA       DE       .</t>
  </si>
  <si>
    <t>*</t>
  </si>
  <si>
    <t xml:space="preserve"> E N T I D A D :  18576  PEMEX REFINACION</t>
  </si>
  <si>
    <t>S E C T O R :  18 ENERGIA</t>
  </si>
  <si>
    <t>TOTAL ORIGINAL  1/</t>
  </si>
  <si>
    <t>TOTAL MODIFICADO    1/</t>
  </si>
  <si>
    <t>TOTAL EJERCIDO    1/</t>
  </si>
  <si>
    <t>PORCENTAJE DE EJERCICIO EJER/ORIG</t>
  </si>
  <si>
    <t>PORCENTAJE DE EJERCICIO EJER/MODIF</t>
  </si>
  <si>
    <t>09</t>
  </si>
  <si>
    <t>SEGURIDAD SOCIAL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</si>
  <si>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</si>
  <si>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</si>
  <si>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</si>
  <si>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</si>
  <si>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</si>
  <si>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02</t>
  </si>
  <si>
    <t>Pensiones y Jubilaciones</t>
  </si>
  <si>
    <t>000</t>
  </si>
  <si>
    <t>Programa Normal de Operación</t>
  </si>
  <si>
    <t>423</t>
  </si>
  <si>
    <t>Proporcionar prestaciones económicas</t>
  </si>
  <si>
    <t>N000</t>
  </si>
  <si>
    <t>Actividad Institucional no Asociada a Proyectos</t>
  </si>
  <si>
    <t>14</t>
  </si>
  <si>
    <t xml:space="preserve">MEDIO AMBIENTE Y RECURSOS </t>
  </si>
  <si>
    <t>NATURALES</t>
  </si>
  <si>
    <t>01</t>
  </si>
  <si>
    <t>MEDIO AMBIENTE</t>
  </si>
  <si>
    <t>437</t>
  </si>
  <si>
    <t>Desarrollar y construir infraestructura básica</t>
  </si>
  <si>
    <t>I002</t>
  </si>
  <si>
    <t>Programas Operacionales de Obras</t>
  </si>
  <si>
    <t>I003</t>
  </si>
  <si>
    <t>Otros Programas Operacionales de Inversión</t>
  </si>
  <si>
    <t>K010</t>
  </si>
  <si>
    <t>Paquete Ecológico</t>
  </si>
  <si>
    <t>15</t>
  </si>
  <si>
    <t>ENERGIA</t>
  </si>
  <si>
    <t>00</t>
  </si>
  <si>
    <t>Subfunción de Servicios Compartidos</t>
  </si>
  <si>
    <t>602</t>
  </si>
  <si>
    <t>Auditar la Gestión Pública</t>
  </si>
  <si>
    <t>Hidrocarburos</t>
  </si>
  <si>
    <t>443</t>
  </si>
  <si>
    <t>Distribuir petróleo, gas, petrolíferos y petro-</t>
  </si>
  <si>
    <t>químicos</t>
  </si>
  <si>
    <t>K009</t>
  </si>
  <si>
    <t>Cambio en la Configuración de la Refinería</t>
  </si>
  <si>
    <t>de Cadereyta</t>
  </si>
  <si>
    <t>K018</t>
  </si>
  <si>
    <t>Ductos</t>
  </si>
  <si>
    <t>K020</t>
  </si>
  <si>
    <t>Relocalización y nuevas plantas de almace-</t>
  </si>
  <si>
    <t>namiento y agencias de ventas</t>
  </si>
  <si>
    <t>K007</t>
  </si>
  <si>
    <t>Ampliación a las Refinerías  1/</t>
  </si>
  <si>
    <t>444</t>
  </si>
  <si>
    <t>Comercializar petróleo, gas, petrolíferos y pe-</t>
  </si>
  <si>
    <t>troquímicos</t>
  </si>
  <si>
    <t>namiento y agencias de ventas  1/</t>
  </si>
  <si>
    <t>506</t>
  </si>
  <si>
    <t>Producir petróleo, gas, petrolíferos y petroquí-</t>
  </si>
  <si>
    <t>micos</t>
  </si>
  <si>
    <t>Ampliación a las Refinerías</t>
  </si>
  <si>
    <t>K008</t>
  </si>
  <si>
    <t>Mejoramiento al Pool de Gasolinas de la Re-</t>
  </si>
  <si>
    <t>finería "Francisco I. Madero"</t>
  </si>
  <si>
    <t>Cadereyta</t>
  </si>
  <si>
    <t>K040</t>
  </si>
  <si>
    <t>Reconfiguración de la Refinería "Miguel Hi-</t>
  </si>
  <si>
    <t>dalgo" en Tula, Hgo.</t>
  </si>
  <si>
    <t>K041</t>
  </si>
  <si>
    <t xml:space="preserve">Reconfiguración de la Refinería "Ing. Antonio </t>
  </si>
  <si>
    <t>Dovalí Jaime " en Salina Cruz, Oax.</t>
  </si>
  <si>
    <t>K042</t>
  </si>
  <si>
    <t>Reconfiguración de la Refinería "Francisco I.</t>
  </si>
  <si>
    <t>Madero" en Cd. Madero, Tamps.</t>
  </si>
  <si>
    <t>K043</t>
  </si>
  <si>
    <t>M. Amor" en Salamanca, Gto.</t>
  </si>
  <si>
    <t>K044</t>
  </si>
  <si>
    <t>Reconfiguración de la Refinería "Lázaro Cár-</t>
  </si>
  <si>
    <t>denas" en Minatitlán, Ver.</t>
  </si>
  <si>
    <t xml:space="preserve">K049 </t>
  </si>
  <si>
    <t>Registro Pidiregas Cambio en la Configuración</t>
  </si>
  <si>
    <t>de la Refinería Cadereyta</t>
  </si>
  <si>
    <t>701</t>
  </si>
  <si>
    <t>Administrar recursos humanos, materiales y</t>
  </si>
  <si>
    <t>financieros</t>
  </si>
  <si>
    <t>1/ Proyecto incorporado durante el ejercicio, autorizado por la Secretaría de Hacienda y Crédito con oficio 340-A-2575 del 19 de diciembre de 2001, para el presupuesto modificado.</t>
  </si>
  <si>
    <t xml:space="preserve">2/ La suma de los parciales aparentemente puede no coincidir con los totales, debido al redondeo de las cifras. La suma considera no sólo el dígito que es </t>
  </si>
  <si>
    <t>directamente visible, sino tres dígitos a la derecha del punto decimal, mismos que se encuentran en los archivos magnéticos</t>
  </si>
  <si>
    <t>HOJA   2  DE  11   .</t>
  </si>
  <si>
    <t>HOJA   3  DE  11   .</t>
  </si>
  <si>
    <t>HOJA   4  DE  11   .</t>
  </si>
  <si>
    <t>HOJA   5  DE  11   .</t>
  </si>
  <si>
    <t>HOJA   6  DE  11   .</t>
  </si>
  <si>
    <t>HOJA   7  DE  11   .</t>
  </si>
  <si>
    <t>HOJA   8  DE  11   .</t>
  </si>
  <si>
    <t>HOJA   9  DE  11   .</t>
  </si>
  <si>
    <t>HOJA   10  DE  11   .</t>
  </si>
  <si>
    <t>HOJA   11  DE  11   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</si>
</sst>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_);\(#,###\)"/>
  </numFmts>
  <fonts count="10">
    <font>
      <sz val="18"/>
      <name val="Arial"/>
      <family val="0"/>
    </font>
    <font>
      <sz val="14"/>
      <name val="Arial"/>
      <family val="2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4" fontId="1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172" fontId="2" fillId="0" borderId="9" xfId="0" applyNumberFormat="1" applyFont="1" applyFill="1" applyBorder="1" applyAlignment="1">
      <alignment horizontal="center" vertical="center"/>
    </xf>
    <xf numFmtId="172" fontId="2" fillId="0" borderId="9" xfId="0" applyNumberFormat="1" applyFont="1" applyFill="1" applyBorder="1" applyAlignment="1">
      <alignment vertical="center"/>
    </xf>
    <xf numFmtId="172" fontId="2" fillId="0" borderId="13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Continuous" vertical="center"/>
    </xf>
    <xf numFmtId="172" fontId="2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2" fillId="0" borderId="20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vertical="center"/>
    </xf>
    <xf numFmtId="172" fontId="2" fillId="0" borderId="15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24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Continuous"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2" fontId="2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  <c r="W4" s="1"/>
    </row>
    <row r="5" spans="1:23" ht="23.25">
      <c r="A5" s="1"/>
      <c r="B5" s="6" t="s">
        <v>37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 t="s">
        <v>38</v>
      </c>
      <c r="Q5" s="7"/>
      <c r="R5" s="7"/>
      <c r="S5" s="7"/>
      <c r="T5" s="7"/>
      <c r="U5" s="7"/>
      <c r="V5" s="8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9" t="s">
        <v>4</v>
      </c>
      <c r="C7" s="10"/>
      <c r="D7" s="10"/>
      <c r="E7" s="10"/>
      <c r="F7" s="10"/>
      <c r="G7" s="10"/>
      <c r="H7" s="11"/>
      <c r="I7" s="12"/>
      <c r="J7" s="13"/>
      <c r="K7" s="14" t="s">
        <v>5</v>
      </c>
      <c r="L7" s="14"/>
      <c r="M7" s="14"/>
      <c r="N7" s="14"/>
      <c r="O7" s="14"/>
      <c r="P7" s="15" t="s">
        <v>6</v>
      </c>
      <c r="Q7" s="14"/>
      <c r="R7" s="14"/>
      <c r="S7" s="14"/>
      <c r="T7" s="15" t="s">
        <v>7</v>
      </c>
      <c r="U7" s="14"/>
      <c r="V7" s="16"/>
      <c r="W7" s="1"/>
    </row>
    <row r="8" spans="1:23" ht="23.25">
      <c r="A8" s="1"/>
      <c r="B8" s="17" t="s">
        <v>8</v>
      </c>
      <c r="C8" s="18"/>
      <c r="D8" s="18"/>
      <c r="E8" s="18"/>
      <c r="F8" s="18"/>
      <c r="G8" s="19"/>
      <c r="H8" s="20"/>
      <c r="I8" s="21"/>
      <c r="J8" s="22"/>
      <c r="K8" s="23"/>
      <c r="L8" s="24"/>
      <c r="M8" s="25"/>
      <c r="N8" s="26"/>
      <c r="O8" s="27"/>
      <c r="P8" s="28"/>
      <c r="Q8" s="23"/>
      <c r="R8" s="29"/>
      <c r="S8" s="27"/>
      <c r="T8" s="27"/>
      <c r="U8" s="30" t="s">
        <v>9</v>
      </c>
      <c r="V8" s="31"/>
      <c r="W8" s="1"/>
    </row>
    <row r="9" spans="1:23" ht="23.25">
      <c r="A9" s="1"/>
      <c r="B9" s="20"/>
      <c r="C9" s="32"/>
      <c r="D9" s="32"/>
      <c r="E9" s="32"/>
      <c r="F9" s="33"/>
      <c r="G9" s="32"/>
      <c r="H9" s="20"/>
      <c r="I9" s="34" t="s">
        <v>10</v>
      </c>
      <c r="J9" s="22"/>
      <c r="K9" s="35" t="s">
        <v>11</v>
      </c>
      <c r="L9" s="36" t="s">
        <v>12</v>
      </c>
      <c r="M9" s="37" t="s">
        <v>11</v>
      </c>
      <c r="N9" s="26" t="s">
        <v>13</v>
      </c>
      <c r="O9" s="24"/>
      <c r="P9" s="38" t="s">
        <v>14</v>
      </c>
      <c r="Q9" s="35" t="s">
        <v>15</v>
      </c>
      <c r="R9" s="29" t="s">
        <v>16</v>
      </c>
      <c r="S9" s="27"/>
      <c r="T9" s="27"/>
      <c r="U9" s="27"/>
      <c r="V9" s="36"/>
      <c r="W9" s="1"/>
    </row>
    <row r="10" spans="1:23" ht="23.25">
      <c r="A10" s="1"/>
      <c r="B10" s="39" t="s">
        <v>17</v>
      </c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20"/>
      <c r="I10" s="34"/>
      <c r="J10" s="22"/>
      <c r="K10" s="35" t="s">
        <v>23</v>
      </c>
      <c r="L10" s="36" t="s">
        <v>24</v>
      </c>
      <c r="M10" s="37" t="s">
        <v>25</v>
      </c>
      <c r="N10" s="26" t="s">
        <v>26</v>
      </c>
      <c r="O10" s="36" t="s">
        <v>27</v>
      </c>
      <c r="P10" s="38" t="s">
        <v>28</v>
      </c>
      <c r="Q10" s="35" t="s">
        <v>29</v>
      </c>
      <c r="R10" s="29" t="s">
        <v>30</v>
      </c>
      <c r="S10" s="26" t="s">
        <v>27</v>
      </c>
      <c r="T10" s="26" t="s">
        <v>31</v>
      </c>
      <c r="U10" s="26" t="s">
        <v>32</v>
      </c>
      <c r="V10" s="36" t="s">
        <v>33</v>
      </c>
      <c r="W10" s="1"/>
    </row>
    <row r="11" spans="1:23" ht="23.25">
      <c r="A11" s="1"/>
      <c r="B11" s="40"/>
      <c r="C11" s="40"/>
      <c r="D11" s="40"/>
      <c r="E11" s="40"/>
      <c r="F11" s="40"/>
      <c r="G11" s="40"/>
      <c r="H11" s="40"/>
      <c r="I11" s="41"/>
      <c r="J11" s="42"/>
      <c r="K11" s="43"/>
      <c r="L11" s="44"/>
      <c r="M11" s="45"/>
      <c r="N11" s="46"/>
      <c r="O11" s="47"/>
      <c r="P11" s="48" t="s">
        <v>34</v>
      </c>
      <c r="Q11" s="43"/>
      <c r="R11" s="49"/>
      <c r="S11" s="47"/>
      <c r="T11" s="47"/>
      <c r="U11" s="47"/>
      <c r="V11" s="50"/>
      <c r="W11" s="1"/>
    </row>
    <row r="12" spans="1:23" ht="23.25">
      <c r="A12" s="21"/>
      <c r="B12" s="20"/>
      <c r="C12" s="20"/>
      <c r="D12" s="20"/>
      <c r="E12" s="20"/>
      <c r="F12" s="20"/>
      <c r="G12" s="20"/>
      <c r="H12" s="51"/>
      <c r="I12" s="52"/>
      <c r="J12" s="53"/>
      <c r="K12" s="23"/>
      <c r="L12" s="24"/>
      <c r="M12" s="25"/>
      <c r="N12" s="27"/>
      <c r="O12" s="27"/>
      <c r="P12" s="28"/>
      <c r="Q12" s="23"/>
      <c r="R12" s="54"/>
      <c r="S12" s="27"/>
      <c r="T12" s="27"/>
      <c r="U12" s="27"/>
      <c r="V12" s="24"/>
      <c r="W12" s="1"/>
    </row>
    <row r="13" spans="1:23" ht="23.25">
      <c r="A13" s="21"/>
      <c r="B13" s="20"/>
      <c r="C13" s="20"/>
      <c r="D13" s="20"/>
      <c r="E13" s="20"/>
      <c r="F13" s="20"/>
      <c r="G13" s="20"/>
      <c r="H13" s="51"/>
      <c r="I13" s="55" t="s">
        <v>39</v>
      </c>
      <c r="J13" s="56"/>
      <c r="K13" s="75">
        <f>SUM(K20+K68+K145)</f>
        <v>12433679.785</v>
      </c>
      <c r="L13" s="75">
        <f>SUM(L20+L68+L145)</f>
        <v>1137550.853</v>
      </c>
      <c r="M13" s="75">
        <f>SUM(M20+M68+M145)</f>
        <v>5364432.518</v>
      </c>
      <c r="N13" s="57">
        <f>SUM(N20+N68+N145)</f>
        <v>0</v>
      </c>
      <c r="O13" s="75">
        <f>SUM(K13:N13)</f>
        <v>18935663.156</v>
      </c>
      <c r="P13" s="77">
        <f aca="true" t="shared" si="0" ref="P13:Q15">SUM(P20+P68+P145)</f>
        <v>2013871.767</v>
      </c>
      <c r="Q13" s="77">
        <f t="shared" si="0"/>
        <v>7663739.451999999</v>
      </c>
      <c r="R13" s="57"/>
      <c r="S13" s="76">
        <f>SUM(P13:R13)</f>
        <v>9677611.218999999</v>
      </c>
      <c r="T13" s="76">
        <f>SUM(S13,O13)</f>
        <v>28613274.375</v>
      </c>
      <c r="U13" s="76">
        <f>O13/T13*100</f>
        <v>66.17789669169942</v>
      </c>
      <c r="V13" s="76">
        <f>S13/T13*100</f>
        <v>33.82210330830058</v>
      </c>
      <c r="W13" s="23"/>
    </row>
    <row r="14" spans="1:23" ht="23.25">
      <c r="A14" s="21"/>
      <c r="B14" s="20"/>
      <c r="C14" s="20"/>
      <c r="D14" s="20"/>
      <c r="E14" s="20"/>
      <c r="F14" s="20"/>
      <c r="G14" s="20"/>
      <c r="H14" s="51"/>
      <c r="I14" s="55" t="s">
        <v>40</v>
      </c>
      <c r="J14" s="56"/>
      <c r="K14" s="75">
        <f aca="true" t="shared" si="1" ref="K14:M15">SUM(K21+K69+K146)</f>
        <v>13142090.014000002</v>
      </c>
      <c r="L14" s="75">
        <f t="shared" si="1"/>
        <v>1526175.429</v>
      </c>
      <c r="M14" s="75">
        <f t="shared" si="1"/>
        <v>5596753.933</v>
      </c>
      <c r="N14" s="57"/>
      <c r="O14" s="75">
        <f>SUM(K14:M14)</f>
        <v>20265019.376000002</v>
      </c>
      <c r="P14" s="77">
        <f t="shared" si="0"/>
        <v>2058325.452</v>
      </c>
      <c r="Q14" s="77">
        <f t="shared" si="0"/>
        <v>4980601.653999998</v>
      </c>
      <c r="R14" s="57"/>
      <c r="S14" s="76">
        <f>SUM(P14:R14)</f>
        <v>7038927.105999999</v>
      </c>
      <c r="T14" s="76">
        <f>SUM(S14,O14)</f>
        <v>27303946.482</v>
      </c>
      <c r="U14" s="76">
        <f>O14/T14*100</f>
        <v>74.22011096219963</v>
      </c>
      <c r="V14" s="76">
        <f>S14/T14*100</f>
        <v>25.779889037800373</v>
      </c>
      <c r="W14" s="23"/>
    </row>
    <row r="15" spans="1:23" ht="23.25">
      <c r="A15" s="21"/>
      <c r="B15" s="20"/>
      <c r="C15" s="20"/>
      <c r="D15" s="20"/>
      <c r="E15" s="20"/>
      <c r="F15" s="20"/>
      <c r="G15" s="20"/>
      <c r="H15" s="51"/>
      <c r="I15" s="58" t="s">
        <v>41</v>
      </c>
      <c r="J15" s="53"/>
      <c r="K15" s="75">
        <f t="shared" si="1"/>
        <v>13475787.076</v>
      </c>
      <c r="L15" s="75">
        <f t="shared" si="1"/>
        <v>1400547.686</v>
      </c>
      <c r="M15" s="75">
        <f t="shared" si="1"/>
        <v>5483878.109</v>
      </c>
      <c r="N15" s="57"/>
      <c r="O15" s="76">
        <f>SUM(K15:N15)</f>
        <v>20360212.871</v>
      </c>
      <c r="P15" s="75">
        <f t="shared" si="0"/>
        <v>1990617.014</v>
      </c>
      <c r="Q15" s="75">
        <f t="shared" si="0"/>
        <v>4502273.96</v>
      </c>
      <c r="R15" s="57"/>
      <c r="S15" s="76">
        <f>SUM(P15:R15)</f>
        <v>6492890.973999999</v>
      </c>
      <c r="T15" s="76">
        <f>SUM(S15,O15)</f>
        <v>26853103.845</v>
      </c>
      <c r="U15" s="76">
        <f>O15/T15*100</f>
        <v>75.82070582425814</v>
      </c>
      <c r="V15" s="76">
        <f>S15/T15*100</f>
        <v>24.179294175741862</v>
      </c>
      <c r="W15" s="1"/>
    </row>
    <row r="16" spans="1:23" ht="23.25">
      <c r="A16" s="21"/>
      <c r="B16" s="20"/>
      <c r="C16" s="20"/>
      <c r="D16" s="20"/>
      <c r="E16" s="20"/>
      <c r="F16" s="20"/>
      <c r="G16" s="20"/>
      <c r="H16" s="51"/>
      <c r="I16" s="58" t="s">
        <v>42</v>
      </c>
      <c r="J16" s="53"/>
      <c r="K16" s="75">
        <f>K15/K13*100</f>
        <v>108.3813264377067</v>
      </c>
      <c r="L16" s="76">
        <f>L15/L13*100</f>
        <v>123.11956712145336</v>
      </c>
      <c r="M16" s="75">
        <f>M15/M13*100</f>
        <v>102.22662118684892</v>
      </c>
      <c r="N16" s="24"/>
      <c r="O16" s="76">
        <f>O15/O13*100</f>
        <v>107.52310443665985</v>
      </c>
      <c r="P16" s="75">
        <f>P15/P13*100</f>
        <v>98.84527141295388</v>
      </c>
      <c r="Q16" s="75">
        <f>Q15/Q13*100</f>
        <v>58.74774303326616</v>
      </c>
      <c r="R16" s="57"/>
      <c r="S16" s="76">
        <f>S15/S13*100</f>
        <v>67.09187657024849</v>
      </c>
      <c r="T16" s="76">
        <f>T15/T13*100</f>
        <v>93.84841277886777</v>
      </c>
      <c r="U16" s="24"/>
      <c r="V16" s="24"/>
      <c r="W16" s="1"/>
    </row>
    <row r="17" spans="1:23" ht="23.25">
      <c r="A17" s="21"/>
      <c r="B17" s="20"/>
      <c r="C17" s="20"/>
      <c r="D17" s="20"/>
      <c r="E17" s="20"/>
      <c r="F17" s="20"/>
      <c r="G17" s="20"/>
      <c r="H17" s="51"/>
      <c r="I17" s="58" t="s">
        <v>43</v>
      </c>
      <c r="J17" s="53"/>
      <c r="K17" s="75">
        <f>K15/K14*100</f>
        <v>102.53914759101875</v>
      </c>
      <c r="L17" s="76">
        <f>L15/L14*100</f>
        <v>91.76845986294542</v>
      </c>
      <c r="M17" s="75">
        <f>M15/M14*100</f>
        <v>97.98319123278847</v>
      </c>
      <c r="N17" s="24"/>
      <c r="O17" s="76">
        <f>O15/O14*100</f>
        <v>100.46974292614166</v>
      </c>
      <c r="P17" s="75">
        <f>P15/P14*100</f>
        <v>96.71050863534674</v>
      </c>
      <c r="Q17" s="75">
        <f>Q15/Q14*100</f>
        <v>90.39618650056373</v>
      </c>
      <c r="R17" s="57"/>
      <c r="S17" s="76">
        <f>S15/S14*100</f>
        <v>92.24262272108832</v>
      </c>
      <c r="T17" s="76">
        <f>T15/T14*100</f>
        <v>98.34880046627245</v>
      </c>
      <c r="U17" s="24"/>
      <c r="V17" s="24"/>
      <c r="W17" s="1"/>
    </row>
    <row r="18" spans="1:23" ht="23.25">
      <c r="A18" s="21"/>
      <c r="B18" s="20"/>
      <c r="C18" s="20"/>
      <c r="D18" s="20"/>
      <c r="E18" s="20"/>
      <c r="F18" s="20"/>
      <c r="G18" s="20"/>
      <c r="H18" s="51"/>
      <c r="I18" s="52"/>
      <c r="J18" s="53"/>
      <c r="K18" s="57"/>
      <c r="L18" s="24"/>
      <c r="M18" s="57"/>
      <c r="N18" s="24"/>
      <c r="O18" s="24"/>
      <c r="P18" s="57"/>
      <c r="Q18" s="57"/>
      <c r="R18" s="57"/>
      <c r="S18" s="24"/>
      <c r="T18" s="24"/>
      <c r="U18" s="24"/>
      <c r="V18" s="24"/>
      <c r="W18" s="1"/>
    </row>
    <row r="19" spans="1:23" ht="23.25">
      <c r="A19" s="21"/>
      <c r="B19" s="20" t="s">
        <v>44</v>
      </c>
      <c r="C19" s="20"/>
      <c r="D19" s="20"/>
      <c r="E19" s="20"/>
      <c r="F19" s="20"/>
      <c r="G19" s="20"/>
      <c r="H19" s="51"/>
      <c r="I19" s="52" t="s">
        <v>45</v>
      </c>
      <c r="J19" s="53"/>
      <c r="K19" s="57"/>
      <c r="L19" s="24"/>
      <c r="M19" s="57"/>
      <c r="N19" s="24"/>
      <c r="O19" s="24"/>
      <c r="P19" s="57"/>
      <c r="Q19" s="57"/>
      <c r="R19" s="57"/>
      <c r="S19" s="24"/>
      <c r="T19" s="24"/>
      <c r="U19" s="24"/>
      <c r="V19" s="24"/>
      <c r="W19" s="1"/>
    </row>
    <row r="20" spans="1:23" ht="23.25">
      <c r="A20" s="21"/>
      <c r="B20" s="20"/>
      <c r="C20" s="20"/>
      <c r="D20" s="20"/>
      <c r="E20" s="20"/>
      <c r="F20" s="20"/>
      <c r="G20" s="20"/>
      <c r="H20" s="51"/>
      <c r="I20" s="52" t="s">
        <v>46</v>
      </c>
      <c r="J20" s="53"/>
      <c r="K20" s="57">
        <f>SUM(K27)</f>
        <v>1916092.322</v>
      </c>
      <c r="L20" s="24">
        <f>SUM(L27)</f>
        <v>0</v>
      </c>
      <c r="M20" s="57">
        <f>SUM(M27)</f>
        <v>0</v>
      </c>
      <c r="N20" s="24">
        <f>SUM(N27)</f>
        <v>0</v>
      </c>
      <c r="O20" s="24">
        <f>SUM(K20:N20)</f>
        <v>1916092.322</v>
      </c>
      <c r="P20" s="57"/>
      <c r="Q20" s="57"/>
      <c r="R20" s="57"/>
      <c r="S20" s="24">
        <f>SUM(P20:R20)</f>
        <v>0</v>
      </c>
      <c r="T20" s="24">
        <f>SUM(S20,O20)</f>
        <v>1916092.322</v>
      </c>
      <c r="U20" s="24">
        <f>O20/T20*100</f>
        <v>100</v>
      </c>
      <c r="V20" s="24">
        <f>S20/T20*100</f>
        <v>0</v>
      </c>
      <c r="W20" s="1"/>
    </row>
    <row r="21" spans="1:23" ht="23.25">
      <c r="A21" s="21"/>
      <c r="B21" s="20"/>
      <c r="C21" s="20"/>
      <c r="D21" s="20"/>
      <c r="E21" s="20"/>
      <c r="F21" s="20"/>
      <c r="G21" s="20"/>
      <c r="H21" s="51"/>
      <c r="I21" s="52" t="s">
        <v>47</v>
      </c>
      <c r="J21" s="53"/>
      <c r="K21" s="57">
        <f>SUM(K28)</f>
        <v>1688530.648</v>
      </c>
      <c r="L21" s="24"/>
      <c r="M21" s="57"/>
      <c r="N21" s="24"/>
      <c r="O21" s="24">
        <f>SUM(K21:N21)</f>
        <v>1688530.648</v>
      </c>
      <c r="P21" s="57"/>
      <c r="Q21" s="57"/>
      <c r="R21" s="57"/>
      <c r="S21" s="24">
        <f>SUM(P21:R21)</f>
        <v>0</v>
      </c>
      <c r="T21" s="24">
        <f>SUM(S21,O21)</f>
        <v>1688530.648</v>
      </c>
      <c r="U21" s="24">
        <f>O21/T21*100</f>
        <v>100</v>
      </c>
      <c r="V21" s="24">
        <f>S21/T21*100</f>
        <v>0</v>
      </c>
      <c r="W21" s="1"/>
    </row>
    <row r="22" spans="1:23" ht="23.25">
      <c r="A22" s="21"/>
      <c r="B22" s="20"/>
      <c r="C22" s="20"/>
      <c r="D22" s="20"/>
      <c r="E22" s="20"/>
      <c r="F22" s="20"/>
      <c r="G22" s="20"/>
      <c r="H22" s="51"/>
      <c r="I22" s="52" t="s">
        <v>48</v>
      </c>
      <c r="J22" s="53"/>
      <c r="K22" s="57">
        <f>SUM(K29)</f>
        <v>1688530.648</v>
      </c>
      <c r="L22" s="24"/>
      <c r="M22" s="57"/>
      <c r="N22" s="24"/>
      <c r="O22" s="24">
        <f>SUM(K22:N22)</f>
        <v>1688530.648</v>
      </c>
      <c r="P22" s="57"/>
      <c r="Q22" s="57"/>
      <c r="R22" s="57"/>
      <c r="S22" s="24"/>
      <c r="T22" s="24">
        <f>SUM(S22,O22)</f>
        <v>1688530.648</v>
      </c>
      <c r="U22" s="24">
        <f>O22/T22*100</f>
        <v>100</v>
      </c>
      <c r="V22" s="24"/>
      <c r="W22" s="1"/>
    </row>
    <row r="23" spans="1:23" ht="23.25">
      <c r="A23" s="21"/>
      <c r="B23" s="20"/>
      <c r="C23" s="20"/>
      <c r="D23" s="20"/>
      <c r="E23" s="20"/>
      <c r="F23" s="20"/>
      <c r="G23" s="20"/>
      <c r="H23" s="51"/>
      <c r="I23" s="52" t="s">
        <v>49</v>
      </c>
      <c r="J23" s="53"/>
      <c r="K23" s="57">
        <f>K22/K20*100</f>
        <v>88.12365816682188</v>
      </c>
      <c r="L23" s="24"/>
      <c r="M23" s="57"/>
      <c r="N23" s="24"/>
      <c r="O23" s="24">
        <f>O22/O20*100</f>
        <v>88.12365816682188</v>
      </c>
      <c r="P23" s="57"/>
      <c r="Q23" s="57"/>
      <c r="R23" s="57"/>
      <c r="S23" s="24"/>
      <c r="T23" s="24">
        <f>T22/T20*100</f>
        <v>88.12365816682188</v>
      </c>
      <c r="U23" s="24"/>
      <c r="V23" s="24"/>
      <c r="W23" s="1"/>
    </row>
    <row r="24" spans="1:23" ht="23.25">
      <c r="A24" s="21"/>
      <c r="B24" s="20"/>
      <c r="C24" s="20"/>
      <c r="D24" s="20"/>
      <c r="E24" s="20"/>
      <c r="F24" s="20"/>
      <c r="G24" s="20"/>
      <c r="H24" s="51"/>
      <c r="I24" s="52" t="s">
        <v>50</v>
      </c>
      <c r="J24" s="53"/>
      <c r="K24" s="57">
        <f>K22/K21*100</f>
        <v>100</v>
      </c>
      <c r="L24" s="24"/>
      <c r="M24" s="57"/>
      <c r="N24" s="24"/>
      <c r="O24" s="24">
        <f>O22/O21*100</f>
        <v>100</v>
      </c>
      <c r="P24" s="57"/>
      <c r="Q24" s="57"/>
      <c r="R24" s="57"/>
      <c r="S24" s="24"/>
      <c r="T24" s="24">
        <f>T22/T21*100</f>
        <v>100</v>
      </c>
      <c r="U24" s="24"/>
      <c r="V24" s="24"/>
      <c r="W24" s="1"/>
    </row>
    <row r="25" spans="1:23" ht="23.25">
      <c r="A25" s="21"/>
      <c r="B25" s="20"/>
      <c r="C25" s="20"/>
      <c r="D25" s="20"/>
      <c r="E25" s="20"/>
      <c r="F25" s="20"/>
      <c r="G25" s="20"/>
      <c r="H25" s="51"/>
      <c r="I25" s="52"/>
      <c r="J25" s="53"/>
      <c r="K25" s="57"/>
      <c r="L25" s="24"/>
      <c r="M25" s="57"/>
      <c r="N25" s="24"/>
      <c r="O25" s="24"/>
      <c r="P25" s="57"/>
      <c r="Q25" s="57"/>
      <c r="R25" s="57"/>
      <c r="S25" s="24"/>
      <c r="T25" s="24"/>
      <c r="U25" s="24"/>
      <c r="V25" s="24"/>
      <c r="W25" s="1"/>
    </row>
    <row r="26" spans="1:23" ht="23.25">
      <c r="A26" s="21"/>
      <c r="B26" s="20"/>
      <c r="C26" s="20" t="s">
        <v>51</v>
      </c>
      <c r="D26" s="20"/>
      <c r="E26" s="20"/>
      <c r="F26" s="20"/>
      <c r="G26" s="20"/>
      <c r="H26" s="51"/>
      <c r="I26" s="52" t="s">
        <v>52</v>
      </c>
      <c r="J26" s="53"/>
      <c r="K26" s="57"/>
      <c r="L26" s="24"/>
      <c r="M26" s="57"/>
      <c r="N26" s="24"/>
      <c r="O26" s="24"/>
      <c r="P26" s="57"/>
      <c r="Q26" s="57"/>
      <c r="R26" s="57"/>
      <c r="S26" s="24"/>
      <c r="T26" s="24"/>
      <c r="U26" s="24"/>
      <c r="V26" s="24"/>
      <c r="W26" s="1"/>
    </row>
    <row r="27" spans="1:23" ht="23.25">
      <c r="A27" s="21"/>
      <c r="B27" s="20"/>
      <c r="C27" s="20"/>
      <c r="D27" s="20"/>
      <c r="E27" s="20"/>
      <c r="F27" s="20"/>
      <c r="G27" s="20"/>
      <c r="H27" s="51"/>
      <c r="I27" s="52" t="s">
        <v>46</v>
      </c>
      <c r="J27" s="53"/>
      <c r="K27" s="57">
        <f>SUM(K34)</f>
        <v>1916092.322</v>
      </c>
      <c r="L27" s="24">
        <f>SUM(L34)</f>
        <v>0</v>
      </c>
      <c r="M27" s="57">
        <f>SUM(M34)</f>
        <v>0</v>
      </c>
      <c r="N27" s="24">
        <f>SUM(N34)</f>
        <v>0</v>
      </c>
      <c r="O27" s="24">
        <f>SUM(K27:N27)</f>
        <v>1916092.322</v>
      </c>
      <c r="P27" s="57"/>
      <c r="Q27" s="57"/>
      <c r="R27" s="57"/>
      <c r="S27" s="24">
        <f>SUM(P27:R27)</f>
        <v>0</v>
      </c>
      <c r="T27" s="24">
        <f>SUM(S27,O27)</f>
        <v>1916092.322</v>
      </c>
      <c r="U27" s="24">
        <f>O27/T27*100</f>
        <v>100</v>
      </c>
      <c r="V27" s="24">
        <f>S27/T27*100</f>
        <v>0</v>
      </c>
      <c r="W27" s="1"/>
    </row>
    <row r="28" spans="1:23" ht="23.25">
      <c r="A28" s="21"/>
      <c r="B28" s="20"/>
      <c r="C28" s="20"/>
      <c r="D28" s="20"/>
      <c r="E28" s="20"/>
      <c r="F28" s="20"/>
      <c r="G28" s="20"/>
      <c r="H28" s="51"/>
      <c r="I28" s="52" t="s">
        <v>47</v>
      </c>
      <c r="J28" s="53"/>
      <c r="K28" s="57">
        <f>SUM(K35)</f>
        <v>1688530.648</v>
      </c>
      <c r="L28" s="24"/>
      <c r="M28" s="57"/>
      <c r="N28" s="24"/>
      <c r="O28" s="24">
        <f>SUM(O35)</f>
        <v>1688530.648</v>
      </c>
      <c r="P28" s="57"/>
      <c r="Q28" s="57"/>
      <c r="R28" s="57"/>
      <c r="S28" s="24"/>
      <c r="T28" s="24">
        <f>SUM(S28,O28)</f>
        <v>1688530.648</v>
      </c>
      <c r="U28" s="24">
        <f>O28/T28*100</f>
        <v>100</v>
      </c>
      <c r="V28" s="24">
        <f>S28/T28*100</f>
        <v>0</v>
      </c>
      <c r="W28" s="1"/>
    </row>
    <row r="29" spans="1:23" ht="23.25">
      <c r="A29" s="21"/>
      <c r="B29" s="20"/>
      <c r="C29" s="20"/>
      <c r="D29" s="20"/>
      <c r="E29" s="20"/>
      <c r="F29" s="20"/>
      <c r="G29" s="20"/>
      <c r="H29" s="51"/>
      <c r="I29" s="52" t="s">
        <v>48</v>
      </c>
      <c r="J29" s="53"/>
      <c r="K29" s="57">
        <f>SUM(K36)</f>
        <v>1688530.648</v>
      </c>
      <c r="L29" s="24"/>
      <c r="M29" s="57"/>
      <c r="N29" s="24"/>
      <c r="O29" s="24">
        <f>SUM(K29:N29)</f>
        <v>1688530.648</v>
      </c>
      <c r="P29" s="57"/>
      <c r="Q29" s="57"/>
      <c r="R29" s="57"/>
      <c r="S29" s="24"/>
      <c r="T29" s="24">
        <f>SUM(S29,O29)</f>
        <v>1688530.648</v>
      </c>
      <c r="U29" s="24">
        <f>O29/T29*100</f>
        <v>100</v>
      </c>
      <c r="V29" s="24">
        <f>S29/T29*100</f>
        <v>0</v>
      </c>
      <c r="W29" s="1"/>
    </row>
    <row r="30" spans="1:23" ht="23.25">
      <c r="A30" s="21"/>
      <c r="B30" s="20"/>
      <c r="C30" s="20"/>
      <c r="D30" s="20"/>
      <c r="E30" s="20"/>
      <c r="F30" s="20"/>
      <c r="G30" s="20"/>
      <c r="H30" s="51"/>
      <c r="I30" s="52" t="s">
        <v>49</v>
      </c>
      <c r="J30" s="53"/>
      <c r="K30" s="57">
        <f>K29/K27*100</f>
        <v>88.12365816682188</v>
      </c>
      <c r="L30" s="24"/>
      <c r="M30" s="57"/>
      <c r="N30" s="24"/>
      <c r="O30" s="24">
        <f>O29/O27*100</f>
        <v>88.12365816682188</v>
      </c>
      <c r="P30" s="57"/>
      <c r="Q30" s="57"/>
      <c r="R30" s="57"/>
      <c r="S30" s="24"/>
      <c r="T30" s="24">
        <f>T29/T27*100</f>
        <v>88.12365816682188</v>
      </c>
      <c r="U30" s="24"/>
      <c r="V30" s="24"/>
      <c r="W30" s="1"/>
    </row>
    <row r="31" spans="1:23" ht="23.25">
      <c r="A31" s="21"/>
      <c r="B31" s="20"/>
      <c r="C31" s="20"/>
      <c r="D31" s="20"/>
      <c r="E31" s="20"/>
      <c r="F31" s="20"/>
      <c r="G31" s="20"/>
      <c r="H31" s="51"/>
      <c r="I31" s="52" t="s">
        <v>50</v>
      </c>
      <c r="J31" s="53"/>
      <c r="K31" s="57">
        <f>K29/K28*100</f>
        <v>100</v>
      </c>
      <c r="L31" s="24"/>
      <c r="M31" s="57"/>
      <c r="N31" s="24"/>
      <c r="O31" s="24">
        <f>O29/O28*100</f>
        <v>100</v>
      </c>
      <c r="P31" s="57"/>
      <c r="Q31" s="57"/>
      <c r="R31" s="57"/>
      <c r="S31" s="24"/>
      <c r="T31" s="24">
        <f>T29/T28*100</f>
        <v>100</v>
      </c>
      <c r="U31" s="24"/>
      <c r="V31" s="24"/>
      <c r="W31" s="1"/>
    </row>
    <row r="32" spans="1:23" ht="23.25">
      <c r="A32" s="21"/>
      <c r="B32" s="20"/>
      <c r="C32" s="20"/>
      <c r="D32" s="20"/>
      <c r="E32" s="20"/>
      <c r="F32" s="20"/>
      <c r="G32" s="20"/>
      <c r="H32" s="51"/>
      <c r="I32" s="52"/>
      <c r="J32" s="53"/>
      <c r="K32" s="57"/>
      <c r="L32" s="24"/>
      <c r="M32" s="57"/>
      <c r="N32" s="24"/>
      <c r="O32" s="24"/>
      <c r="P32" s="57"/>
      <c r="Q32" s="57"/>
      <c r="R32" s="57"/>
      <c r="S32" s="24"/>
      <c r="T32" s="24"/>
      <c r="U32" s="24"/>
      <c r="V32" s="24"/>
      <c r="W32" s="1"/>
    </row>
    <row r="33" spans="1:23" ht="23.25">
      <c r="A33" s="21"/>
      <c r="B33" s="20"/>
      <c r="C33" s="20"/>
      <c r="D33" s="20"/>
      <c r="E33" s="39" t="s">
        <v>53</v>
      </c>
      <c r="F33" s="20"/>
      <c r="G33" s="20"/>
      <c r="H33" s="51"/>
      <c r="I33" s="52" t="s">
        <v>54</v>
      </c>
      <c r="J33" s="53"/>
      <c r="K33" s="57"/>
      <c r="L33" s="24"/>
      <c r="M33" s="57"/>
      <c r="N33" s="24"/>
      <c r="O33" s="24"/>
      <c r="P33" s="57"/>
      <c r="Q33" s="57"/>
      <c r="R33" s="57"/>
      <c r="S33" s="24"/>
      <c r="T33" s="24"/>
      <c r="U33" s="24"/>
      <c r="V33" s="24"/>
      <c r="W33" s="1"/>
    </row>
    <row r="34" spans="1:23" ht="23.25">
      <c r="A34" s="21"/>
      <c r="B34" s="20"/>
      <c r="C34" s="20"/>
      <c r="D34" s="20"/>
      <c r="E34" s="20"/>
      <c r="F34" s="20"/>
      <c r="G34" s="20"/>
      <c r="H34" s="51"/>
      <c r="I34" s="52" t="s">
        <v>46</v>
      </c>
      <c r="J34" s="53"/>
      <c r="K34" s="57">
        <f>SUM(K41)</f>
        <v>1916092.322</v>
      </c>
      <c r="L34" s="24">
        <f>SUM(L41)</f>
        <v>0</v>
      </c>
      <c r="M34" s="57">
        <f>SUM(M41)</f>
        <v>0</v>
      </c>
      <c r="N34" s="24">
        <f>SUM(N41)</f>
        <v>0</v>
      </c>
      <c r="O34" s="24">
        <f>SUM(K34:N34)</f>
        <v>1916092.322</v>
      </c>
      <c r="P34" s="57"/>
      <c r="Q34" s="57"/>
      <c r="R34" s="57"/>
      <c r="S34" s="24">
        <f>SUM(P34:R34)</f>
        <v>0</v>
      </c>
      <c r="T34" s="24">
        <f>SUM(S34,O34)</f>
        <v>1916092.322</v>
      </c>
      <c r="U34" s="24">
        <f>O34/T34*100</f>
        <v>100</v>
      </c>
      <c r="V34" s="24">
        <f>S34/T34*100</f>
        <v>0</v>
      </c>
      <c r="W34" s="1"/>
    </row>
    <row r="35" spans="1:23" ht="23.25">
      <c r="A35" s="21"/>
      <c r="B35" s="20"/>
      <c r="C35" s="20"/>
      <c r="D35" s="20"/>
      <c r="E35" s="20"/>
      <c r="F35" s="20"/>
      <c r="G35" s="20"/>
      <c r="H35" s="51"/>
      <c r="I35" s="52" t="s">
        <v>47</v>
      </c>
      <c r="J35" s="53"/>
      <c r="K35" s="57">
        <f>SUM(K54)</f>
        <v>1688530.648</v>
      </c>
      <c r="L35" s="24"/>
      <c r="M35" s="57"/>
      <c r="N35" s="24"/>
      <c r="O35" s="24">
        <f>SUM(K35:N35)</f>
        <v>1688530.648</v>
      </c>
      <c r="P35" s="57"/>
      <c r="Q35" s="57"/>
      <c r="R35" s="57"/>
      <c r="S35" s="24">
        <f>SUM(P35:R35)</f>
        <v>0</v>
      </c>
      <c r="T35" s="24">
        <f>SUM(S35,O35)</f>
        <v>1688530.648</v>
      </c>
      <c r="U35" s="24">
        <f>O35/T35*100</f>
        <v>100</v>
      </c>
      <c r="V35" s="24">
        <f>S35/T35*100</f>
        <v>0</v>
      </c>
      <c r="W35" s="1"/>
    </row>
    <row r="36" spans="1:23" ht="23.25">
      <c r="A36" s="21"/>
      <c r="B36" s="20"/>
      <c r="C36" s="20"/>
      <c r="D36" s="20"/>
      <c r="E36" s="20"/>
      <c r="F36" s="20"/>
      <c r="G36" s="20"/>
      <c r="H36" s="51"/>
      <c r="I36" s="52" t="s">
        <v>48</v>
      </c>
      <c r="J36" s="53"/>
      <c r="K36" s="57">
        <f>SUM(K55)</f>
        <v>1688530.648</v>
      </c>
      <c r="L36" s="57"/>
      <c r="M36" s="57"/>
      <c r="N36" s="24"/>
      <c r="O36" s="24">
        <f>SUM(K36:N36)</f>
        <v>1688530.648</v>
      </c>
      <c r="P36" s="57"/>
      <c r="Q36" s="57"/>
      <c r="R36" s="57"/>
      <c r="S36" s="24"/>
      <c r="T36" s="24">
        <f>SUM(S36,O36)</f>
        <v>1688530.648</v>
      </c>
      <c r="U36" s="24">
        <f>O36/T36*100</f>
        <v>100</v>
      </c>
      <c r="V36" s="24">
        <f>S36/T36*100</f>
        <v>0</v>
      </c>
      <c r="W36" s="1"/>
    </row>
    <row r="37" spans="1:23" ht="23.25">
      <c r="A37" s="21"/>
      <c r="B37" s="59"/>
      <c r="C37" s="60"/>
      <c r="D37" s="60"/>
      <c r="E37" s="60"/>
      <c r="F37" s="60"/>
      <c r="G37" s="60"/>
      <c r="H37" s="52"/>
      <c r="I37" s="52" t="s">
        <v>49</v>
      </c>
      <c r="J37" s="53"/>
      <c r="K37" s="22">
        <f>K36/K34*100</f>
        <v>88.12365816682188</v>
      </c>
      <c r="L37" s="22"/>
      <c r="M37" s="22"/>
      <c r="N37" s="22"/>
      <c r="O37" s="22">
        <f>O36/O34*100</f>
        <v>88.12365816682188</v>
      </c>
      <c r="P37" s="22"/>
      <c r="Q37" s="22"/>
      <c r="R37" s="22"/>
      <c r="S37" s="22"/>
      <c r="T37" s="22">
        <f>T36/T34*100</f>
        <v>88.12365816682188</v>
      </c>
      <c r="U37" s="22"/>
      <c r="V37" s="22"/>
      <c r="W37" s="1"/>
    </row>
    <row r="38" spans="1:23" ht="23.25">
      <c r="A38" s="21"/>
      <c r="B38" s="20"/>
      <c r="C38" s="20"/>
      <c r="D38" s="20"/>
      <c r="E38" s="20"/>
      <c r="F38" s="20"/>
      <c r="G38" s="20"/>
      <c r="H38" s="51"/>
      <c r="I38" s="52" t="s">
        <v>50</v>
      </c>
      <c r="J38" s="53"/>
      <c r="K38" s="57">
        <f>K36/K35*100</f>
        <v>100</v>
      </c>
      <c r="L38" s="24"/>
      <c r="M38" s="57"/>
      <c r="N38" s="24"/>
      <c r="O38" s="24">
        <f>O36/O35*100</f>
        <v>100</v>
      </c>
      <c r="P38" s="57"/>
      <c r="Q38" s="57"/>
      <c r="R38" s="57"/>
      <c r="S38" s="24"/>
      <c r="T38" s="24">
        <f>T36/T35*100</f>
        <v>100</v>
      </c>
      <c r="U38" s="24"/>
      <c r="V38" s="24"/>
      <c r="W38" s="1"/>
    </row>
    <row r="39" spans="1:23" ht="23.25">
      <c r="A39" s="21"/>
      <c r="B39" s="20"/>
      <c r="C39" s="20"/>
      <c r="D39" s="20"/>
      <c r="E39" s="20"/>
      <c r="F39" s="20"/>
      <c r="G39" s="20"/>
      <c r="H39" s="51"/>
      <c r="I39" s="52"/>
      <c r="J39" s="53"/>
      <c r="K39" s="57"/>
      <c r="L39" s="24"/>
      <c r="M39" s="57"/>
      <c r="N39" s="24"/>
      <c r="O39" s="24"/>
      <c r="P39" s="57"/>
      <c r="Q39" s="57"/>
      <c r="R39" s="57"/>
      <c r="S39" s="24"/>
      <c r="T39" s="24"/>
      <c r="U39" s="24"/>
      <c r="V39" s="24"/>
      <c r="W39" s="1"/>
    </row>
    <row r="40" spans="1:23" ht="23.25">
      <c r="A40" s="21"/>
      <c r="B40" s="20"/>
      <c r="C40" s="20"/>
      <c r="D40" s="20"/>
      <c r="E40" s="20"/>
      <c r="F40" s="39" t="s">
        <v>55</v>
      </c>
      <c r="G40" s="20"/>
      <c r="H40" s="51"/>
      <c r="I40" s="52" t="s">
        <v>56</v>
      </c>
      <c r="J40" s="53"/>
      <c r="K40" s="57"/>
      <c r="L40" s="24"/>
      <c r="M40" s="57"/>
      <c r="N40" s="24"/>
      <c r="O40" s="24"/>
      <c r="P40" s="57"/>
      <c r="Q40" s="57"/>
      <c r="R40" s="57"/>
      <c r="S40" s="24"/>
      <c r="T40" s="24"/>
      <c r="U40" s="24"/>
      <c r="V40" s="24"/>
      <c r="W40" s="1"/>
    </row>
    <row r="41" spans="1:23" ht="23.25">
      <c r="A41" s="21"/>
      <c r="B41" s="20"/>
      <c r="C41" s="20"/>
      <c r="D41" s="20"/>
      <c r="E41" s="20"/>
      <c r="F41" s="20"/>
      <c r="G41" s="20"/>
      <c r="H41" s="51"/>
      <c r="I41" s="52" t="s">
        <v>46</v>
      </c>
      <c r="J41" s="53"/>
      <c r="K41" s="57">
        <f>SUM(K60)</f>
        <v>1916092.322</v>
      </c>
      <c r="L41" s="24">
        <f>SUM(L60)</f>
        <v>0</v>
      </c>
      <c r="M41" s="57">
        <f>SUM(M60)</f>
        <v>0</v>
      </c>
      <c r="N41" s="24">
        <f>SUM(N60)</f>
        <v>0</v>
      </c>
      <c r="O41" s="24">
        <f>SUM(K41:N41)</f>
        <v>1916092.322</v>
      </c>
      <c r="P41" s="57"/>
      <c r="Q41" s="57"/>
      <c r="R41" s="57"/>
      <c r="S41" s="24">
        <f>SUM(P41:R41)</f>
        <v>0</v>
      </c>
      <c r="T41" s="24">
        <f>SUM(S41,O41)</f>
        <v>1916092.322</v>
      </c>
      <c r="U41" s="24">
        <f>O41/T41*100</f>
        <v>100</v>
      </c>
      <c r="V41" s="24">
        <f>S41/T41*100</f>
        <v>0</v>
      </c>
      <c r="W41" s="1"/>
    </row>
    <row r="42" spans="1:23" ht="23.25">
      <c r="A42" s="21"/>
      <c r="B42" s="20"/>
      <c r="C42" s="20"/>
      <c r="D42" s="20"/>
      <c r="E42" s="20"/>
      <c r="F42" s="20"/>
      <c r="G42" s="20"/>
      <c r="H42" s="51"/>
      <c r="I42" s="52"/>
      <c r="J42" s="53"/>
      <c r="K42" s="57"/>
      <c r="L42" s="24"/>
      <c r="M42" s="57"/>
      <c r="N42" s="24"/>
      <c r="O42" s="24"/>
      <c r="P42" s="57"/>
      <c r="Q42" s="57"/>
      <c r="R42" s="57"/>
      <c r="S42" s="24"/>
      <c r="T42" s="24"/>
      <c r="U42" s="24"/>
      <c r="V42" s="24"/>
      <c r="W42" s="1"/>
    </row>
    <row r="43" spans="1:23" ht="23.25">
      <c r="A43" s="21"/>
      <c r="B43" s="20"/>
      <c r="C43" s="20"/>
      <c r="D43" s="20"/>
      <c r="E43" s="20"/>
      <c r="F43" s="20"/>
      <c r="G43" s="20"/>
      <c r="H43" s="51"/>
      <c r="I43" s="52"/>
      <c r="J43" s="53"/>
      <c r="K43" s="57"/>
      <c r="L43" s="24"/>
      <c r="M43" s="57"/>
      <c r="N43" s="24"/>
      <c r="O43" s="24"/>
      <c r="P43" s="57"/>
      <c r="Q43" s="57"/>
      <c r="R43" s="57"/>
      <c r="S43" s="24"/>
      <c r="T43" s="24"/>
      <c r="U43" s="24"/>
      <c r="V43" s="24"/>
      <c r="W43" s="1"/>
    </row>
    <row r="44" spans="1:23" ht="23.25">
      <c r="A44" s="21"/>
      <c r="B44" s="20"/>
      <c r="C44" s="20"/>
      <c r="D44" s="20"/>
      <c r="E44" s="20"/>
      <c r="F44" s="20"/>
      <c r="G44" s="20"/>
      <c r="H44" s="51"/>
      <c r="I44" s="52"/>
      <c r="J44" s="53"/>
      <c r="K44" s="57"/>
      <c r="L44" s="24"/>
      <c r="M44" s="57"/>
      <c r="N44" s="24"/>
      <c r="O44" s="24"/>
      <c r="P44" s="57"/>
      <c r="Q44" s="57"/>
      <c r="R44" s="57"/>
      <c r="S44" s="24"/>
      <c r="T44" s="24"/>
      <c r="U44" s="24"/>
      <c r="V44" s="24"/>
      <c r="W44" s="1"/>
    </row>
    <row r="45" spans="1:23" ht="23.25">
      <c r="A45" s="21"/>
      <c r="B45" s="40"/>
      <c r="C45" s="40"/>
      <c r="D45" s="40"/>
      <c r="E45" s="40"/>
      <c r="F45" s="40"/>
      <c r="G45" s="40"/>
      <c r="H45" s="61"/>
      <c r="I45" s="62"/>
      <c r="J45" s="63"/>
      <c r="K45" s="64"/>
      <c r="L45" s="65"/>
      <c r="M45" s="64"/>
      <c r="N45" s="65"/>
      <c r="O45" s="66"/>
      <c r="P45" s="64"/>
      <c r="Q45" s="64"/>
      <c r="R45" s="64"/>
      <c r="S45" s="65"/>
      <c r="T45" s="65"/>
      <c r="U45" s="65"/>
      <c r="V45" s="65"/>
      <c r="W45" s="1"/>
    </row>
    <row r="46" spans="1:23" ht="23.25">
      <c r="A46" s="1"/>
      <c r="B46" s="2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67"/>
      <c r="C47" s="67"/>
      <c r="D47" s="67"/>
      <c r="E47" s="67"/>
      <c r="F47" s="67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5"/>
      <c r="T47" s="5"/>
      <c r="U47" s="5"/>
      <c r="V47" s="5" t="s">
        <v>127</v>
      </c>
      <c r="W47" s="1"/>
    </row>
    <row r="48" spans="1:23" ht="23.25">
      <c r="A48" s="1"/>
      <c r="B48" s="9" t="s">
        <v>4</v>
      </c>
      <c r="C48" s="10"/>
      <c r="D48" s="10"/>
      <c r="E48" s="10"/>
      <c r="F48" s="10"/>
      <c r="G48" s="10"/>
      <c r="H48" s="11"/>
      <c r="I48" s="12"/>
      <c r="J48" s="13"/>
      <c r="K48" s="14" t="s">
        <v>5</v>
      </c>
      <c r="L48" s="14"/>
      <c r="M48" s="14"/>
      <c r="N48" s="14"/>
      <c r="O48" s="14"/>
      <c r="P48" s="15" t="s">
        <v>6</v>
      </c>
      <c r="Q48" s="14"/>
      <c r="R48" s="14"/>
      <c r="S48" s="14"/>
      <c r="T48" s="15" t="s">
        <v>7</v>
      </c>
      <c r="U48" s="14"/>
      <c r="V48" s="16"/>
      <c r="W48" s="1"/>
    </row>
    <row r="49" spans="1:23" ht="23.25">
      <c r="A49" s="1"/>
      <c r="B49" s="17" t="s">
        <v>8</v>
      </c>
      <c r="C49" s="18"/>
      <c r="D49" s="18"/>
      <c r="E49" s="18"/>
      <c r="F49" s="18"/>
      <c r="G49" s="19"/>
      <c r="H49" s="20"/>
      <c r="I49" s="21"/>
      <c r="J49" s="22"/>
      <c r="K49" s="23"/>
      <c r="L49" s="24"/>
      <c r="M49" s="25"/>
      <c r="N49" s="26"/>
      <c r="O49" s="27"/>
      <c r="P49" s="28"/>
      <c r="Q49" s="23"/>
      <c r="R49" s="29"/>
      <c r="S49" s="27"/>
      <c r="T49" s="27"/>
      <c r="U49" s="30" t="s">
        <v>9</v>
      </c>
      <c r="V49" s="31"/>
      <c r="W49" s="1"/>
    </row>
    <row r="50" spans="1:23" ht="23.25">
      <c r="A50" s="1"/>
      <c r="B50" s="20"/>
      <c r="C50" s="32"/>
      <c r="D50" s="32"/>
      <c r="E50" s="32"/>
      <c r="F50" s="33"/>
      <c r="G50" s="32"/>
      <c r="H50" s="20"/>
      <c r="I50" s="34" t="s">
        <v>10</v>
      </c>
      <c r="J50" s="22"/>
      <c r="K50" s="35" t="s">
        <v>11</v>
      </c>
      <c r="L50" s="36" t="s">
        <v>12</v>
      </c>
      <c r="M50" s="37" t="s">
        <v>11</v>
      </c>
      <c r="N50" s="26" t="s">
        <v>13</v>
      </c>
      <c r="O50" s="24"/>
      <c r="P50" s="38" t="s">
        <v>14</v>
      </c>
      <c r="Q50" s="35" t="s">
        <v>15</v>
      </c>
      <c r="R50" s="29" t="s">
        <v>16</v>
      </c>
      <c r="S50" s="27"/>
      <c r="T50" s="27"/>
      <c r="U50" s="27"/>
      <c r="V50" s="36"/>
      <c r="W50" s="1"/>
    </row>
    <row r="51" spans="1:23" ht="23.25">
      <c r="A51" s="1"/>
      <c r="B51" s="39" t="s">
        <v>17</v>
      </c>
      <c r="C51" s="39" t="s">
        <v>18</v>
      </c>
      <c r="D51" s="39" t="s">
        <v>19</v>
      </c>
      <c r="E51" s="39" t="s">
        <v>20</v>
      </c>
      <c r="F51" s="39" t="s">
        <v>21</v>
      </c>
      <c r="G51" s="39" t="s">
        <v>22</v>
      </c>
      <c r="H51" s="20"/>
      <c r="I51" s="34"/>
      <c r="J51" s="22"/>
      <c r="K51" s="35" t="s">
        <v>23</v>
      </c>
      <c r="L51" s="36" t="s">
        <v>24</v>
      </c>
      <c r="M51" s="37" t="s">
        <v>25</v>
      </c>
      <c r="N51" s="26" t="s">
        <v>26</v>
      </c>
      <c r="O51" s="36" t="s">
        <v>27</v>
      </c>
      <c r="P51" s="38" t="s">
        <v>28</v>
      </c>
      <c r="Q51" s="35" t="s">
        <v>29</v>
      </c>
      <c r="R51" s="29" t="s">
        <v>30</v>
      </c>
      <c r="S51" s="26" t="s">
        <v>27</v>
      </c>
      <c r="T51" s="26" t="s">
        <v>31</v>
      </c>
      <c r="U51" s="26" t="s">
        <v>32</v>
      </c>
      <c r="V51" s="36" t="s">
        <v>33</v>
      </c>
      <c r="W51" s="1"/>
    </row>
    <row r="52" spans="1:23" ht="23.25">
      <c r="A52" s="1"/>
      <c r="B52" s="40"/>
      <c r="C52" s="40"/>
      <c r="D52" s="40"/>
      <c r="E52" s="40"/>
      <c r="F52" s="40"/>
      <c r="G52" s="40"/>
      <c r="H52" s="40"/>
      <c r="I52" s="41"/>
      <c r="J52" s="42"/>
      <c r="K52" s="43"/>
      <c r="L52" s="44"/>
      <c r="M52" s="45"/>
      <c r="N52" s="46"/>
      <c r="O52" s="47"/>
      <c r="P52" s="48" t="s">
        <v>34</v>
      </c>
      <c r="Q52" s="43"/>
      <c r="R52" s="49"/>
      <c r="S52" s="47"/>
      <c r="T52" s="47"/>
      <c r="U52" s="47"/>
      <c r="V52" s="50"/>
      <c r="W52" s="1"/>
    </row>
    <row r="53" spans="1:23" ht="23.25">
      <c r="A53" s="21"/>
      <c r="B53" s="59"/>
      <c r="C53" s="59"/>
      <c r="D53" s="59"/>
      <c r="E53" s="59"/>
      <c r="F53" s="59"/>
      <c r="G53" s="59"/>
      <c r="H53" s="51"/>
      <c r="I53" s="52"/>
      <c r="J53" s="53"/>
      <c r="K53" s="57"/>
      <c r="L53" s="24"/>
      <c r="M53" s="57"/>
      <c r="N53" s="24"/>
      <c r="O53" s="24"/>
      <c r="P53" s="57"/>
      <c r="Q53" s="57"/>
      <c r="R53" s="57"/>
      <c r="S53" s="24"/>
      <c r="T53" s="24"/>
      <c r="U53" s="24"/>
      <c r="V53" s="24"/>
      <c r="W53" s="1"/>
    </row>
    <row r="54" spans="1:23" ht="23.25">
      <c r="A54" s="21"/>
      <c r="B54" s="20" t="s">
        <v>44</v>
      </c>
      <c r="C54" s="20" t="s">
        <v>51</v>
      </c>
      <c r="D54" s="20"/>
      <c r="E54" s="20" t="s">
        <v>53</v>
      </c>
      <c r="F54" s="20" t="s">
        <v>55</v>
      </c>
      <c r="G54" s="20"/>
      <c r="H54" s="51"/>
      <c r="I54" s="52" t="s">
        <v>47</v>
      </c>
      <c r="J54" s="53"/>
      <c r="K54" s="57">
        <f>SUM(K61)</f>
        <v>1688530.648</v>
      </c>
      <c r="L54" s="24"/>
      <c r="M54" s="57"/>
      <c r="N54" s="24"/>
      <c r="O54" s="24">
        <f>SUM(K54:N54)</f>
        <v>1688530.648</v>
      </c>
      <c r="P54" s="57"/>
      <c r="Q54" s="57"/>
      <c r="R54" s="57"/>
      <c r="S54" s="24">
        <f>SUM(P54:R54)</f>
        <v>0</v>
      </c>
      <c r="T54" s="24">
        <f>SUM(S54,O54)</f>
        <v>1688530.648</v>
      </c>
      <c r="U54" s="24">
        <f>O54/T54*100</f>
        <v>100</v>
      </c>
      <c r="V54" s="24"/>
      <c r="W54" s="1"/>
    </row>
    <row r="55" spans="1:23" ht="23.25">
      <c r="A55" s="21"/>
      <c r="B55" s="20"/>
      <c r="C55" s="20"/>
      <c r="D55" s="20"/>
      <c r="E55" s="20"/>
      <c r="F55" s="20"/>
      <c r="G55" s="20"/>
      <c r="H55" s="51"/>
      <c r="I55" s="52" t="s">
        <v>48</v>
      </c>
      <c r="J55" s="53"/>
      <c r="K55" s="57">
        <f>SUM(K62)</f>
        <v>1688530.648</v>
      </c>
      <c r="L55" s="24"/>
      <c r="M55" s="57"/>
      <c r="N55" s="24"/>
      <c r="O55" s="24">
        <f>SUM(K55:N55)</f>
        <v>1688530.648</v>
      </c>
      <c r="P55" s="57"/>
      <c r="Q55" s="57"/>
      <c r="R55" s="57"/>
      <c r="S55" s="24"/>
      <c r="T55" s="24">
        <f>SUM(S55,O55)</f>
        <v>1688530.648</v>
      </c>
      <c r="U55" s="24">
        <f>O55/T55*100</f>
        <v>100</v>
      </c>
      <c r="V55" s="24"/>
      <c r="W55" s="1"/>
    </row>
    <row r="56" spans="1:23" ht="23.25">
      <c r="A56" s="21"/>
      <c r="B56" s="20"/>
      <c r="C56" s="20"/>
      <c r="D56" s="20"/>
      <c r="E56" s="20"/>
      <c r="F56" s="20"/>
      <c r="G56" s="20"/>
      <c r="H56" s="51"/>
      <c r="I56" s="52" t="s">
        <v>49</v>
      </c>
      <c r="J56" s="53"/>
      <c r="K56" s="57">
        <f>K55/K41*100</f>
        <v>88.12365816682188</v>
      </c>
      <c r="L56" s="24"/>
      <c r="M56" s="57"/>
      <c r="N56" s="24"/>
      <c r="O56" s="24">
        <f>O55/O41*100</f>
        <v>88.12365816682188</v>
      </c>
      <c r="P56" s="57"/>
      <c r="Q56" s="57"/>
      <c r="R56" s="57"/>
      <c r="S56" s="24"/>
      <c r="T56" s="24">
        <f>T55/T41*100</f>
        <v>88.12365816682188</v>
      </c>
      <c r="U56" s="24"/>
      <c r="V56" s="24"/>
      <c r="W56" s="1"/>
    </row>
    <row r="57" spans="1:23" ht="23.25">
      <c r="A57" s="21"/>
      <c r="B57" s="20"/>
      <c r="C57" s="20"/>
      <c r="D57" s="20"/>
      <c r="E57" s="20"/>
      <c r="F57" s="20"/>
      <c r="G57" s="20"/>
      <c r="H57" s="51"/>
      <c r="I57" s="52" t="s">
        <v>50</v>
      </c>
      <c r="J57" s="53"/>
      <c r="K57" s="57">
        <f>K55/K54*100</f>
        <v>100</v>
      </c>
      <c r="L57" s="24"/>
      <c r="M57" s="57"/>
      <c r="N57" s="24"/>
      <c r="O57" s="24">
        <f>O55/O54*100</f>
        <v>100</v>
      </c>
      <c r="P57" s="57"/>
      <c r="Q57" s="57"/>
      <c r="R57" s="57"/>
      <c r="S57" s="24"/>
      <c r="T57" s="24">
        <f>T55/T54*100</f>
        <v>100</v>
      </c>
      <c r="U57" s="24"/>
      <c r="V57" s="24"/>
      <c r="W57" s="1"/>
    </row>
    <row r="58" spans="1:23" ht="23.25">
      <c r="A58" s="21"/>
      <c r="B58" s="20"/>
      <c r="C58" s="20"/>
      <c r="D58" s="20"/>
      <c r="E58" s="20"/>
      <c r="F58" s="20"/>
      <c r="G58" s="20"/>
      <c r="H58" s="51"/>
      <c r="I58" s="52"/>
      <c r="J58" s="53"/>
      <c r="K58" s="57"/>
      <c r="L58" s="24"/>
      <c r="M58" s="57"/>
      <c r="N58" s="24"/>
      <c r="O58" s="24"/>
      <c r="P58" s="57"/>
      <c r="Q58" s="57"/>
      <c r="R58" s="57"/>
      <c r="S58" s="24"/>
      <c r="T58" s="24"/>
      <c r="U58" s="24"/>
      <c r="V58" s="24"/>
      <c r="W58" s="1"/>
    </row>
    <row r="59" spans="1:23" ht="23.25">
      <c r="A59" s="21"/>
      <c r="B59" s="20"/>
      <c r="C59" s="20"/>
      <c r="D59" s="20"/>
      <c r="E59" s="20"/>
      <c r="F59" s="20"/>
      <c r="G59" s="20" t="s">
        <v>57</v>
      </c>
      <c r="H59" s="51"/>
      <c r="I59" s="52" t="s">
        <v>58</v>
      </c>
      <c r="J59" s="53"/>
      <c r="K59" s="57"/>
      <c r="L59" s="24"/>
      <c r="M59" s="57"/>
      <c r="N59" s="24"/>
      <c r="O59" s="24"/>
      <c r="P59" s="57"/>
      <c r="Q59" s="57"/>
      <c r="R59" s="57"/>
      <c r="S59" s="24"/>
      <c r="T59" s="24"/>
      <c r="U59" s="24"/>
      <c r="V59" s="24"/>
      <c r="W59" s="1"/>
    </row>
    <row r="60" spans="1:23" ht="23.25">
      <c r="A60" s="21"/>
      <c r="B60" s="20"/>
      <c r="C60" s="20"/>
      <c r="D60" s="20"/>
      <c r="E60" s="20"/>
      <c r="F60" s="20"/>
      <c r="G60" s="20"/>
      <c r="H60" s="51"/>
      <c r="I60" s="52" t="s">
        <v>46</v>
      </c>
      <c r="J60" s="53"/>
      <c r="K60" s="57">
        <v>1916092.322</v>
      </c>
      <c r="L60" s="24"/>
      <c r="M60" s="57"/>
      <c r="N60" s="24"/>
      <c r="O60" s="24">
        <f>SUM(K60:N60)</f>
        <v>1916092.322</v>
      </c>
      <c r="P60" s="57"/>
      <c r="Q60" s="57"/>
      <c r="R60" s="57"/>
      <c r="S60" s="24">
        <f>SUM(P60:R60)</f>
        <v>0</v>
      </c>
      <c r="T60" s="24">
        <f>SUM(S60,O60)</f>
        <v>1916092.322</v>
      </c>
      <c r="U60" s="24">
        <f>O60/T60*100</f>
        <v>100</v>
      </c>
      <c r="V60" s="24">
        <f>S60/T60*100</f>
        <v>0</v>
      </c>
      <c r="W60" s="1"/>
    </row>
    <row r="61" spans="1:23" ht="23.25">
      <c r="A61" s="21"/>
      <c r="B61" s="20"/>
      <c r="C61" s="20"/>
      <c r="D61" s="20"/>
      <c r="E61" s="20"/>
      <c r="F61" s="20"/>
      <c r="G61" s="20"/>
      <c r="H61" s="51"/>
      <c r="I61" s="52" t="s">
        <v>47</v>
      </c>
      <c r="J61" s="53"/>
      <c r="K61" s="57">
        <v>1688530.648</v>
      </c>
      <c r="L61" s="24"/>
      <c r="M61" s="57"/>
      <c r="N61" s="24"/>
      <c r="O61" s="24">
        <f>SUM(K61:N61)</f>
        <v>1688530.648</v>
      </c>
      <c r="P61" s="57"/>
      <c r="Q61" s="57"/>
      <c r="R61" s="57"/>
      <c r="S61" s="24">
        <f>SUM(P61:R61)</f>
        <v>0</v>
      </c>
      <c r="T61" s="24">
        <f>SUM(S61,O61)</f>
        <v>1688530.648</v>
      </c>
      <c r="U61" s="24">
        <f>O61/T61*100</f>
        <v>100</v>
      </c>
      <c r="V61" s="24">
        <f>S61/T61*100</f>
        <v>0</v>
      </c>
      <c r="W61" s="1"/>
    </row>
    <row r="62" spans="1:23" ht="23.25">
      <c r="A62" s="21"/>
      <c r="B62" s="20"/>
      <c r="C62" s="20"/>
      <c r="D62" s="20"/>
      <c r="E62" s="20"/>
      <c r="F62" s="20"/>
      <c r="G62" s="20"/>
      <c r="H62" s="51"/>
      <c r="I62" s="52" t="s">
        <v>48</v>
      </c>
      <c r="J62" s="53"/>
      <c r="K62" s="57">
        <v>1688530.648</v>
      </c>
      <c r="L62" s="24"/>
      <c r="M62" s="57"/>
      <c r="N62" s="24"/>
      <c r="O62" s="24">
        <f>SUM(K62:N62)</f>
        <v>1688530.648</v>
      </c>
      <c r="P62" s="57"/>
      <c r="Q62" s="57"/>
      <c r="R62" s="57"/>
      <c r="S62" s="24">
        <f>SUM(P62:R62)</f>
        <v>0</v>
      </c>
      <c r="T62" s="24">
        <f>SUM(S62,O62)</f>
        <v>1688530.648</v>
      </c>
      <c r="U62" s="24">
        <f>O62/T62*100</f>
        <v>100</v>
      </c>
      <c r="V62" s="24">
        <f>S62/T62*100</f>
        <v>0</v>
      </c>
      <c r="W62" s="1"/>
    </row>
    <row r="63" spans="1:23" ht="23.25">
      <c r="A63" s="21"/>
      <c r="B63" s="20"/>
      <c r="C63" s="20"/>
      <c r="D63" s="20"/>
      <c r="E63" s="20"/>
      <c r="F63" s="20"/>
      <c r="G63" s="20"/>
      <c r="H63" s="51"/>
      <c r="I63" s="52" t="s">
        <v>49</v>
      </c>
      <c r="J63" s="53"/>
      <c r="K63" s="57">
        <f>K62/K60*100</f>
        <v>88.12365816682188</v>
      </c>
      <c r="L63" s="24"/>
      <c r="M63" s="57"/>
      <c r="N63" s="24"/>
      <c r="O63" s="24">
        <f>O62/O60*100</f>
        <v>88.12365816682188</v>
      </c>
      <c r="P63" s="57"/>
      <c r="Q63" s="57"/>
      <c r="R63" s="57"/>
      <c r="S63" s="24"/>
      <c r="T63" s="24">
        <f>T62/T60*100</f>
        <v>88.12365816682188</v>
      </c>
      <c r="U63" s="24"/>
      <c r="V63" s="24"/>
      <c r="W63" s="1"/>
    </row>
    <row r="64" spans="1:23" ht="23.25">
      <c r="A64" s="21"/>
      <c r="B64" s="20"/>
      <c r="C64" s="20"/>
      <c r="D64" s="20"/>
      <c r="E64" s="20"/>
      <c r="F64" s="20"/>
      <c r="G64" s="20"/>
      <c r="H64" s="51"/>
      <c r="I64" s="52" t="s">
        <v>50</v>
      </c>
      <c r="J64" s="53"/>
      <c r="K64" s="57">
        <f>K62/K61*100</f>
        <v>100</v>
      </c>
      <c r="L64" s="24"/>
      <c r="M64" s="57"/>
      <c r="N64" s="24"/>
      <c r="O64" s="24">
        <f>O62/O61*100</f>
        <v>100</v>
      </c>
      <c r="P64" s="57"/>
      <c r="Q64" s="57"/>
      <c r="R64" s="57"/>
      <c r="S64" s="24"/>
      <c r="T64" s="24">
        <f>T62/T61*100</f>
        <v>100</v>
      </c>
      <c r="U64" s="24"/>
      <c r="V64" s="24"/>
      <c r="W64" s="1"/>
    </row>
    <row r="65" spans="1:23" ht="23.25">
      <c r="A65" s="21"/>
      <c r="B65" s="20"/>
      <c r="C65" s="20"/>
      <c r="D65" s="20"/>
      <c r="E65" s="20"/>
      <c r="F65" s="20"/>
      <c r="G65" s="20"/>
      <c r="H65" s="51"/>
      <c r="I65" s="52"/>
      <c r="J65" s="53"/>
      <c r="K65" s="57"/>
      <c r="L65" s="24"/>
      <c r="M65" s="57"/>
      <c r="N65" s="24"/>
      <c r="O65" s="24"/>
      <c r="P65" s="57"/>
      <c r="Q65" s="57"/>
      <c r="R65" s="57"/>
      <c r="S65" s="24"/>
      <c r="T65" s="24"/>
      <c r="U65" s="24"/>
      <c r="V65" s="24"/>
      <c r="W65" s="1"/>
    </row>
    <row r="66" spans="1:23" ht="23.25">
      <c r="A66" s="21"/>
      <c r="B66" s="20" t="s">
        <v>59</v>
      </c>
      <c r="C66" s="20"/>
      <c r="D66" s="20"/>
      <c r="E66" s="20"/>
      <c r="F66" s="20"/>
      <c r="G66" s="20"/>
      <c r="H66" s="51"/>
      <c r="I66" s="52" t="s">
        <v>60</v>
      </c>
      <c r="J66" s="53"/>
      <c r="K66" s="57"/>
      <c r="L66" s="24"/>
      <c r="M66" s="57"/>
      <c r="N66" s="24"/>
      <c r="O66" s="24"/>
      <c r="P66" s="57"/>
      <c r="Q66" s="57"/>
      <c r="R66" s="57"/>
      <c r="S66" s="24"/>
      <c r="T66" s="24"/>
      <c r="U66" s="24"/>
      <c r="V66" s="24"/>
      <c r="W66" s="1"/>
    </row>
    <row r="67" spans="1:23" ht="23.25">
      <c r="A67" s="21"/>
      <c r="B67" s="59"/>
      <c r="C67" s="60"/>
      <c r="D67" s="60"/>
      <c r="E67" s="60"/>
      <c r="F67" s="60"/>
      <c r="G67" s="60"/>
      <c r="H67" s="52"/>
      <c r="I67" s="52" t="s">
        <v>61</v>
      </c>
      <c r="J67" s="53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1"/>
    </row>
    <row r="68" spans="1:23" ht="23.25">
      <c r="A68" s="21"/>
      <c r="B68" s="20"/>
      <c r="C68" s="20"/>
      <c r="D68" s="20"/>
      <c r="E68" s="20"/>
      <c r="F68" s="20"/>
      <c r="G68" s="20"/>
      <c r="H68" s="51"/>
      <c r="I68" s="52" t="s">
        <v>46</v>
      </c>
      <c r="J68" s="53"/>
      <c r="K68" s="57">
        <f>SUM(K75)</f>
        <v>552745.23</v>
      </c>
      <c r="L68" s="24">
        <f aca="true" t="shared" si="2" ref="L68:R70">SUM(L75)</f>
        <v>59888.505</v>
      </c>
      <c r="M68" s="57">
        <f t="shared" si="2"/>
        <v>627771.922</v>
      </c>
      <c r="N68" s="24">
        <f t="shared" si="2"/>
        <v>0</v>
      </c>
      <c r="O68" s="24">
        <f>SUM(K68:N68)</f>
        <v>1240405.6570000001</v>
      </c>
      <c r="P68" s="57">
        <f t="shared" si="2"/>
        <v>14442.009</v>
      </c>
      <c r="Q68" s="57">
        <f t="shared" si="2"/>
        <v>871591.017</v>
      </c>
      <c r="R68" s="57">
        <f t="shared" si="2"/>
        <v>0</v>
      </c>
      <c r="S68" s="24">
        <f>SUM(P68:R68)</f>
        <v>886033.026</v>
      </c>
      <c r="T68" s="24">
        <f>SUM(S68,O68)</f>
        <v>2126438.683</v>
      </c>
      <c r="U68" s="24">
        <f>O68/T68*100</f>
        <v>58.33253819715243</v>
      </c>
      <c r="V68" s="24">
        <f>S68/T68*100</f>
        <v>41.66746180284757</v>
      </c>
      <c r="W68" s="1"/>
    </row>
    <row r="69" spans="1:23" ht="23.25">
      <c r="A69" s="21"/>
      <c r="B69" s="20"/>
      <c r="C69" s="20"/>
      <c r="D69" s="20"/>
      <c r="E69" s="20"/>
      <c r="F69" s="20"/>
      <c r="G69" s="20"/>
      <c r="H69" s="51"/>
      <c r="I69" s="52" t="s">
        <v>47</v>
      </c>
      <c r="J69" s="53"/>
      <c r="K69" s="57">
        <f>SUM(K76)</f>
        <v>623498.29</v>
      </c>
      <c r="L69" s="24">
        <f t="shared" si="2"/>
        <v>96077.361</v>
      </c>
      <c r="M69" s="57">
        <f t="shared" si="2"/>
        <v>420868.151</v>
      </c>
      <c r="N69" s="24"/>
      <c r="O69" s="24">
        <f>SUM(K69:N69)</f>
        <v>1140443.8020000001</v>
      </c>
      <c r="P69" s="57">
        <f t="shared" si="2"/>
        <v>13705.042</v>
      </c>
      <c r="Q69" s="57">
        <f t="shared" si="2"/>
        <v>664631.259</v>
      </c>
      <c r="R69" s="57"/>
      <c r="S69" s="24">
        <f>SUM(P69:R69)</f>
        <v>678336.301</v>
      </c>
      <c r="T69" s="24">
        <f>SUM(S69,O69)</f>
        <v>1818780.1030000001</v>
      </c>
      <c r="U69" s="24">
        <f>O69/T69*100</f>
        <v>62.70377601552198</v>
      </c>
      <c r="V69" s="24">
        <f>S69/T69*100</f>
        <v>37.29622398447802</v>
      </c>
      <c r="W69" s="1"/>
    </row>
    <row r="70" spans="1:23" ht="23.25">
      <c r="A70" s="21"/>
      <c r="B70" s="20"/>
      <c r="C70" s="20"/>
      <c r="D70" s="20"/>
      <c r="E70" s="20"/>
      <c r="F70" s="20"/>
      <c r="G70" s="20"/>
      <c r="H70" s="51"/>
      <c r="I70" s="52" t="s">
        <v>48</v>
      </c>
      <c r="J70" s="53"/>
      <c r="K70" s="57">
        <f>SUM(K77)</f>
        <v>775990.01</v>
      </c>
      <c r="L70" s="24">
        <f t="shared" si="2"/>
        <v>84505.85</v>
      </c>
      <c r="M70" s="57">
        <f t="shared" si="2"/>
        <v>272860.457</v>
      </c>
      <c r="N70" s="24"/>
      <c r="O70" s="24">
        <f>SUM(K70:N70)</f>
        <v>1133356.317</v>
      </c>
      <c r="P70" s="57">
        <f t="shared" si="2"/>
        <v>9705.159</v>
      </c>
      <c r="Q70" s="57">
        <f t="shared" si="2"/>
        <v>636759.2170000001</v>
      </c>
      <c r="R70" s="57"/>
      <c r="S70" s="24">
        <f>SUM(P70:R70)</f>
        <v>646464.376</v>
      </c>
      <c r="T70" s="24">
        <f>SUM(S70,O70)</f>
        <v>1779820.693</v>
      </c>
      <c r="U70" s="24">
        <f>O70/T70*100</f>
        <v>63.678117770934364</v>
      </c>
      <c r="V70" s="24">
        <f>S70/T70*100</f>
        <v>36.32188222906565</v>
      </c>
      <c r="W70" s="1"/>
    </row>
    <row r="71" spans="1:23" ht="23.25">
      <c r="A71" s="21"/>
      <c r="B71" s="20"/>
      <c r="C71" s="20"/>
      <c r="D71" s="20"/>
      <c r="E71" s="20"/>
      <c r="F71" s="20"/>
      <c r="G71" s="20"/>
      <c r="H71" s="51"/>
      <c r="I71" s="52" t="s">
        <v>49</v>
      </c>
      <c r="J71" s="53"/>
      <c r="K71" s="22">
        <f>K70/K68*100</f>
        <v>140.3883684351288</v>
      </c>
      <c r="L71" s="22">
        <f>L70/L68*100</f>
        <v>141.10529224264323</v>
      </c>
      <c r="M71" s="22">
        <f>M70/M68*100</f>
        <v>43.464903006605</v>
      </c>
      <c r="N71" s="22"/>
      <c r="O71" s="22">
        <f>O70/O68*100</f>
        <v>91.36981201303888</v>
      </c>
      <c r="P71" s="22">
        <f>P70/P68*100</f>
        <v>67.20089289516437</v>
      </c>
      <c r="Q71" s="22">
        <f>Q70/Q68*100</f>
        <v>73.05711102802704</v>
      </c>
      <c r="R71" s="22"/>
      <c r="S71" s="22">
        <f>S70/S68*100</f>
        <v>72.96165684912066</v>
      </c>
      <c r="T71" s="22">
        <f>T70/T68*100</f>
        <v>83.69960099150434</v>
      </c>
      <c r="U71" s="22"/>
      <c r="V71" s="22"/>
      <c r="W71" s="1"/>
    </row>
    <row r="72" spans="1:23" ht="23.25">
      <c r="A72" s="21"/>
      <c r="B72" s="20"/>
      <c r="C72" s="20"/>
      <c r="D72" s="20"/>
      <c r="E72" s="20"/>
      <c r="F72" s="20"/>
      <c r="G72" s="20"/>
      <c r="H72" s="51"/>
      <c r="I72" s="52" t="s">
        <v>50</v>
      </c>
      <c r="J72" s="53"/>
      <c r="K72" s="57">
        <f>K70/K69*100</f>
        <v>124.45743997148733</v>
      </c>
      <c r="L72" s="24">
        <f>L70/L69*100</f>
        <v>87.9560482515751</v>
      </c>
      <c r="M72" s="57">
        <f>M70/M69*100</f>
        <v>64.83276445406295</v>
      </c>
      <c r="N72" s="24"/>
      <c r="O72" s="24">
        <f>O70/O69*100</f>
        <v>99.37853272668318</v>
      </c>
      <c r="P72" s="57">
        <f>P70/P69*100</f>
        <v>70.81451483330004</v>
      </c>
      <c r="Q72" s="57">
        <f>Q70/Q69*100</f>
        <v>95.80639014151457</v>
      </c>
      <c r="R72" s="57"/>
      <c r="S72" s="24">
        <f>S70/S69*100</f>
        <v>95.30145667377458</v>
      </c>
      <c r="T72" s="24">
        <f>T70/T69*100</f>
        <v>97.85793730997287</v>
      </c>
      <c r="U72" s="24"/>
      <c r="V72" s="24"/>
      <c r="W72" s="1"/>
    </row>
    <row r="73" spans="1:23" ht="23.25">
      <c r="A73" s="21"/>
      <c r="B73" s="20"/>
      <c r="C73" s="20"/>
      <c r="D73" s="20"/>
      <c r="E73" s="20"/>
      <c r="F73" s="20"/>
      <c r="G73" s="20"/>
      <c r="H73" s="51"/>
      <c r="I73" s="52"/>
      <c r="J73" s="53"/>
      <c r="K73" s="57"/>
      <c r="L73" s="24"/>
      <c r="M73" s="57"/>
      <c r="N73" s="24"/>
      <c r="O73" s="24"/>
      <c r="P73" s="57"/>
      <c r="Q73" s="57"/>
      <c r="R73" s="57"/>
      <c r="S73" s="24"/>
      <c r="T73" s="24"/>
      <c r="U73" s="24"/>
      <c r="V73" s="24"/>
      <c r="W73" s="1"/>
    </row>
    <row r="74" spans="1:23" ht="23.25">
      <c r="A74" s="21"/>
      <c r="B74" s="20"/>
      <c r="C74" s="39" t="s">
        <v>62</v>
      </c>
      <c r="D74" s="20"/>
      <c r="E74" s="20"/>
      <c r="F74" s="20"/>
      <c r="G74" s="20"/>
      <c r="H74" s="51"/>
      <c r="I74" s="52" t="s">
        <v>63</v>
      </c>
      <c r="J74" s="53"/>
      <c r="K74" s="57"/>
      <c r="L74" s="24"/>
      <c r="M74" s="57"/>
      <c r="N74" s="24"/>
      <c r="O74" s="24"/>
      <c r="P74" s="57"/>
      <c r="Q74" s="57"/>
      <c r="R74" s="57"/>
      <c r="S74" s="24"/>
      <c r="T74" s="24"/>
      <c r="U74" s="24"/>
      <c r="V74" s="24"/>
      <c r="W74" s="1"/>
    </row>
    <row r="75" spans="1:23" ht="23.25">
      <c r="A75" s="21"/>
      <c r="B75" s="20"/>
      <c r="C75" s="20"/>
      <c r="D75" s="20"/>
      <c r="E75" s="20"/>
      <c r="F75" s="20"/>
      <c r="G75" s="20"/>
      <c r="H75" s="51"/>
      <c r="I75" s="68" t="s">
        <v>46</v>
      </c>
      <c r="J75" s="53"/>
      <c r="K75" s="57">
        <f aca="true" t="shared" si="3" ref="K75:M77">SUM(K82)</f>
        <v>552745.23</v>
      </c>
      <c r="L75" s="24">
        <f t="shared" si="3"/>
        <v>59888.505</v>
      </c>
      <c r="M75" s="57">
        <f t="shared" si="3"/>
        <v>627771.922</v>
      </c>
      <c r="N75" s="24">
        <f>SUM(N81)</f>
        <v>0</v>
      </c>
      <c r="O75" s="24">
        <f>SUM(K75:N75)</f>
        <v>1240405.6570000001</v>
      </c>
      <c r="P75" s="57">
        <f aca="true" t="shared" si="4" ref="P75:Q77">SUM(P82)</f>
        <v>14442.009</v>
      </c>
      <c r="Q75" s="57">
        <f t="shared" si="4"/>
        <v>871591.017</v>
      </c>
      <c r="R75" s="57">
        <f>SUM(R81)</f>
        <v>0</v>
      </c>
      <c r="S75" s="24">
        <f>SUM(P75:R75)</f>
        <v>886033.026</v>
      </c>
      <c r="T75" s="24">
        <f>SUM(S75,O75)</f>
        <v>2126438.683</v>
      </c>
      <c r="U75" s="24">
        <f>O75/T75*100</f>
        <v>58.33253819715243</v>
      </c>
      <c r="V75" s="24">
        <f>S75/T75*100</f>
        <v>41.66746180284757</v>
      </c>
      <c r="W75" s="1"/>
    </row>
    <row r="76" spans="1:23" ht="23.25">
      <c r="A76" s="21"/>
      <c r="B76" s="59"/>
      <c r="C76" s="20"/>
      <c r="D76" s="20"/>
      <c r="E76" s="20"/>
      <c r="F76" s="20"/>
      <c r="G76" s="20"/>
      <c r="H76" s="51"/>
      <c r="I76" s="52" t="s">
        <v>47</v>
      </c>
      <c r="J76" s="53"/>
      <c r="K76" s="23">
        <f t="shared" si="3"/>
        <v>623498.29</v>
      </c>
      <c r="L76" s="24">
        <f t="shared" si="3"/>
        <v>96077.361</v>
      </c>
      <c r="M76" s="25">
        <f t="shared" si="3"/>
        <v>420868.151</v>
      </c>
      <c r="N76" s="27"/>
      <c r="O76" s="27">
        <f>SUM(K76:N76)</f>
        <v>1140443.8020000001</v>
      </c>
      <c r="P76" s="28">
        <f t="shared" si="4"/>
        <v>13705.042</v>
      </c>
      <c r="Q76" s="23">
        <f t="shared" si="4"/>
        <v>664631.259</v>
      </c>
      <c r="R76" s="54"/>
      <c r="S76" s="27">
        <f>SUM(P76:R76)</f>
        <v>678336.301</v>
      </c>
      <c r="T76" s="27">
        <f>SUM(S76,O76)</f>
        <v>1818780.1030000001</v>
      </c>
      <c r="U76" s="27">
        <f>O76/T76*100</f>
        <v>62.70377601552198</v>
      </c>
      <c r="V76" s="24">
        <f>S76/T76*100</f>
        <v>37.29622398447802</v>
      </c>
      <c r="W76" s="1"/>
    </row>
    <row r="77" spans="1:23" ht="23.25">
      <c r="A77" s="21"/>
      <c r="B77" s="59"/>
      <c r="C77" s="20"/>
      <c r="D77" s="20"/>
      <c r="E77" s="20"/>
      <c r="F77" s="20"/>
      <c r="G77" s="20"/>
      <c r="H77" s="51"/>
      <c r="I77" s="52" t="s">
        <v>48</v>
      </c>
      <c r="J77" s="53"/>
      <c r="K77" s="23">
        <f t="shared" si="3"/>
        <v>775990.01</v>
      </c>
      <c r="L77" s="24">
        <f t="shared" si="3"/>
        <v>84505.85</v>
      </c>
      <c r="M77" s="25">
        <f t="shared" si="3"/>
        <v>272860.457</v>
      </c>
      <c r="N77" s="27"/>
      <c r="O77" s="27">
        <f>SUM(K77:N77)</f>
        <v>1133356.317</v>
      </c>
      <c r="P77" s="28">
        <f t="shared" si="4"/>
        <v>9705.159</v>
      </c>
      <c r="Q77" s="23">
        <f t="shared" si="4"/>
        <v>636759.2170000001</v>
      </c>
      <c r="R77" s="54"/>
      <c r="S77" s="27">
        <f>SUM(P77:R77)</f>
        <v>646464.376</v>
      </c>
      <c r="T77" s="27">
        <f>SUM(S77,O77)</f>
        <v>1779820.693</v>
      </c>
      <c r="U77" s="27">
        <f>O77/T77*100</f>
        <v>63.678117770934364</v>
      </c>
      <c r="V77" s="24">
        <f>S77/T77*100</f>
        <v>36.32188222906565</v>
      </c>
      <c r="W77" s="1"/>
    </row>
    <row r="78" spans="1:23" ht="23.25">
      <c r="A78" s="21"/>
      <c r="B78" s="59"/>
      <c r="C78" s="20"/>
      <c r="D78" s="20"/>
      <c r="E78" s="20"/>
      <c r="F78" s="20"/>
      <c r="G78" s="20"/>
      <c r="H78" s="51"/>
      <c r="I78" s="52" t="s">
        <v>49</v>
      </c>
      <c r="J78" s="53"/>
      <c r="K78" s="23">
        <f>K77/K75*100</f>
        <v>140.3883684351288</v>
      </c>
      <c r="L78" s="24">
        <f>L77/L75*100</f>
        <v>141.10529224264323</v>
      </c>
      <c r="M78" s="25">
        <f>M77/M75*100</f>
        <v>43.464903006605</v>
      </c>
      <c r="N78" s="27"/>
      <c r="O78" s="27">
        <f>O77/O75*100</f>
        <v>91.36981201303888</v>
      </c>
      <c r="P78" s="28">
        <f>P77/P75*100</f>
        <v>67.20089289516437</v>
      </c>
      <c r="Q78" s="23">
        <f>Q77/Q75*100</f>
        <v>73.05711102802704</v>
      </c>
      <c r="R78" s="54"/>
      <c r="S78" s="27">
        <f>S77/S75*100</f>
        <v>72.96165684912066</v>
      </c>
      <c r="T78" s="27">
        <f>T77/T75*100</f>
        <v>83.69960099150434</v>
      </c>
      <c r="U78" s="27"/>
      <c r="V78" s="24"/>
      <c r="W78" s="1"/>
    </row>
    <row r="79" spans="1:23" ht="23.25">
      <c r="A79" s="21"/>
      <c r="B79" s="59"/>
      <c r="C79" s="60"/>
      <c r="D79" s="60"/>
      <c r="E79" s="60"/>
      <c r="F79" s="60"/>
      <c r="G79" s="60"/>
      <c r="H79" s="52"/>
      <c r="I79" s="52" t="s">
        <v>50</v>
      </c>
      <c r="J79" s="53"/>
      <c r="K79" s="22">
        <f>K77/K76*100</f>
        <v>124.45743997148733</v>
      </c>
      <c r="L79" s="22">
        <f>L77/L76*100</f>
        <v>87.9560482515751</v>
      </c>
      <c r="M79" s="22">
        <f>M77/M76*100</f>
        <v>64.83276445406295</v>
      </c>
      <c r="N79" s="22"/>
      <c r="O79" s="22">
        <f>O77/O76*100</f>
        <v>99.37853272668318</v>
      </c>
      <c r="P79" s="22">
        <f>P77/P76*100</f>
        <v>70.81451483330004</v>
      </c>
      <c r="Q79" s="22">
        <f>Q77/Q76*100</f>
        <v>95.80639014151457</v>
      </c>
      <c r="R79" s="22"/>
      <c r="S79" s="22">
        <f>S77/S76*100</f>
        <v>95.30145667377458</v>
      </c>
      <c r="T79" s="22">
        <f>T77/T76*100</f>
        <v>97.85793730997287</v>
      </c>
      <c r="U79" s="22"/>
      <c r="V79" s="22"/>
      <c r="W79" s="1"/>
    </row>
    <row r="80" spans="1:23" ht="23.25">
      <c r="A80" s="21"/>
      <c r="B80" s="59"/>
      <c r="C80" s="60"/>
      <c r="D80" s="60"/>
      <c r="E80" s="60"/>
      <c r="F80" s="60"/>
      <c r="G80" s="60"/>
      <c r="H80" s="52"/>
      <c r="I80" s="52"/>
      <c r="J80" s="53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1"/>
    </row>
    <row r="81" spans="1:23" ht="23.25">
      <c r="A81" s="21"/>
      <c r="B81" s="59"/>
      <c r="C81" s="59"/>
      <c r="D81" s="59"/>
      <c r="E81" s="79" t="s">
        <v>53</v>
      </c>
      <c r="F81" s="59"/>
      <c r="G81" s="59"/>
      <c r="H81" s="51"/>
      <c r="I81" s="52" t="s">
        <v>54</v>
      </c>
      <c r="J81" s="53"/>
      <c r="K81" s="57"/>
      <c r="L81" s="24"/>
      <c r="M81" s="57"/>
      <c r="N81" s="24">
        <f>SUM(N100)</f>
        <v>0</v>
      </c>
      <c r="O81" s="24"/>
      <c r="P81" s="57"/>
      <c r="Q81" s="57"/>
      <c r="R81" s="57">
        <f>SUM(R100)</f>
        <v>0</v>
      </c>
      <c r="S81" s="24"/>
      <c r="T81" s="24">
        <f>SUM(S81,O81)</f>
        <v>0</v>
      </c>
      <c r="U81" s="24"/>
      <c r="V81" s="24"/>
      <c r="W81" s="1"/>
    </row>
    <row r="82" spans="1:23" ht="23.25">
      <c r="A82" s="21"/>
      <c r="B82" s="59"/>
      <c r="C82" s="59"/>
      <c r="D82" s="59"/>
      <c r="E82" s="59"/>
      <c r="F82" s="59"/>
      <c r="G82" s="59"/>
      <c r="H82" s="51"/>
      <c r="I82" s="52" t="s">
        <v>46</v>
      </c>
      <c r="J82" s="53"/>
      <c r="K82" s="57">
        <f aca="true" t="shared" si="5" ref="K82:M84">SUM(K100)</f>
        <v>552745.23</v>
      </c>
      <c r="L82" s="24">
        <f t="shared" si="5"/>
        <v>59888.505</v>
      </c>
      <c r="M82" s="57">
        <f t="shared" si="5"/>
        <v>627771.922</v>
      </c>
      <c r="N82" s="24">
        <f>SUM(N101)</f>
        <v>0</v>
      </c>
      <c r="O82" s="24">
        <f>SUM(K82:N82)</f>
        <v>1240405.6570000001</v>
      </c>
      <c r="P82" s="57">
        <f aca="true" t="shared" si="6" ref="P82:Q84">SUM(P100)</f>
        <v>14442.009</v>
      </c>
      <c r="Q82" s="57">
        <f t="shared" si="6"/>
        <v>871591.017</v>
      </c>
      <c r="R82" s="57">
        <f>SUM(R101)</f>
        <v>0</v>
      </c>
      <c r="S82" s="24">
        <f>SUM(P82:R82)</f>
        <v>886033.026</v>
      </c>
      <c r="T82" s="24">
        <f>SUM(S82,O82)</f>
        <v>2126438.683</v>
      </c>
      <c r="U82" s="24">
        <f>O82/T82*100</f>
        <v>58.33253819715243</v>
      </c>
      <c r="V82" s="24">
        <f>S82/T82*100</f>
        <v>41.66746180284757</v>
      </c>
      <c r="W82" s="1"/>
    </row>
    <row r="83" spans="1:23" ht="23.25">
      <c r="A83" s="21"/>
      <c r="B83" s="59"/>
      <c r="C83" s="60"/>
      <c r="D83" s="60"/>
      <c r="E83" s="60"/>
      <c r="F83" s="60"/>
      <c r="G83" s="60"/>
      <c r="H83" s="52"/>
      <c r="I83" s="52" t="s">
        <v>47</v>
      </c>
      <c r="J83" s="53"/>
      <c r="K83" s="22">
        <f t="shared" si="5"/>
        <v>623498.29</v>
      </c>
      <c r="L83" s="22">
        <f t="shared" si="5"/>
        <v>96077.361</v>
      </c>
      <c r="M83" s="22">
        <f t="shared" si="5"/>
        <v>420868.151</v>
      </c>
      <c r="N83" s="22">
        <f>SUM(N102)</f>
        <v>0</v>
      </c>
      <c r="O83" s="22">
        <f>SUM(K83:N83)</f>
        <v>1140443.8020000001</v>
      </c>
      <c r="P83" s="22">
        <f t="shared" si="6"/>
        <v>13705.042</v>
      </c>
      <c r="Q83" s="22">
        <f t="shared" si="6"/>
        <v>664631.259</v>
      </c>
      <c r="R83" s="22">
        <f>SUM(R102)</f>
        <v>0</v>
      </c>
      <c r="S83" s="22">
        <f>SUM(P83:R83)</f>
        <v>678336.301</v>
      </c>
      <c r="T83" s="22">
        <f>SUM(S83,O83)</f>
        <v>1818780.1030000001</v>
      </c>
      <c r="U83" s="22">
        <f>O83/T83*100</f>
        <v>62.70377601552198</v>
      </c>
      <c r="V83" s="22">
        <f>S83/T83*100</f>
        <v>37.29622398447802</v>
      </c>
      <c r="W83" s="1"/>
    </row>
    <row r="84" spans="1:23" ht="23.25">
      <c r="A84" s="21"/>
      <c r="B84" s="59"/>
      <c r="C84" s="59"/>
      <c r="D84" s="59"/>
      <c r="E84" s="59"/>
      <c r="F84" s="59"/>
      <c r="G84" s="59"/>
      <c r="H84" s="51"/>
      <c r="I84" s="52" t="s">
        <v>48</v>
      </c>
      <c r="J84" s="53"/>
      <c r="K84" s="57">
        <f t="shared" si="5"/>
        <v>775990.01</v>
      </c>
      <c r="L84" s="24">
        <f t="shared" si="5"/>
        <v>84505.85</v>
      </c>
      <c r="M84" s="57">
        <f t="shared" si="5"/>
        <v>272860.457</v>
      </c>
      <c r="N84" s="24"/>
      <c r="O84" s="24">
        <f>SUM(K84:N84)</f>
        <v>1133356.317</v>
      </c>
      <c r="P84" s="57">
        <f t="shared" si="6"/>
        <v>9705.159</v>
      </c>
      <c r="Q84" s="57">
        <f t="shared" si="6"/>
        <v>636759.2170000001</v>
      </c>
      <c r="R84" s="57"/>
      <c r="S84" s="24">
        <f>SUM(P84:R84)</f>
        <v>646464.376</v>
      </c>
      <c r="T84" s="24">
        <f>SUM(S84,O84)</f>
        <v>1779820.693</v>
      </c>
      <c r="U84" s="24">
        <f>O84/T84*100</f>
        <v>63.678117770934364</v>
      </c>
      <c r="V84" s="24">
        <f>S84/T84*100</f>
        <v>36.32188222906565</v>
      </c>
      <c r="W84" s="1"/>
    </row>
    <row r="85" spans="1:23" ht="23.25">
      <c r="A85" s="21"/>
      <c r="B85" s="59"/>
      <c r="C85" s="59"/>
      <c r="D85" s="59"/>
      <c r="E85" s="59"/>
      <c r="F85" s="59"/>
      <c r="G85" s="59"/>
      <c r="H85" s="51"/>
      <c r="I85" s="52" t="s">
        <v>49</v>
      </c>
      <c r="J85" s="53"/>
      <c r="K85" s="57">
        <f>K84/K82*100</f>
        <v>140.3883684351288</v>
      </c>
      <c r="L85" s="24">
        <f>L84/L82*100</f>
        <v>141.10529224264323</v>
      </c>
      <c r="M85" s="57">
        <f>M84/M82*100</f>
        <v>43.464903006605</v>
      </c>
      <c r="N85" s="24"/>
      <c r="O85" s="24">
        <f>O84/O82*100</f>
        <v>91.36981201303888</v>
      </c>
      <c r="P85" s="57">
        <f>P84/P82*100</f>
        <v>67.20089289516437</v>
      </c>
      <c r="Q85" s="57">
        <f>Q84/Q82*100</f>
        <v>73.05711102802704</v>
      </c>
      <c r="R85" s="57"/>
      <c r="S85" s="24">
        <f>S84/S82*100</f>
        <v>72.96165684912066</v>
      </c>
      <c r="T85" s="24">
        <f>T84/T82*100</f>
        <v>83.69960099150434</v>
      </c>
      <c r="U85" s="24"/>
      <c r="V85" s="24"/>
      <c r="W85" s="1"/>
    </row>
    <row r="86" spans="1:23" ht="23.25">
      <c r="A86" s="21"/>
      <c r="B86" s="59"/>
      <c r="C86" s="59"/>
      <c r="D86" s="59"/>
      <c r="E86" s="59"/>
      <c r="F86" s="59"/>
      <c r="G86" s="59"/>
      <c r="H86" s="51"/>
      <c r="I86" s="52" t="s">
        <v>50</v>
      </c>
      <c r="J86" s="53"/>
      <c r="K86" s="57">
        <f>K84/K83*100</f>
        <v>124.45743997148733</v>
      </c>
      <c r="L86" s="24">
        <f>L84/L83*100</f>
        <v>87.9560482515751</v>
      </c>
      <c r="M86" s="57">
        <f>M84/M83*100</f>
        <v>64.83276445406295</v>
      </c>
      <c r="N86" s="24"/>
      <c r="O86" s="24">
        <f>O84/O83*100</f>
        <v>99.37853272668318</v>
      </c>
      <c r="P86" s="57">
        <f>P84/P83*100</f>
        <v>70.81451483330004</v>
      </c>
      <c r="Q86" s="57">
        <f>Q84/Q83*100</f>
        <v>95.80639014151457</v>
      </c>
      <c r="R86" s="57"/>
      <c r="S86" s="24">
        <f>S84/S83*100</f>
        <v>95.30145667377458</v>
      </c>
      <c r="T86" s="24">
        <f>T84/T83*100</f>
        <v>97.85793730997287</v>
      </c>
      <c r="U86" s="24"/>
      <c r="V86" s="24"/>
      <c r="W86" s="1"/>
    </row>
    <row r="87" spans="1:23" ht="23.25">
      <c r="A87" s="21"/>
      <c r="B87" s="59"/>
      <c r="C87" s="59"/>
      <c r="D87" s="59"/>
      <c r="E87" s="59"/>
      <c r="F87" s="59"/>
      <c r="G87" s="59"/>
      <c r="H87" s="51"/>
      <c r="I87" s="52"/>
      <c r="J87" s="53"/>
      <c r="K87" s="57"/>
      <c r="L87" s="24"/>
      <c r="M87" s="57"/>
      <c r="N87" s="24"/>
      <c r="O87" s="24"/>
      <c r="P87" s="57"/>
      <c r="Q87" s="57"/>
      <c r="R87" s="57"/>
      <c r="S87" s="24"/>
      <c r="T87" s="24"/>
      <c r="U87" s="24"/>
      <c r="V87" s="24"/>
      <c r="W87" s="1"/>
    </row>
    <row r="88" spans="1:23" ht="23.25">
      <c r="A88" s="21"/>
      <c r="B88" s="59"/>
      <c r="C88" s="59"/>
      <c r="D88" s="59"/>
      <c r="E88" s="59"/>
      <c r="F88" s="59"/>
      <c r="G88" s="59"/>
      <c r="H88" s="51"/>
      <c r="I88" s="52"/>
      <c r="J88" s="53"/>
      <c r="K88" s="57"/>
      <c r="L88" s="24"/>
      <c r="M88" s="57"/>
      <c r="N88" s="24"/>
      <c r="O88" s="24"/>
      <c r="P88" s="57"/>
      <c r="Q88" s="57"/>
      <c r="R88" s="57"/>
      <c r="S88" s="24"/>
      <c r="T88" s="24"/>
      <c r="U88" s="24"/>
      <c r="V88" s="24"/>
      <c r="W88" s="1"/>
    </row>
    <row r="89" spans="1:23" ht="23.25">
      <c r="A89" s="21"/>
      <c r="B89" s="59"/>
      <c r="C89" s="59"/>
      <c r="D89" s="59"/>
      <c r="E89" s="59"/>
      <c r="F89" s="59"/>
      <c r="G89" s="59"/>
      <c r="H89" s="51"/>
      <c r="I89" s="52"/>
      <c r="J89" s="53"/>
      <c r="K89" s="57"/>
      <c r="L89" s="24"/>
      <c r="M89" s="57"/>
      <c r="N89" s="24"/>
      <c r="O89" s="24"/>
      <c r="P89" s="57"/>
      <c r="Q89" s="57"/>
      <c r="R89" s="57"/>
      <c r="S89" s="24"/>
      <c r="T89" s="24"/>
      <c r="U89" s="24"/>
      <c r="V89" s="24"/>
      <c r="W89" s="1"/>
    </row>
    <row r="90" spans="1:23" ht="23.25">
      <c r="A90" s="21"/>
      <c r="B90" s="69"/>
      <c r="C90" s="69"/>
      <c r="D90" s="69"/>
      <c r="E90" s="69"/>
      <c r="F90" s="69"/>
      <c r="G90" s="69"/>
      <c r="H90" s="61"/>
      <c r="I90" s="62"/>
      <c r="J90" s="63"/>
      <c r="K90" s="64"/>
      <c r="L90" s="65"/>
      <c r="M90" s="64"/>
      <c r="N90" s="65"/>
      <c r="O90" s="65"/>
      <c r="P90" s="64"/>
      <c r="Q90" s="64"/>
      <c r="R90" s="64"/>
      <c r="S90" s="65"/>
      <c r="T90" s="65"/>
      <c r="U90" s="65"/>
      <c r="V90" s="65"/>
      <c r="W90" s="1"/>
    </row>
    <row r="91" spans="1:23" ht="23.25">
      <c r="A91" s="70"/>
      <c r="B91" s="70"/>
      <c r="C91" s="70"/>
      <c r="D91" s="70"/>
      <c r="E91" s="70"/>
      <c r="F91" s="70"/>
      <c r="G91" s="71"/>
      <c r="H91" s="68"/>
      <c r="I91" s="68"/>
      <c r="J91" s="68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3"/>
      <c r="V91" s="73"/>
      <c r="W91" s="74"/>
    </row>
    <row r="92" spans="1:23" ht="23.25">
      <c r="A92" s="1"/>
      <c r="B92" s="67"/>
      <c r="C92" s="67"/>
      <c r="D92" s="67"/>
      <c r="E92" s="67"/>
      <c r="F92" s="67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5"/>
      <c r="T92" s="5"/>
      <c r="U92" s="5"/>
      <c r="V92" s="5" t="s">
        <v>128</v>
      </c>
      <c r="W92" s="1"/>
    </row>
    <row r="93" spans="1:23" ht="23.25">
      <c r="A93" s="1"/>
      <c r="B93" s="9" t="s">
        <v>4</v>
      </c>
      <c r="C93" s="10"/>
      <c r="D93" s="10"/>
      <c r="E93" s="10"/>
      <c r="F93" s="10"/>
      <c r="G93" s="10"/>
      <c r="H93" s="11"/>
      <c r="I93" s="12"/>
      <c r="J93" s="13"/>
      <c r="K93" s="14" t="s">
        <v>5</v>
      </c>
      <c r="L93" s="14"/>
      <c r="M93" s="14"/>
      <c r="N93" s="14"/>
      <c r="O93" s="14"/>
      <c r="P93" s="15" t="s">
        <v>6</v>
      </c>
      <c r="Q93" s="14"/>
      <c r="R93" s="14"/>
      <c r="S93" s="14"/>
      <c r="T93" s="15" t="s">
        <v>7</v>
      </c>
      <c r="U93" s="14"/>
      <c r="V93" s="16"/>
      <c r="W93" s="1"/>
    </row>
    <row r="94" spans="1:23" ht="23.25">
      <c r="A94" s="1"/>
      <c r="B94" s="17" t="s">
        <v>8</v>
      </c>
      <c r="C94" s="18"/>
      <c r="D94" s="18"/>
      <c r="E94" s="18"/>
      <c r="F94" s="18"/>
      <c r="G94" s="19"/>
      <c r="H94" s="20"/>
      <c r="I94" s="21"/>
      <c r="J94" s="22"/>
      <c r="K94" s="23"/>
      <c r="L94" s="24"/>
      <c r="M94" s="25"/>
      <c r="N94" s="26"/>
      <c r="O94" s="27"/>
      <c r="P94" s="28"/>
      <c r="Q94" s="23"/>
      <c r="R94" s="29"/>
      <c r="S94" s="27"/>
      <c r="T94" s="27"/>
      <c r="U94" s="30" t="s">
        <v>9</v>
      </c>
      <c r="V94" s="31"/>
      <c r="W94" s="1"/>
    </row>
    <row r="95" spans="1:23" ht="23.25">
      <c r="A95" s="1"/>
      <c r="B95" s="20"/>
      <c r="C95" s="32"/>
      <c r="D95" s="32"/>
      <c r="E95" s="32"/>
      <c r="F95" s="33"/>
      <c r="G95" s="32"/>
      <c r="H95" s="20"/>
      <c r="I95" s="34" t="s">
        <v>10</v>
      </c>
      <c r="J95" s="22"/>
      <c r="K95" s="35" t="s">
        <v>11</v>
      </c>
      <c r="L95" s="36" t="s">
        <v>12</v>
      </c>
      <c r="M95" s="37" t="s">
        <v>11</v>
      </c>
      <c r="N95" s="26" t="s">
        <v>13</v>
      </c>
      <c r="O95" s="24"/>
      <c r="P95" s="38" t="s">
        <v>14</v>
      </c>
      <c r="Q95" s="35" t="s">
        <v>15</v>
      </c>
      <c r="R95" s="29" t="s">
        <v>16</v>
      </c>
      <c r="S95" s="27"/>
      <c r="T95" s="27"/>
      <c r="U95" s="27"/>
      <c r="V95" s="36"/>
      <c r="W95" s="1"/>
    </row>
    <row r="96" spans="1:23" ht="23.25">
      <c r="A96" s="1"/>
      <c r="B96" s="39" t="s">
        <v>17</v>
      </c>
      <c r="C96" s="39" t="s">
        <v>18</v>
      </c>
      <c r="D96" s="39" t="s">
        <v>19</v>
      </c>
      <c r="E96" s="39" t="s">
        <v>20</v>
      </c>
      <c r="F96" s="39" t="s">
        <v>21</v>
      </c>
      <c r="G96" s="39" t="s">
        <v>22</v>
      </c>
      <c r="H96" s="20"/>
      <c r="I96" s="34"/>
      <c r="J96" s="22"/>
      <c r="K96" s="35" t="s">
        <v>23</v>
      </c>
      <c r="L96" s="36" t="s">
        <v>24</v>
      </c>
      <c r="M96" s="37" t="s">
        <v>25</v>
      </c>
      <c r="N96" s="26" t="s">
        <v>26</v>
      </c>
      <c r="O96" s="36" t="s">
        <v>27</v>
      </c>
      <c r="P96" s="38" t="s">
        <v>28</v>
      </c>
      <c r="Q96" s="35" t="s">
        <v>29</v>
      </c>
      <c r="R96" s="29" t="s">
        <v>30</v>
      </c>
      <c r="S96" s="26" t="s">
        <v>27</v>
      </c>
      <c r="T96" s="26" t="s">
        <v>31</v>
      </c>
      <c r="U96" s="26" t="s">
        <v>32</v>
      </c>
      <c r="V96" s="36" t="s">
        <v>33</v>
      </c>
      <c r="W96" s="1"/>
    </row>
    <row r="97" spans="1:23" ht="23.25">
      <c r="A97" s="1"/>
      <c r="B97" s="40"/>
      <c r="C97" s="40"/>
      <c r="D97" s="40"/>
      <c r="E97" s="40"/>
      <c r="F97" s="40"/>
      <c r="G97" s="40"/>
      <c r="H97" s="40"/>
      <c r="I97" s="41"/>
      <c r="J97" s="42"/>
      <c r="K97" s="43"/>
      <c r="L97" s="44"/>
      <c r="M97" s="45"/>
      <c r="N97" s="46"/>
      <c r="O97" s="47"/>
      <c r="P97" s="48" t="s">
        <v>34</v>
      </c>
      <c r="Q97" s="43"/>
      <c r="R97" s="49"/>
      <c r="S97" s="47"/>
      <c r="T97" s="47"/>
      <c r="U97" s="47"/>
      <c r="V97" s="50"/>
      <c r="W97" s="1"/>
    </row>
    <row r="98" spans="1:23" ht="23.25">
      <c r="A98" s="21"/>
      <c r="B98" s="59"/>
      <c r="C98" s="59"/>
      <c r="D98" s="59"/>
      <c r="E98" s="59"/>
      <c r="F98" s="59"/>
      <c r="G98" s="59"/>
      <c r="H98" s="51"/>
      <c r="I98" s="52"/>
      <c r="J98" s="53"/>
      <c r="K98" s="57"/>
      <c r="L98" s="24"/>
      <c r="M98" s="57"/>
      <c r="N98" s="24"/>
      <c r="O98" s="24"/>
      <c r="P98" s="57"/>
      <c r="Q98" s="57"/>
      <c r="R98" s="57"/>
      <c r="S98" s="24"/>
      <c r="T98" s="24"/>
      <c r="U98" s="24"/>
      <c r="V98" s="24"/>
      <c r="W98" s="1"/>
    </row>
    <row r="99" spans="1:23" ht="23.25">
      <c r="A99" s="21"/>
      <c r="B99" s="20" t="s">
        <v>59</v>
      </c>
      <c r="C99" s="20" t="s">
        <v>62</v>
      </c>
      <c r="D99" s="20"/>
      <c r="E99" s="20" t="s">
        <v>53</v>
      </c>
      <c r="F99" s="20" t="s">
        <v>64</v>
      </c>
      <c r="G99" s="20"/>
      <c r="H99" s="51"/>
      <c r="I99" s="52" t="s">
        <v>65</v>
      </c>
      <c r="J99" s="53"/>
      <c r="K99" s="57"/>
      <c r="L99" s="24"/>
      <c r="M99" s="57"/>
      <c r="N99" s="24"/>
      <c r="O99" s="24"/>
      <c r="P99" s="57"/>
      <c r="Q99" s="57"/>
      <c r="R99" s="57"/>
      <c r="S99" s="24"/>
      <c r="T99" s="24"/>
      <c r="U99" s="24"/>
      <c r="V99" s="24"/>
      <c r="W99" s="1"/>
    </row>
    <row r="100" spans="1:23" ht="23.25">
      <c r="A100" s="21"/>
      <c r="B100" s="20"/>
      <c r="C100" s="20"/>
      <c r="D100" s="20"/>
      <c r="E100" s="20"/>
      <c r="F100" s="20"/>
      <c r="G100" s="20"/>
      <c r="H100" s="51"/>
      <c r="I100" s="52" t="s">
        <v>46</v>
      </c>
      <c r="J100" s="53"/>
      <c r="K100" s="57">
        <f>SUM(K107+K114+K121+K128)</f>
        <v>552745.23</v>
      </c>
      <c r="L100" s="24">
        <f aca="true" t="shared" si="7" ref="L100:R102">SUM(L107+L114+L121+L128)</f>
        <v>59888.505</v>
      </c>
      <c r="M100" s="57">
        <f t="shared" si="7"/>
        <v>627771.922</v>
      </c>
      <c r="N100" s="24">
        <f t="shared" si="7"/>
        <v>0</v>
      </c>
      <c r="O100" s="24">
        <f>SUM(K100:N100)</f>
        <v>1240405.6570000001</v>
      </c>
      <c r="P100" s="57">
        <f t="shared" si="7"/>
        <v>14442.009</v>
      </c>
      <c r="Q100" s="57">
        <f t="shared" si="7"/>
        <v>871591.017</v>
      </c>
      <c r="R100" s="57">
        <f t="shared" si="7"/>
        <v>0</v>
      </c>
      <c r="S100" s="24">
        <f>SUM(P100:R100)</f>
        <v>886033.026</v>
      </c>
      <c r="T100" s="24">
        <f>SUM(S100,O100)</f>
        <v>2126438.683</v>
      </c>
      <c r="U100" s="24">
        <f>O100/T100*100</f>
        <v>58.33253819715243</v>
      </c>
      <c r="V100" s="24">
        <f>S100/T100*100</f>
        <v>41.66746180284757</v>
      </c>
      <c r="W100" s="1"/>
    </row>
    <row r="101" spans="1:23" ht="23.25">
      <c r="A101" s="21"/>
      <c r="B101" s="20"/>
      <c r="C101" s="20"/>
      <c r="D101" s="20"/>
      <c r="E101" s="20"/>
      <c r="F101" s="20"/>
      <c r="G101" s="20"/>
      <c r="H101" s="51"/>
      <c r="I101" s="52" t="s">
        <v>47</v>
      </c>
      <c r="J101" s="53"/>
      <c r="K101" s="57">
        <f>SUM(K108+K115+K122+K129)</f>
        <v>623498.29</v>
      </c>
      <c r="L101" s="24">
        <f t="shared" si="7"/>
        <v>96077.361</v>
      </c>
      <c r="M101" s="57">
        <f t="shared" si="7"/>
        <v>420868.151</v>
      </c>
      <c r="N101" s="24"/>
      <c r="O101" s="24">
        <f>SUM(K101:N101)</f>
        <v>1140443.8020000001</v>
      </c>
      <c r="P101" s="57">
        <f t="shared" si="7"/>
        <v>13705.042</v>
      </c>
      <c r="Q101" s="57">
        <f t="shared" si="7"/>
        <v>664631.259</v>
      </c>
      <c r="R101" s="57"/>
      <c r="S101" s="24">
        <f>SUM(P101:R101)</f>
        <v>678336.301</v>
      </c>
      <c r="T101" s="24">
        <f>SUM(S101,O101)</f>
        <v>1818780.1030000001</v>
      </c>
      <c r="U101" s="24">
        <f>O101/T101*100</f>
        <v>62.70377601552198</v>
      </c>
      <c r="V101" s="24">
        <f>S101/T101*100</f>
        <v>37.29622398447802</v>
      </c>
      <c r="W101" s="1"/>
    </row>
    <row r="102" spans="1:23" ht="23.25">
      <c r="A102" s="21"/>
      <c r="B102" s="20"/>
      <c r="C102" s="20"/>
      <c r="D102" s="20"/>
      <c r="E102" s="20"/>
      <c r="F102" s="20"/>
      <c r="G102" s="20"/>
      <c r="H102" s="51"/>
      <c r="I102" s="52" t="s">
        <v>48</v>
      </c>
      <c r="J102" s="53"/>
      <c r="K102" s="57">
        <f>SUM(K109+K116+K123+K130)</f>
        <v>775990.01</v>
      </c>
      <c r="L102" s="24">
        <f t="shared" si="7"/>
        <v>84505.85</v>
      </c>
      <c r="M102" s="57">
        <f t="shared" si="7"/>
        <v>272860.457</v>
      </c>
      <c r="N102" s="24"/>
      <c r="O102" s="24">
        <f>SUM(K102:N102)</f>
        <v>1133356.317</v>
      </c>
      <c r="P102" s="57">
        <f t="shared" si="7"/>
        <v>9705.159</v>
      </c>
      <c r="Q102" s="57">
        <f t="shared" si="7"/>
        <v>636759.2170000001</v>
      </c>
      <c r="R102" s="57"/>
      <c r="S102" s="24">
        <f>SUM(P102:R102)</f>
        <v>646464.376</v>
      </c>
      <c r="T102" s="24">
        <f>SUM(S102,O102)</f>
        <v>1779820.693</v>
      </c>
      <c r="U102" s="24">
        <f>O102/T102*100</f>
        <v>63.678117770934364</v>
      </c>
      <c r="V102" s="24">
        <f>S102/T102*100</f>
        <v>36.32188222906565</v>
      </c>
      <c r="W102" s="1"/>
    </row>
    <row r="103" spans="1:23" ht="23.25">
      <c r="A103" s="21"/>
      <c r="B103" s="20"/>
      <c r="C103" s="20"/>
      <c r="D103" s="20"/>
      <c r="E103" s="20"/>
      <c r="F103" s="20"/>
      <c r="G103" s="20"/>
      <c r="H103" s="51"/>
      <c r="I103" s="52" t="s">
        <v>49</v>
      </c>
      <c r="J103" s="53"/>
      <c r="K103" s="57">
        <f>K102/K100*100</f>
        <v>140.3883684351288</v>
      </c>
      <c r="L103" s="24">
        <f>L102/L100*100</f>
        <v>141.10529224264323</v>
      </c>
      <c r="M103" s="57">
        <f>M102/M100*100</f>
        <v>43.464903006605</v>
      </c>
      <c r="N103" s="24"/>
      <c r="O103" s="24">
        <f>O102/O100*100</f>
        <v>91.36981201303888</v>
      </c>
      <c r="P103" s="57">
        <f>P102/P100*100</f>
        <v>67.20089289516437</v>
      </c>
      <c r="Q103" s="57">
        <f>Q102/Q100*100</f>
        <v>73.05711102802704</v>
      </c>
      <c r="R103" s="57"/>
      <c r="S103" s="24">
        <f>S102/S100*100</f>
        <v>72.96165684912066</v>
      </c>
      <c r="T103" s="24">
        <f>T102/T100*100</f>
        <v>83.69960099150434</v>
      </c>
      <c r="U103" s="24"/>
      <c r="V103" s="24"/>
      <c r="W103" s="1"/>
    </row>
    <row r="104" spans="1:23" ht="23.25">
      <c r="A104" s="21"/>
      <c r="B104" s="20"/>
      <c r="C104" s="20"/>
      <c r="D104" s="20"/>
      <c r="E104" s="20"/>
      <c r="F104" s="20"/>
      <c r="G104" s="20"/>
      <c r="H104" s="51"/>
      <c r="I104" s="52" t="s">
        <v>50</v>
      </c>
      <c r="J104" s="53"/>
      <c r="K104" s="57">
        <f>K102/K101*100</f>
        <v>124.45743997148733</v>
      </c>
      <c r="L104" s="24">
        <f>L102/L101*100</f>
        <v>87.9560482515751</v>
      </c>
      <c r="M104" s="57">
        <f>M102/M101*100</f>
        <v>64.83276445406295</v>
      </c>
      <c r="N104" s="24"/>
      <c r="O104" s="24">
        <f>O102/O101*100</f>
        <v>99.37853272668318</v>
      </c>
      <c r="P104" s="57">
        <f>P102/P101*100</f>
        <v>70.81451483330004</v>
      </c>
      <c r="Q104" s="57">
        <f>Q102/Q101*100</f>
        <v>95.80639014151457</v>
      </c>
      <c r="R104" s="57"/>
      <c r="S104" s="24">
        <f>S102/S101*100</f>
        <v>95.30145667377458</v>
      </c>
      <c r="T104" s="24">
        <f>T102/T101*100</f>
        <v>97.85793730997287</v>
      </c>
      <c r="U104" s="24"/>
      <c r="V104" s="24"/>
      <c r="W104" s="1"/>
    </row>
    <row r="105" spans="1:23" ht="23.25">
      <c r="A105" s="21"/>
      <c r="B105" s="20"/>
      <c r="C105" s="20"/>
      <c r="D105" s="20"/>
      <c r="E105" s="20"/>
      <c r="F105" s="20"/>
      <c r="G105" s="20"/>
      <c r="H105" s="51"/>
      <c r="I105" s="52"/>
      <c r="J105" s="53"/>
      <c r="K105" s="57"/>
      <c r="L105" s="24"/>
      <c r="M105" s="57"/>
      <c r="N105" s="24"/>
      <c r="O105" s="24"/>
      <c r="P105" s="57"/>
      <c r="Q105" s="57"/>
      <c r="R105" s="57"/>
      <c r="S105" s="24"/>
      <c r="T105" s="24"/>
      <c r="U105" s="24"/>
      <c r="V105" s="24"/>
      <c r="W105" s="1"/>
    </row>
    <row r="106" spans="1:23" ht="23.25">
      <c r="A106" s="21"/>
      <c r="B106" s="20"/>
      <c r="C106" s="20"/>
      <c r="D106" s="20"/>
      <c r="E106" s="20"/>
      <c r="F106" s="20"/>
      <c r="G106" s="39" t="s">
        <v>66</v>
      </c>
      <c r="H106" s="51"/>
      <c r="I106" s="52" t="s">
        <v>67</v>
      </c>
      <c r="J106" s="53"/>
      <c r="K106" s="57"/>
      <c r="L106" s="24"/>
      <c r="M106" s="57"/>
      <c r="N106" s="24"/>
      <c r="O106" s="24"/>
      <c r="P106" s="57"/>
      <c r="Q106" s="57"/>
      <c r="R106" s="57"/>
      <c r="S106" s="24"/>
      <c r="T106" s="24"/>
      <c r="U106" s="24"/>
      <c r="V106" s="24"/>
      <c r="W106" s="1"/>
    </row>
    <row r="107" spans="1:23" ht="23.25">
      <c r="A107" s="21"/>
      <c r="B107" s="20"/>
      <c r="C107" s="20"/>
      <c r="D107" s="20"/>
      <c r="E107" s="20"/>
      <c r="F107" s="20"/>
      <c r="G107" s="20"/>
      <c r="H107" s="51"/>
      <c r="I107" s="52" t="s">
        <v>46</v>
      </c>
      <c r="J107" s="53"/>
      <c r="K107" s="57"/>
      <c r="L107" s="24"/>
      <c r="M107" s="57"/>
      <c r="N107" s="24"/>
      <c r="O107" s="24">
        <f>SUM(K107:N107)</f>
        <v>0</v>
      </c>
      <c r="P107" s="57"/>
      <c r="Q107" s="57">
        <v>817744.203</v>
      </c>
      <c r="R107" s="57"/>
      <c r="S107" s="24">
        <f>SUM(P107:R107)</f>
        <v>817744.203</v>
      </c>
      <c r="T107" s="24">
        <f>SUM(S107,O107)</f>
        <v>817744.203</v>
      </c>
      <c r="U107" s="24">
        <f>O107/T107*100</f>
        <v>0</v>
      </c>
      <c r="V107" s="24">
        <f>S107/T107*100</f>
        <v>100</v>
      </c>
      <c r="W107" s="1"/>
    </row>
    <row r="108" spans="1:23" ht="23.25">
      <c r="A108" s="21"/>
      <c r="B108" s="20"/>
      <c r="C108" s="20"/>
      <c r="D108" s="20"/>
      <c r="E108" s="20"/>
      <c r="F108" s="20"/>
      <c r="G108" s="20"/>
      <c r="H108" s="51"/>
      <c r="I108" s="52" t="s">
        <v>47</v>
      </c>
      <c r="J108" s="53"/>
      <c r="K108" s="57"/>
      <c r="L108" s="24"/>
      <c r="M108" s="57"/>
      <c r="N108" s="24"/>
      <c r="O108" s="24"/>
      <c r="P108" s="57"/>
      <c r="Q108" s="57">
        <v>659786.292</v>
      </c>
      <c r="R108" s="57"/>
      <c r="S108" s="24">
        <f>SUM(P108:R108)</f>
        <v>659786.292</v>
      </c>
      <c r="T108" s="24">
        <f>SUM(S108,O108)</f>
        <v>659786.292</v>
      </c>
      <c r="U108" s="24">
        <f>O108/T108*100</f>
        <v>0</v>
      </c>
      <c r="V108" s="24">
        <f>S108/T108*100</f>
        <v>100</v>
      </c>
      <c r="W108" s="1"/>
    </row>
    <row r="109" spans="1:23" ht="23.25">
      <c r="A109" s="21"/>
      <c r="B109" s="20"/>
      <c r="C109" s="20"/>
      <c r="D109" s="20"/>
      <c r="E109" s="20"/>
      <c r="F109" s="20"/>
      <c r="G109" s="20"/>
      <c r="H109" s="51"/>
      <c r="I109" s="52" t="s">
        <v>48</v>
      </c>
      <c r="J109" s="53"/>
      <c r="K109" s="57"/>
      <c r="L109" s="24"/>
      <c r="M109" s="57"/>
      <c r="N109" s="24"/>
      <c r="O109" s="24"/>
      <c r="P109" s="57"/>
      <c r="Q109" s="57">
        <v>631419.616</v>
      </c>
      <c r="R109" s="57"/>
      <c r="S109" s="24">
        <f>SUM(P109:R109)</f>
        <v>631419.616</v>
      </c>
      <c r="T109" s="24">
        <f>SUM(S109,O109)</f>
        <v>631419.616</v>
      </c>
      <c r="U109" s="24">
        <f>O109/T109*100</f>
        <v>0</v>
      </c>
      <c r="V109" s="24">
        <f>S109/T109*100</f>
        <v>100</v>
      </c>
      <c r="W109" s="1"/>
    </row>
    <row r="110" spans="1:23" ht="23.25">
      <c r="A110" s="21"/>
      <c r="B110" s="20"/>
      <c r="C110" s="20"/>
      <c r="D110" s="20"/>
      <c r="E110" s="20"/>
      <c r="F110" s="20"/>
      <c r="G110" s="20"/>
      <c r="H110" s="51"/>
      <c r="I110" s="52" t="s">
        <v>49</v>
      </c>
      <c r="J110" s="53"/>
      <c r="K110" s="57"/>
      <c r="L110" s="24"/>
      <c r="M110" s="57"/>
      <c r="N110" s="24"/>
      <c r="O110" s="24"/>
      <c r="P110" s="57"/>
      <c r="Q110" s="57">
        <f>Q109/Q107*100</f>
        <v>77.21480796605537</v>
      </c>
      <c r="R110" s="57"/>
      <c r="S110" s="24">
        <f>S109/S107*100</f>
        <v>77.21480796605537</v>
      </c>
      <c r="T110" s="24">
        <f>T109/T107*100</f>
        <v>77.21480796605537</v>
      </c>
      <c r="U110" s="24"/>
      <c r="V110" s="24"/>
      <c r="W110" s="1"/>
    </row>
    <row r="111" spans="1:23" ht="23.25">
      <c r="A111" s="21"/>
      <c r="B111" s="20"/>
      <c r="C111" s="20"/>
      <c r="D111" s="20"/>
      <c r="E111" s="20"/>
      <c r="F111" s="20"/>
      <c r="G111" s="20"/>
      <c r="H111" s="51"/>
      <c r="I111" s="52" t="s">
        <v>50</v>
      </c>
      <c r="J111" s="53"/>
      <c r="K111" s="57"/>
      <c r="L111" s="24"/>
      <c r="M111" s="57"/>
      <c r="N111" s="24"/>
      <c r="O111" s="24"/>
      <c r="P111" s="57"/>
      <c r="Q111" s="57">
        <f>Q109/Q108*100</f>
        <v>95.70062665078831</v>
      </c>
      <c r="R111" s="57"/>
      <c r="S111" s="24">
        <f>S109/S108*100</f>
        <v>95.70062665078831</v>
      </c>
      <c r="T111" s="24">
        <f>T109/T108*100</f>
        <v>95.70062665078831</v>
      </c>
      <c r="U111" s="24"/>
      <c r="V111" s="24"/>
      <c r="W111" s="1"/>
    </row>
    <row r="112" spans="1:23" ht="23.25">
      <c r="A112" s="21"/>
      <c r="B112" s="59"/>
      <c r="C112" s="60"/>
      <c r="D112" s="60"/>
      <c r="E112" s="60"/>
      <c r="F112" s="60"/>
      <c r="G112" s="60"/>
      <c r="H112" s="52"/>
      <c r="I112" s="52"/>
      <c r="J112" s="53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1"/>
    </row>
    <row r="113" spans="1:23" ht="23.25">
      <c r="A113" s="21"/>
      <c r="B113" s="20"/>
      <c r="C113" s="20"/>
      <c r="D113" s="20"/>
      <c r="E113" s="20"/>
      <c r="F113" s="20"/>
      <c r="G113" s="39" t="s">
        <v>68</v>
      </c>
      <c r="H113" s="51"/>
      <c r="I113" s="52" t="s">
        <v>69</v>
      </c>
      <c r="J113" s="53"/>
      <c r="K113" s="57"/>
      <c r="L113" s="24"/>
      <c r="M113" s="57"/>
      <c r="N113" s="24"/>
      <c r="O113" s="24"/>
      <c r="P113" s="57"/>
      <c r="Q113" s="57"/>
      <c r="R113" s="57"/>
      <c r="S113" s="24"/>
      <c r="T113" s="24"/>
      <c r="U113" s="24"/>
      <c r="V113" s="24"/>
      <c r="W113" s="1"/>
    </row>
    <row r="114" spans="1:23" ht="23.25">
      <c r="A114" s="21"/>
      <c r="B114" s="20"/>
      <c r="C114" s="20"/>
      <c r="D114" s="20"/>
      <c r="E114" s="20"/>
      <c r="F114" s="20"/>
      <c r="G114" s="20"/>
      <c r="H114" s="51"/>
      <c r="I114" s="52" t="s">
        <v>46</v>
      </c>
      <c r="J114" s="53"/>
      <c r="K114" s="57"/>
      <c r="L114" s="24"/>
      <c r="M114" s="57"/>
      <c r="N114" s="24"/>
      <c r="O114" s="24">
        <f>SUM(K114:N114)</f>
        <v>0</v>
      </c>
      <c r="P114" s="57">
        <v>14442.009</v>
      </c>
      <c r="Q114" s="57">
        <v>9777.95</v>
      </c>
      <c r="R114" s="57"/>
      <c r="S114" s="24">
        <f>SUM(P114:R114)</f>
        <v>24219.959000000003</v>
      </c>
      <c r="T114" s="24">
        <f>SUM(S114,O114)</f>
        <v>24219.959000000003</v>
      </c>
      <c r="U114" s="24">
        <f>O114/T114*100</f>
        <v>0</v>
      </c>
      <c r="V114" s="24">
        <f>S114/T114*100</f>
        <v>100</v>
      </c>
      <c r="W114" s="1"/>
    </row>
    <row r="115" spans="1:23" ht="23.25">
      <c r="A115" s="21"/>
      <c r="B115" s="20"/>
      <c r="C115" s="20"/>
      <c r="D115" s="20"/>
      <c r="E115" s="20"/>
      <c r="F115" s="20"/>
      <c r="G115" s="20"/>
      <c r="H115" s="51"/>
      <c r="I115" s="52" t="s">
        <v>47</v>
      </c>
      <c r="J115" s="53"/>
      <c r="K115" s="57"/>
      <c r="L115" s="24"/>
      <c r="M115" s="57"/>
      <c r="N115" s="24"/>
      <c r="O115" s="24"/>
      <c r="P115" s="57">
        <v>13705.042</v>
      </c>
      <c r="Q115" s="57"/>
      <c r="R115" s="57"/>
      <c r="S115" s="24">
        <f>SUM(P115:R115)</f>
        <v>13705.042</v>
      </c>
      <c r="T115" s="24">
        <f>SUM(S115,O115)</f>
        <v>13705.042</v>
      </c>
      <c r="U115" s="24">
        <f>O115/T115*100</f>
        <v>0</v>
      </c>
      <c r="V115" s="24">
        <f>S115/T115*100</f>
        <v>100</v>
      </c>
      <c r="W115" s="1"/>
    </row>
    <row r="116" spans="1:23" ht="23.25">
      <c r="A116" s="21"/>
      <c r="B116" s="20"/>
      <c r="C116" s="20"/>
      <c r="D116" s="20"/>
      <c r="E116" s="20"/>
      <c r="F116" s="20"/>
      <c r="G116" s="20"/>
      <c r="H116" s="51"/>
      <c r="I116" s="52" t="s">
        <v>48</v>
      </c>
      <c r="J116" s="53"/>
      <c r="K116" s="22"/>
      <c r="L116" s="22"/>
      <c r="M116" s="22"/>
      <c r="N116" s="22"/>
      <c r="O116" s="22"/>
      <c r="P116" s="22">
        <v>9705.159</v>
      </c>
      <c r="Q116" s="22"/>
      <c r="R116" s="22"/>
      <c r="S116" s="22">
        <f>SUM(P116:R116)</f>
        <v>9705.159</v>
      </c>
      <c r="T116" s="22">
        <f>SUM(S116,O116)</f>
        <v>9705.159</v>
      </c>
      <c r="U116" s="22">
        <f>O116/T116*100</f>
        <v>0</v>
      </c>
      <c r="V116" s="22">
        <f>S116/T116*100</f>
        <v>100</v>
      </c>
      <c r="W116" s="1"/>
    </row>
    <row r="117" spans="1:23" ht="23.25">
      <c r="A117" s="21"/>
      <c r="B117" s="20"/>
      <c r="C117" s="20"/>
      <c r="D117" s="20"/>
      <c r="E117" s="20"/>
      <c r="F117" s="20"/>
      <c r="G117" s="20"/>
      <c r="H117" s="51"/>
      <c r="I117" s="52" t="s">
        <v>49</v>
      </c>
      <c r="J117" s="53"/>
      <c r="K117" s="57"/>
      <c r="L117" s="24"/>
      <c r="M117" s="57"/>
      <c r="N117" s="24"/>
      <c r="O117" s="24"/>
      <c r="P117" s="57">
        <f>P116/P114*100</f>
        <v>67.20089289516437</v>
      </c>
      <c r="Q117" s="57">
        <f>Q116/Q114*100</f>
        <v>0</v>
      </c>
      <c r="R117" s="57"/>
      <c r="S117" s="24">
        <f>S116/S114*100</f>
        <v>40.070914240606264</v>
      </c>
      <c r="T117" s="24">
        <f>T116/T114*100</f>
        <v>40.070914240606264</v>
      </c>
      <c r="U117" s="24"/>
      <c r="V117" s="24"/>
      <c r="W117" s="1"/>
    </row>
    <row r="118" spans="1:23" ht="23.25">
      <c r="A118" s="21"/>
      <c r="B118" s="20"/>
      <c r="C118" s="20"/>
      <c r="D118" s="20"/>
      <c r="E118" s="20"/>
      <c r="F118" s="20"/>
      <c r="G118" s="20"/>
      <c r="H118" s="51"/>
      <c r="I118" s="52" t="s">
        <v>50</v>
      </c>
      <c r="J118" s="53"/>
      <c r="K118" s="57"/>
      <c r="L118" s="24"/>
      <c r="M118" s="57"/>
      <c r="N118" s="24"/>
      <c r="O118" s="24"/>
      <c r="P118" s="57">
        <f>P116/P115*100</f>
        <v>70.81451483330004</v>
      </c>
      <c r="Q118" s="57"/>
      <c r="R118" s="57"/>
      <c r="S118" s="24">
        <f>S116/S115*100</f>
        <v>70.81451483330004</v>
      </c>
      <c r="T118" s="24">
        <f>T116/T115*100</f>
        <v>70.81451483330004</v>
      </c>
      <c r="U118" s="24"/>
      <c r="V118" s="24"/>
      <c r="W118" s="1"/>
    </row>
    <row r="119" spans="1:23" ht="23.25">
      <c r="A119" s="21"/>
      <c r="B119" s="20"/>
      <c r="C119" s="20"/>
      <c r="D119" s="20"/>
      <c r="E119" s="20"/>
      <c r="F119" s="20"/>
      <c r="G119" s="20"/>
      <c r="H119" s="51"/>
      <c r="I119" s="52"/>
      <c r="J119" s="53"/>
      <c r="K119" s="57"/>
      <c r="L119" s="24"/>
      <c r="M119" s="57"/>
      <c r="N119" s="24"/>
      <c r="O119" s="24"/>
      <c r="P119" s="57"/>
      <c r="Q119" s="57"/>
      <c r="R119" s="57"/>
      <c r="S119" s="24"/>
      <c r="T119" s="24"/>
      <c r="U119" s="24"/>
      <c r="V119" s="24"/>
      <c r="W119" s="1"/>
    </row>
    <row r="120" spans="1:23" ht="23.25">
      <c r="A120" s="21"/>
      <c r="B120" s="20"/>
      <c r="C120" s="20"/>
      <c r="D120" s="20"/>
      <c r="E120" s="20"/>
      <c r="F120" s="20"/>
      <c r="G120" s="20" t="s">
        <v>70</v>
      </c>
      <c r="H120" s="51"/>
      <c r="I120" s="68" t="s">
        <v>71</v>
      </c>
      <c r="J120" s="53"/>
      <c r="K120" s="57"/>
      <c r="L120" s="24"/>
      <c r="M120" s="57"/>
      <c r="N120" s="24"/>
      <c r="O120" s="24"/>
      <c r="P120" s="57"/>
      <c r="Q120" s="57"/>
      <c r="R120" s="57"/>
      <c r="S120" s="24"/>
      <c r="T120" s="24"/>
      <c r="U120" s="24"/>
      <c r="V120" s="24"/>
      <c r="W120" s="1"/>
    </row>
    <row r="121" spans="1:23" ht="23.25">
      <c r="A121" s="21"/>
      <c r="B121" s="59"/>
      <c r="C121" s="20"/>
      <c r="D121" s="20"/>
      <c r="E121" s="20"/>
      <c r="F121" s="20"/>
      <c r="G121" s="20"/>
      <c r="H121" s="51"/>
      <c r="I121" s="52" t="s">
        <v>46</v>
      </c>
      <c r="J121" s="53"/>
      <c r="K121" s="23"/>
      <c r="L121" s="24"/>
      <c r="M121" s="25"/>
      <c r="N121" s="27"/>
      <c r="O121" s="27">
        <f>SUM(K121:N121)</f>
        <v>0</v>
      </c>
      <c r="P121" s="28"/>
      <c r="Q121" s="23">
        <v>44068.864</v>
      </c>
      <c r="R121" s="54"/>
      <c r="S121" s="27">
        <f>SUM(P121:R121)</f>
        <v>44068.864</v>
      </c>
      <c r="T121" s="27">
        <f>SUM(S121,O121)</f>
        <v>44068.864</v>
      </c>
      <c r="U121" s="27">
        <f>O121/T121*100</f>
        <v>0</v>
      </c>
      <c r="V121" s="24">
        <f>S121/T121*100</f>
        <v>100</v>
      </c>
      <c r="W121" s="1"/>
    </row>
    <row r="122" spans="1:23" ht="23.25">
      <c r="A122" s="21"/>
      <c r="B122" s="59"/>
      <c r="C122" s="20"/>
      <c r="D122" s="20"/>
      <c r="E122" s="20"/>
      <c r="F122" s="20"/>
      <c r="G122" s="20"/>
      <c r="H122" s="51"/>
      <c r="I122" s="52" t="s">
        <v>47</v>
      </c>
      <c r="J122" s="53"/>
      <c r="K122" s="23"/>
      <c r="L122" s="24"/>
      <c r="M122" s="25"/>
      <c r="N122" s="27"/>
      <c r="O122" s="27"/>
      <c r="P122" s="28"/>
      <c r="Q122" s="23">
        <v>4844.967</v>
      </c>
      <c r="R122" s="54"/>
      <c r="S122" s="27">
        <f>SUM(P122:R122)</f>
        <v>4844.967</v>
      </c>
      <c r="T122" s="27">
        <f>SUM(S122,O122)</f>
        <v>4844.967</v>
      </c>
      <c r="U122" s="27">
        <f>O122/T122*100</f>
        <v>0</v>
      </c>
      <c r="V122" s="24">
        <f>S122/T122*100</f>
        <v>100</v>
      </c>
      <c r="W122" s="1"/>
    </row>
    <row r="123" spans="1:23" ht="23.25">
      <c r="A123" s="21"/>
      <c r="B123" s="59"/>
      <c r="C123" s="20"/>
      <c r="D123" s="20"/>
      <c r="E123" s="20"/>
      <c r="F123" s="20"/>
      <c r="G123" s="20"/>
      <c r="H123" s="51"/>
      <c r="I123" s="52" t="s">
        <v>48</v>
      </c>
      <c r="J123" s="53"/>
      <c r="K123" s="23"/>
      <c r="L123" s="24"/>
      <c r="M123" s="25"/>
      <c r="N123" s="27"/>
      <c r="O123" s="27"/>
      <c r="P123" s="28"/>
      <c r="Q123" s="23">
        <v>5339.601</v>
      </c>
      <c r="R123" s="54"/>
      <c r="S123" s="27">
        <f>SUM(P123:R123)</f>
        <v>5339.601</v>
      </c>
      <c r="T123" s="27">
        <f>SUM(S123,O123)</f>
        <v>5339.601</v>
      </c>
      <c r="U123" s="27">
        <f>O123/T123*100</f>
        <v>0</v>
      </c>
      <c r="V123" s="24">
        <f>S123/T123*100</f>
        <v>100</v>
      </c>
      <c r="W123" s="1"/>
    </row>
    <row r="124" spans="1:23" ht="23.25">
      <c r="A124" s="21"/>
      <c r="B124" s="59"/>
      <c r="C124" s="60"/>
      <c r="D124" s="60"/>
      <c r="E124" s="60"/>
      <c r="F124" s="60"/>
      <c r="G124" s="60"/>
      <c r="H124" s="52"/>
      <c r="I124" s="52" t="s">
        <v>49</v>
      </c>
      <c r="J124" s="53"/>
      <c r="K124" s="22"/>
      <c r="L124" s="22"/>
      <c r="M124" s="22"/>
      <c r="N124" s="22"/>
      <c r="O124" s="22"/>
      <c r="P124" s="22"/>
      <c r="Q124" s="22">
        <f>Q123/Q121*100</f>
        <v>12.116493404504368</v>
      </c>
      <c r="R124" s="22"/>
      <c r="S124" s="22">
        <f>S123/S121*100</f>
        <v>12.116493404504368</v>
      </c>
      <c r="T124" s="22">
        <f>T123/T121*100</f>
        <v>12.116493404504368</v>
      </c>
      <c r="U124" s="22"/>
      <c r="V124" s="22"/>
      <c r="W124" s="1"/>
    </row>
    <row r="125" spans="1:23" ht="23.25">
      <c r="A125" s="21"/>
      <c r="B125" s="59"/>
      <c r="C125" s="60"/>
      <c r="D125" s="60"/>
      <c r="E125" s="60"/>
      <c r="F125" s="60"/>
      <c r="G125" s="60"/>
      <c r="H125" s="52"/>
      <c r="I125" s="52" t="s">
        <v>50</v>
      </c>
      <c r="J125" s="53"/>
      <c r="K125" s="22"/>
      <c r="L125" s="22"/>
      <c r="M125" s="22"/>
      <c r="N125" s="22"/>
      <c r="O125" s="22"/>
      <c r="P125" s="22"/>
      <c r="Q125" s="22">
        <f>Q123/Q122*100</f>
        <v>110.20923362326307</v>
      </c>
      <c r="R125" s="22"/>
      <c r="S125" s="22">
        <f>S123/S122*100</f>
        <v>110.20923362326307</v>
      </c>
      <c r="T125" s="22">
        <f>T123/T122*100</f>
        <v>110.20923362326307</v>
      </c>
      <c r="U125" s="22"/>
      <c r="V125" s="22"/>
      <c r="W125" s="1"/>
    </row>
    <row r="126" spans="1:23" ht="23.25">
      <c r="A126" s="21"/>
      <c r="B126" s="59"/>
      <c r="C126" s="59"/>
      <c r="D126" s="59"/>
      <c r="E126" s="59"/>
      <c r="F126" s="59"/>
      <c r="G126" s="59"/>
      <c r="H126" s="51"/>
      <c r="I126" s="52"/>
      <c r="J126" s="53"/>
      <c r="K126" s="57"/>
      <c r="L126" s="24"/>
      <c r="M126" s="57"/>
      <c r="N126" s="24"/>
      <c r="O126" s="24"/>
      <c r="P126" s="57"/>
      <c r="Q126" s="57"/>
      <c r="R126" s="57"/>
      <c r="S126" s="24"/>
      <c r="T126" s="24"/>
      <c r="U126" s="24"/>
      <c r="V126" s="24"/>
      <c r="W126" s="1"/>
    </row>
    <row r="127" spans="1:23" ht="23.25">
      <c r="A127" s="21"/>
      <c r="B127" s="59"/>
      <c r="C127" s="59"/>
      <c r="D127" s="59"/>
      <c r="E127" s="59"/>
      <c r="F127" s="59"/>
      <c r="G127" s="59" t="s">
        <v>57</v>
      </c>
      <c r="H127" s="51"/>
      <c r="I127" s="52" t="s">
        <v>58</v>
      </c>
      <c r="J127" s="53"/>
      <c r="K127" s="57"/>
      <c r="L127" s="24"/>
      <c r="M127" s="57"/>
      <c r="N127" s="24"/>
      <c r="O127" s="24"/>
      <c r="P127" s="57"/>
      <c r="Q127" s="57"/>
      <c r="R127" s="57"/>
      <c r="S127" s="24"/>
      <c r="T127" s="24"/>
      <c r="U127" s="24"/>
      <c r="V127" s="24"/>
      <c r="W127" s="1"/>
    </row>
    <row r="128" spans="1:23" ht="23.25">
      <c r="A128" s="21"/>
      <c r="B128" s="59"/>
      <c r="C128" s="60"/>
      <c r="D128" s="60"/>
      <c r="E128" s="60"/>
      <c r="F128" s="60"/>
      <c r="G128" s="60"/>
      <c r="H128" s="52"/>
      <c r="I128" s="52" t="s">
        <v>46</v>
      </c>
      <c r="J128" s="53"/>
      <c r="K128" s="22">
        <v>552745.23</v>
      </c>
      <c r="L128" s="22">
        <v>59888.505</v>
      </c>
      <c r="M128" s="22">
        <v>627771.922</v>
      </c>
      <c r="N128" s="22"/>
      <c r="O128" s="22">
        <f>SUM(K128:N128)</f>
        <v>1240405.6570000001</v>
      </c>
      <c r="P128" s="22"/>
      <c r="Q128" s="22"/>
      <c r="R128" s="22"/>
      <c r="S128" s="22">
        <f>SUM(P128:R128)</f>
        <v>0</v>
      </c>
      <c r="T128" s="22">
        <f>SUM(S128,O128)</f>
        <v>1240405.6570000001</v>
      </c>
      <c r="U128" s="22">
        <f>O128/T128*100</f>
        <v>100</v>
      </c>
      <c r="V128" s="22">
        <f>S128/T128*100</f>
        <v>0</v>
      </c>
      <c r="W128" s="1"/>
    </row>
    <row r="129" spans="1:23" ht="23.25">
      <c r="A129" s="21"/>
      <c r="B129" s="59"/>
      <c r="C129" s="59"/>
      <c r="D129" s="59"/>
      <c r="E129" s="59"/>
      <c r="F129" s="59"/>
      <c r="G129" s="59"/>
      <c r="H129" s="51"/>
      <c r="I129" s="52" t="s">
        <v>47</v>
      </c>
      <c r="J129" s="53"/>
      <c r="K129" s="57">
        <v>623498.29</v>
      </c>
      <c r="L129" s="24">
        <v>96077.361</v>
      </c>
      <c r="M129" s="57">
        <v>420868.151</v>
      </c>
      <c r="N129" s="24"/>
      <c r="O129" s="24">
        <f>SUM(K129:N129)</f>
        <v>1140443.8020000001</v>
      </c>
      <c r="P129" s="57"/>
      <c r="Q129" s="57"/>
      <c r="R129" s="57"/>
      <c r="S129" s="24">
        <f>SUM(P129:R129)</f>
        <v>0</v>
      </c>
      <c r="T129" s="24">
        <f>SUM(S129,O129)</f>
        <v>1140443.8020000001</v>
      </c>
      <c r="U129" s="24">
        <f>O129/T129*100</f>
        <v>100</v>
      </c>
      <c r="V129" s="24">
        <f>S129/T129*100</f>
        <v>0</v>
      </c>
      <c r="W129" s="1"/>
    </row>
    <row r="130" spans="1:23" ht="23.25">
      <c r="A130" s="21"/>
      <c r="B130" s="59"/>
      <c r="C130" s="59"/>
      <c r="D130" s="59"/>
      <c r="E130" s="59"/>
      <c r="F130" s="59"/>
      <c r="G130" s="59"/>
      <c r="H130" s="51"/>
      <c r="I130" s="52" t="s">
        <v>48</v>
      </c>
      <c r="J130" s="53"/>
      <c r="K130" s="57">
        <v>775990.01</v>
      </c>
      <c r="L130" s="24">
        <v>84505.85</v>
      </c>
      <c r="M130" s="57">
        <v>272860.457</v>
      </c>
      <c r="N130" s="24"/>
      <c r="O130" s="24">
        <f>SUM(K130:N130)</f>
        <v>1133356.317</v>
      </c>
      <c r="P130" s="57"/>
      <c r="Q130" s="57"/>
      <c r="R130" s="57"/>
      <c r="S130" s="24">
        <f>SUM(P130:R130)</f>
        <v>0</v>
      </c>
      <c r="T130" s="24">
        <f>SUM(S130,O130)</f>
        <v>1133356.317</v>
      </c>
      <c r="U130" s="24">
        <f>O130/T130*100</f>
        <v>100</v>
      </c>
      <c r="V130" s="24">
        <f>S130/T130*100</f>
        <v>0</v>
      </c>
      <c r="W130" s="1"/>
    </row>
    <row r="131" spans="1:23" ht="23.25">
      <c r="A131" s="21"/>
      <c r="B131" s="59"/>
      <c r="C131" s="59"/>
      <c r="D131" s="59"/>
      <c r="E131" s="59"/>
      <c r="F131" s="59"/>
      <c r="G131" s="59"/>
      <c r="H131" s="51"/>
      <c r="I131" s="52" t="s">
        <v>49</v>
      </c>
      <c r="J131" s="53"/>
      <c r="K131" s="57">
        <f>K130/K128*100</f>
        <v>140.3883684351288</v>
      </c>
      <c r="L131" s="24">
        <f>L130/L128*100</f>
        <v>141.10529224264323</v>
      </c>
      <c r="M131" s="57">
        <f>M130/M128*100</f>
        <v>43.464903006605</v>
      </c>
      <c r="N131" s="24"/>
      <c r="O131" s="24">
        <f>O130/O128*100</f>
        <v>91.36981201303888</v>
      </c>
      <c r="P131" s="57"/>
      <c r="Q131" s="57"/>
      <c r="R131" s="57"/>
      <c r="S131" s="24"/>
      <c r="T131" s="24">
        <f>T130/T128*100</f>
        <v>91.36981201303888</v>
      </c>
      <c r="U131" s="24"/>
      <c r="V131" s="24"/>
      <c r="W131" s="1"/>
    </row>
    <row r="132" spans="1:23" ht="23.25">
      <c r="A132" s="21"/>
      <c r="B132" s="59"/>
      <c r="C132" s="59"/>
      <c r="D132" s="59"/>
      <c r="E132" s="59"/>
      <c r="F132" s="59"/>
      <c r="G132" s="59"/>
      <c r="H132" s="51"/>
      <c r="I132" s="52" t="s">
        <v>50</v>
      </c>
      <c r="J132" s="53"/>
      <c r="K132" s="57">
        <f>K130/K129*100</f>
        <v>124.45743997148733</v>
      </c>
      <c r="L132" s="24">
        <f>L130/L129*100</f>
        <v>87.9560482515751</v>
      </c>
      <c r="M132" s="57">
        <f>M130/M129*100</f>
        <v>64.83276445406295</v>
      </c>
      <c r="N132" s="24"/>
      <c r="O132" s="24">
        <f>O130/O129*100</f>
        <v>99.37853272668318</v>
      </c>
      <c r="P132" s="57"/>
      <c r="Q132" s="57"/>
      <c r="R132" s="57"/>
      <c r="S132" s="24"/>
      <c r="T132" s="24">
        <f>T130/T129*100</f>
        <v>99.37853272668318</v>
      </c>
      <c r="U132" s="24"/>
      <c r="V132" s="24"/>
      <c r="W132" s="1"/>
    </row>
    <row r="133" spans="1:23" ht="23.25">
      <c r="A133" s="21"/>
      <c r="B133" s="59"/>
      <c r="C133" s="59"/>
      <c r="D133" s="59"/>
      <c r="E133" s="59"/>
      <c r="F133" s="59"/>
      <c r="G133" s="59"/>
      <c r="H133" s="51"/>
      <c r="I133" s="52"/>
      <c r="J133" s="53"/>
      <c r="K133" s="57"/>
      <c r="L133" s="24"/>
      <c r="M133" s="57"/>
      <c r="N133" s="24"/>
      <c r="O133" s="24"/>
      <c r="P133" s="57"/>
      <c r="Q133" s="57"/>
      <c r="R133" s="57"/>
      <c r="S133" s="24"/>
      <c r="T133" s="24"/>
      <c r="U133" s="24"/>
      <c r="V133" s="24"/>
      <c r="W133" s="1"/>
    </row>
    <row r="134" spans="1:23" ht="23.25">
      <c r="A134" s="21"/>
      <c r="B134" s="59"/>
      <c r="C134" s="59"/>
      <c r="D134" s="59"/>
      <c r="E134" s="59"/>
      <c r="F134" s="59"/>
      <c r="G134" s="59"/>
      <c r="H134" s="51"/>
      <c r="I134" s="52"/>
      <c r="J134" s="53"/>
      <c r="K134" s="57"/>
      <c r="L134" s="24"/>
      <c r="M134" s="57"/>
      <c r="N134" s="24"/>
      <c r="O134" s="24"/>
      <c r="P134" s="57"/>
      <c r="Q134" s="57"/>
      <c r="R134" s="57"/>
      <c r="S134" s="24"/>
      <c r="T134" s="24"/>
      <c r="U134" s="24"/>
      <c r="V134" s="24"/>
      <c r="W134" s="1"/>
    </row>
    <row r="135" spans="1:23" ht="23.25">
      <c r="A135" s="21"/>
      <c r="B135" s="69"/>
      <c r="C135" s="69"/>
      <c r="D135" s="69"/>
      <c r="E135" s="69"/>
      <c r="F135" s="69"/>
      <c r="G135" s="69"/>
      <c r="H135" s="61"/>
      <c r="I135" s="62"/>
      <c r="J135" s="63"/>
      <c r="K135" s="64"/>
      <c r="L135" s="65"/>
      <c r="M135" s="64"/>
      <c r="N135" s="65"/>
      <c r="O135" s="65"/>
      <c r="P135" s="64"/>
      <c r="Q135" s="64"/>
      <c r="R135" s="64"/>
      <c r="S135" s="65"/>
      <c r="T135" s="65"/>
      <c r="U135" s="65"/>
      <c r="V135" s="65"/>
      <c r="W135" s="1"/>
    </row>
    <row r="136" spans="1:23" ht="23.25">
      <c r="A136" s="70"/>
      <c r="B136" s="70"/>
      <c r="C136" s="70"/>
      <c r="D136" s="70"/>
      <c r="E136" s="70"/>
      <c r="F136" s="70"/>
      <c r="G136" s="71"/>
      <c r="H136" s="68"/>
      <c r="I136" s="68"/>
      <c r="J136" s="68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3"/>
      <c r="V136" s="73"/>
      <c r="W136" s="74"/>
    </row>
    <row r="137" spans="1:23" ht="23.25">
      <c r="A137" s="1"/>
      <c r="B137" s="67"/>
      <c r="C137" s="67"/>
      <c r="D137" s="67"/>
      <c r="E137" s="67"/>
      <c r="F137" s="67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5"/>
      <c r="T137" s="5"/>
      <c r="U137" s="5"/>
      <c r="V137" s="5" t="s">
        <v>129</v>
      </c>
      <c r="W137" s="1"/>
    </row>
    <row r="138" spans="1:23" ht="23.25">
      <c r="A138" s="1"/>
      <c r="B138" s="9" t="s">
        <v>4</v>
      </c>
      <c r="C138" s="10"/>
      <c r="D138" s="10"/>
      <c r="E138" s="10"/>
      <c r="F138" s="10"/>
      <c r="G138" s="10"/>
      <c r="H138" s="11"/>
      <c r="I138" s="12"/>
      <c r="J138" s="13"/>
      <c r="K138" s="14" t="s">
        <v>5</v>
      </c>
      <c r="L138" s="14"/>
      <c r="M138" s="14"/>
      <c r="N138" s="14"/>
      <c r="O138" s="14"/>
      <c r="P138" s="15" t="s">
        <v>6</v>
      </c>
      <c r="Q138" s="14"/>
      <c r="R138" s="14"/>
      <c r="S138" s="14"/>
      <c r="T138" s="15" t="s">
        <v>7</v>
      </c>
      <c r="U138" s="14"/>
      <c r="V138" s="16"/>
      <c r="W138" s="1"/>
    </row>
    <row r="139" spans="1:23" ht="23.25">
      <c r="A139" s="1"/>
      <c r="B139" s="17" t="s">
        <v>8</v>
      </c>
      <c r="C139" s="18"/>
      <c r="D139" s="18"/>
      <c r="E139" s="18"/>
      <c r="F139" s="18"/>
      <c r="G139" s="19"/>
      <c r="H139" s="20"/>
      <c r="I139" s="21"/>
      <c r="J139" s="22"/>
      <c r="K139" s="23"/>
      <c r="L139" s="24"/>
      <c r="M139" s="25"/>
      <c r="N139" s="26"/>
      <c r="O139" s="27"/>
      <c r="P139" s="28"/>
      <c r="Q139" s="23"/>
      <c r="R139" s="29"/>
      <c r="S139" s="27"/>
      <c r="T139" s="27"/>
      <c r="U139" s="30" t="s">
        <v>9</v>
      </c>
      <c r="V139" s="31"/>
      <c r="W139" s="1"/>
    </row>
    <row r="140" spans="1:23" ht="23.25">
      <c r="A140" s="1"/>
      <c r="B140" s="20"/>
      <c r="C140" s="32"/>
      <c r="D140" s="32"/>
      <c r="E140" s="32"/>
      <c r="F140" s="33"/>
      <c r="G140" s="32"/>
      <c r="H140" s="20"/>
      <c r="I140" s="34" t="s">
        <v>10</v>
      </c>
      <c r="J140" s="22"/>
      <c r="K140" s="35" t="s">
        <v>11</v>
      </c>
      <c r="L140" s="36" t="s">
        <v>12</v>
      </c>
      <c r="M140" s="37" t="s">
        <v>11</v>
      </c>
      <c r="N140" s="26" t="s">
        <v>13</v>
      </c>
      <c r="O140" s="24"/>
      <c r="P140" s="38" t="s">
        <v>14</v>
      </c>
      <c r="Q140" s="35" t="s">
        <v>15</v>
      </c>
      <c r="R140" s="29" t="s">
        <v>16</v>
      </c>
      <c r="S140" s="27"/>
      <c r="T140" s="27"/>
      <c r="U140" s="27"/>
      <c r="V140" s="36"/>
      <c r="W140" s="1"/>
    </row>
    <row r="141" spans="1:23" ht="23.25">
      <c r="A141" s="1"/>
      <c r="B141" s="39" t="s">
        <v>17</v>
      </c>
      <c r="C141" s="39" t="s">
        <v>18</v>
      </c>
      <c r="D141" s="39" t="s">
        <v>19</v>
      </c>
      <c r="E141" s="39" t="s">
        <v>20</v>
      </c>
      <c r="F141" s="39" t="s">
        <v>21</v>
      </c>
      <c r="G141" s="39" t="s">
        <v>22</v>
      </c>
      <c r="H141" s="20"/>
      <c r="I141" s="34"/>
      <c r="J141" s="22"/>
      <c r="K141" s="35" t="s">
        <v>23</v>
      </c>
      <c r="L141" s="36" t="s">
        <v>24</v>
      </c>
      <c r="M141" s="37" t="s">
        <v>25</v>
      </c>
      <c r="N141" s="26" t="s">
        <v>26</v>
      </c>
      <c r="O141" s="36" t="s">
        <v>27</v>
      </c>
      <c r="P141" s="38" t="s">
        <v>28</v>
      </c>
      <c r="Q141" s="35" t="s">
        <v>29</v>
      </c>
      <c r="R141" s="29" t="s">
        <v>30</v>
      </c>
      <c r="S141" s="26" t="s">
        <v>27</v>
      </c>
      <c r="T141" s="26" t="s">
        <v>31</v>
      </c>
      <c r="U141" s="26" t="s">
        <v>32</v>
      </c>
      <c r="V141" s="36" t="s">
        <v>33</v>
      </c>
      <c r="W141" s="1"/>
    </row>
    <row r="142" spans="1:23" ht="23.25">
      <c r="A142" s="1"/>
      <c r="B142" s="40"/>
      <c r="C142" s="40"/>
      <c r="D142" s="40"/>
      <c r="E142" s="40"/>
      <c r="F142" s="40"/>
      <c r="G142" s="40"/>
      <c r="H142" s="40"/>
      <c r="I142" s="41"/>
      <c r="J142" s="42"/>
      <c r="K142" s="43"/>
      <c r="L142" s="44"/>
      <c r="M142" s="45"/>
      <c r="N142" s="46"/>
      <c r="O142" s="47"/>
      <c r="P142" s="48" t="s">
        <v>34</v>
      </c>
      <c r="Q142" s="43"/>
      <c r="R142" s="49"/>
      <c r="S142" s="47"/>
      <c r="T142" s="47"/>
      <c r="U142" s="47"/>
      <c r="V142" s="50"/>
      <c r="W142" s="1"/>
    </row>
    <row r="143" spans="1:23" ht="23.25">
      <c r="A143" s="21"/>
      <c r="B143" s="59"/>
      <c r="C143" s="59"/>
      <c r="D143" s="59"/>
      <c r="E143" s="59"/>
      <c r="F143" s="59"/>
      <c r="G143" s="59"/>
      <c r="H143" s="51"/>
      <c r="I143" s="52"/>
      <c r="J143" s="53"/>
      <c r="K143" s="57"/>
      <c r="L143" s="24"/>
      <c r="M143" s="57"/>
      <c r="N143" s="24"/>
      <c r="O143" s="24"/>
      <c r="P143" s="57"/>
      <c r="Q143" s="57"/>
      <c r="R143" s="57"/>
      <c r="S143" s="24"/>
      <c r="T143" s="24"/>
      <c r="U143" s="24"/>
      <c r="V143" s="24"/>
      <c r="W143" s="1"/>
    </row>
    <row r="144" spans="1:23" ht="23.25">
      <c r="A144" s="21"/>
      <c r="B144" s="20" t="s">
        <v>72</v>
      </c>
      <c r="C144" s="20"/>
      <c r="D144" s="20"/>
      <c r="E144" s="20"/>
      <c r="F144" s="20"/>
      <c r="G144" s="20"/>
      <c r="H144" s="51"/>
      <c r="I144" s="52" t="s">
        <v>73</v>
      </c>
      <c r="J144" s="53"/>
      <c r="K144" s="57"/>
      <c r="L144" s="24"/>
      <c r="M144" s="57"/>
      <c r="N144" s="24"/>
      <c r="O144" s="24"/>
      <c r="P144" s="57"/>
      <c r="Q144" s="57"/>
      <c r="R144" s="57"/>
      <c r="S144" s="24"/>
      <c r="T144" s="24"/>
      <c r="U144" s="24"/>
      <c r="V144" s="24"/>
      <c r="W144" s="1"/>
    </row>
    <row r="145" spans="1:23" ht="23.25">
      <c r="A145" s="21"/>
      <c r="B145" s="20"/>
      <c r="C145" s="20"/>
      <c r="D145" s="20"/>
      <c r="E145" s="20"/>
      <c r="F145" s="20"/>
      <c r="G145" s="20"/>
      <c r="H145" s="51"/>
      <c r="I145" s="52" t="s">
        <v>46</v>
      </c>
      <c r="J145" s="53"/>
      <c r="K145" s="57">
        <f>SUM(K152+K197)</f>
        <v>9964842.233000001</v>
      </c>
      <c r="L145" s="24">
        <f>SUM(L152+L197)</f>
        <v>1077662.348</v>
      </c>
      <c r="M145" s="57">
        <f>SUM(M152+M197)</f>
        <v>4736660.596</v>
      </c>
      <c r="N145" s="24">
        <f>SUM(N152+N197)</f>
        <v>0</v>
      </c>
      <c r="O145" s="24">
        <f>SUM(K145:N145)</f>
        <v>15779165.177000001</v>
      </c>
      <c r="P145" s="57">
        <f>SUM(P152+P197)</f>
        <v>1999429.758</v>
      </c>
      <c r="Q145" s="57">
        <f>SUM(Q152+Q197)</f>
        <v>6792148.434999999</v>
      </c>
      <c r="R145" s="57">
        <f>SUM(R152+R197)</f>
        <v>0</v>
      </c>
      <c r="S145" s="24">
        <f>SUM(P145:R145)</f>
        <v>8791578.192999998</v>
      </c>
      <c r="T145" s="24">
        <f>SUM(S145,O145)</f>
        <v>24570743.369999997</v>
      </c>
      <c r="U145" s="24">
        <f>O145/T145*100</f>
        <v>64.21932352386945</v>
      </c>
      <c r="V145" s="24">
        <f>S145/T145*100</f>
        <v>35.78067647613056</v>
      </c>
      <c r="W145" s="1"/>
    </row>
    <row r="146" spans="1:23" ht="23.25">
      <c r="A146" s="21"/>
      <c r="B146" s="20"/>
      <c r="C146" s="20"/>
      <c r="D146" s="20"/>
      <c r="E146" s="20"/>
      <c r="F146" s="20"/>
      <c r="G146" s="20"/>
      <c r="H146" s="51"/>
      <c r="I146" s="52" t="s">
        <v>47</v>
      </c>
      <c r="J146" s="53"/>
      <c r="K146" s="57">
        <f aca="true" t="shared" si="8" ref="K146:M147">SUM(K153+K198)</f>
        <v>10830061.076000001</v>
      </c>
      <c r="L146" s="24">
        <f t="shared" si="8"/>
        <v>1430098.068</v>
      </c>
      <c r="M146" s="57">
        <f t="shared" si="8"/>
        <v>5175885.782000001</v>
      </c>
      <c r="N146" s="24"/>
      <c r="O146" s="24">
        <f>SUM(K146:N146)</f>
        <v>17436044.926000003</v>
      </c>
      <c r="P146" s="57">
        <f>SUM(P153+P198)</f>
        <v>2044620.4100000001</v>
      </c>
      <c r="Q146" s="57">
        <f>SUM(Q153+Q198)</f>
        <v>4315970.394999999</v>
      </c>
      <c r="R146" s="57"/>
      <c r="S146" s="24">
        <f>SUM(P146:R146)</f>
        <v>6360590.804999999</v>
      </c>
      <c r="T146" s="24">
        <f>SUM(S146,O146)</f>
        <v>23796635.731000002</v>
      </c>
      <c r="U146" s="24">
        <f>O146/T146*100</f>
        <v>73.27105025726799</v>
      </c>
      <c r="V146" s="24">
        <f>S146/T146*100</f>
        <v>26.728949742732013</v>
      </c>
      <c r="W146" s="1"/>
    </row>
    <row r="147" spans="1:23" ht="23.25">
      <c r="A147" s="21"/>
      <c r="B147" s="20"/>
      <c r="C147" s="20"/>
      <c r="D147" s="20"/>
      <c r="E147" s="20"/>
      <c r="F147" s="20"/>
      <c r="G147" s="20"/>
      <c r="H147" s="51"/>
      <c r="I147" s="52" t="s">
        <v>48</v>
      </c>
      <c r="J147" s="53"/>
      <c r="K147" s="57">
        <f t="shared" si="8"/>
        <v>11011266.418</v>
      </c>
      <c r="L147" s="24">
        <f t="shared" si="8"/>
        <v>1316041.836</v>
      </c>
      <c r="M147" s="57">
        <f t="shared" si="8"/>
        <v>5211017.652</v>
      </c>
      <c r="N147" s="24"/>
      <c r="O147" s="24">
        <f>SUM(K147:N147)</f>
        <v>17538325.906</v>
      </c>
      <c r="P147" s="57">
        <f>SUM(P154+P199)</f>
        <v>1980911.855</v>
      </c>
      <c r="Q147" s="57">
        <f>SUM(Q154+Q199)</f>
        <v>3865514.7430000002</v>
      </c>
      <c r="R147" s="57"/>
      <c r="S147" s="24">
        <f>SUM(P147:R147)</f>
        <v>5846426.598</v>
      </c>
      <c r="T147" s="24">
        <f>SUM(S147,O147)</f>
        <v>23384752.504</v>
      </c>
      <c r="U147" s="24">
        <f>O147/T147*100</f>
        <v>74.99898022440067</v>
      </c>
      <c r="V147" s="24">
        <f>S147/T147*100</f>
        <v>25.00101977559933</v>
      </c>
      <c r="W147" s="1"/>
    </row>
    <row r="148" spans="1:23" ht="23.25">
      <c r="A148" s="21"/>
      <c r="B148" s="20"/>
      <c r="C148" s="20"/>
      <c r="D148" s="20"/>
      <c r="E148" s="20"/>
      <c r="F148" s="20"/>
      <c r="G148" s="20"/>
      <c r="H148" s="51"/>
      <c r="I148" s="52" t="s">
        <v>49</v>
      </c>
      <c r="J148" s="53"/>
      <c r="K148" s="57">
        <f>K147/K145*100</f>
        <v>110.50116158923838</v>
      </c>
      <c r="L148" s="24">
        <f aca="true" t="shared" si="9" ref="L148:T148">L147/L145*100</f>
        <v>122.12005350677796</v>
      </c>
      <c r="M148" s="57">
        <f t="shared" si="9"/>
        <v>110.01458826077983</v>
      </c>
      <c r="N148" s="24"/>
      <c r="O148" s="24">
        <f t="shared" si="9"/>
        <v>111.14862991335043</v>
      </c>
      <c r="P148" s="57">
        <f t="shared" si="9"/>
        <v>99.07384078255777</v>
      </c>
      <c r="Q148" s="57">
        <f t="shared" si="9"/>
        <v>56.9115174674477</v>
      </c>
      <c r="R148" s="57"/>
      <c r="S148" s="24">
        <f t="shared" si="9"/>
        <v>66.50030824562333</v>
      </c>
      <c r="T148" s="24">
        <f t="shared" si="9"/>
        <v>95.17315838539892</v>
      </c>
      <c r="U148" s="24"/>
      <c r="V148" s="24"/>
      <c r="W148" s="1"/>
    </row>
    <row r="149" spans="1:23" ht="23.25">
      <c r="A149" s="21"/>
      <c r="B149" s="20"/>
      <c r="C149" s="20"/>
      <c r="D149" s="20"/>
      <c r="E149" s="20"/>
      <c r="F149" s="20"/>
      <c r="G149" s="20"/>
      <c r="H149" s="51"/>
      <c r="I149" s="52" t="s">
        <v>50</v>
      </c>
      <c r="J149" s="53"/>
      <c r="K149" s="57">
        <f>K147/K146*100</f>
        <v>101.67317008397634</v>
      </c>
      <c r="L149" s="24">
        <f>L147/L146*100</f>
        <v>92.02458666631804</v>
      </c>
      <c r="M149" s="57">
        <f>M147/M146*100</f>
        <v>100.67876053451906</v>
      </c>
      <c r="N149" s="24"/>
      <c r="O149" s="24">
        <f>O147/O146*100</f>
        <v>100.5866065408416</v>
      </c>
      <c r="P149" s="57">
        <f>P147/P146*100</f>
        <v>96.8840888661578</v>
      </c>
      <c r="Q149" s="57">
        <f>Q147/Q146*100</f>
        <v>89.56305046666108</v>
      </c>
      <c r="R149" s="57"/>
      <c r="S149" s="24">
        <f>S147/S146*100</f>
        <v>91.91640803876552</v>
      </c>
      <c r="T149" s="24">
        <f>T147/T146*100</f>
        <v>98.26915354062659</v>
      </c>
      <c r="U149" s="24"/>
      <c r="V149" s="24"/>
      <c r="W149" s="1"/>
    </row>
    <row r="150" spans="1:23" ht="23.25">
      <c r="A150" s="21"/>
      <c r="B150" s="20"/>
      <c r="C150" s="20"/>
      <c r="D150" s="20"/>
      <c r="E150" s="20"/>
      <c r="F150" s="20"/>
      <c r="G150" s="20"/>
      <c r="H150" s="51"/>
      <c r="I150" s="52"/>
      <c r="J150" s="53"/>
      <c r="K150" s="57"/>
      <c r="L150" s="24"/>
      <c r="M150" s="57"/>
      <c r="N150" s="24"/>
      <c r="O150" s="24"/>
      <c r="P150" s="57"/>
      <c r="Q150" s="57"/>
      <c r="R150" s="57"/>
      <c r="S150" s="24"/>
      <c r="T150" s="24"/>
      <c r="U150" s="24"/>
      <c r="V150" s="24"/>
      <c r="W150" s="1"/>
    </row>
    <row r="151" spans="1:23" ht="23.25">
      <c r="A151" s="21"/>
      <c r="B151" s="20"/>
      <c r="C151" s="39" t="s">
        <v>74</v>
      </c>
      <c r="D151" s="20"/>
      <c r="E151" s="20"/>
      <c r="F151" s="20"/>
      <c r="G151" s="20"/>
      <c r="H151" s="51"/>
      <c r="I151" s="52" t="s">
        <v>75</v>
      </c>
      <c r="J151" s="53"/>
      <c r="K151" s="57"/>
      <c r="L151" s="24"/>
      <c r="M151" s="57"/>
      <c r="N151" s="24"/>
      <c r="O151" s="24"/>
      <c r="P151" s="57"/>
      <c r="Q151" s="57"/>
      <c r="R151" s="57"/>
      <c r="S151" s="24"/>
      <c r="T151" s="24"/>
      <c r="U151" s="24"/>
      <c r="V151" s="24"/>
      <c r="W151" s="1"/>
    </row>
    <row r="152" spans="1:23" ht="23.25">
      <c r="A152" s="21"/>
      <c r="B152" s="20"/>
      <c r="C152" s="20"/>
      <c r="D152" s="20"/>
      <c r="E152" s="20"/>
      <c r="F152" s="20"/>
      <c r="G152" s="20"/>
      <c r="H152" s="51"/>
      <c r="I152" s="52" t="s">
        <v>46</v>
      </c>
      <c r="J152" s="53"/>
      <c r="K152" s="57">
        <f>SUM(K159)</f>
        <v>112620.355</v>
      </c>
      <c r="L152" s="24">
        <f>SUM(L159)</f>
        <v>822.091</v>
      </c>
      <c r="M152" s="57">
        <f>SUM(M159)</f>
        <v>9900.658</v>
      </c>
      <c r="N152" s="24">
        <f>SUM(N159)</f>
        <v>0</v>
      </c>
      <c r="O152" s="24">
        <f>SUM(K152:N152)</f>
        <v>123343.10399999999</v>
      </c>
      <c r="P152" s="57">
        <f>SUM(P159)</f>
        <v>6329.342</v>
      </c>
      <c r="Q152" s="57">
        <f>SUM(Q159)</f>
        <v>0</v>
      </c>
      <c r="R152" s="57">
        <f>SUM(R159)</f>
        <v>0</v>
      </c>
      <c r="S152" s="24">
        <f>SUM(P152:R152)</f>
        <v>6329.342</v>
      </c>
      <c r="T152" s="24">
        <f>SUM(S152,O152)</f>
        <v>129672.446</v>
      </c>
      <c r="U152" s="24">
        <f>O152/T152*100</f>
        <v>95.11897693361934</v>
      </c>
      <c r="V152" s="24">
        <f>S152/T152*100</f>
        <v>4.8810230663806555</v>
      </c>
      <c r="W152" s="1"/>
    </row>
    <row r="153" spans="1:23" ht="23.25">
      <c r="A153" s="21"/>
      <c r="B153" s="20"/>
      <c r="C153" s="20"/>
      <c r="D153" s="20"/>
      <c r="E153" s="20"/>
      <c r="F153" s="20"/>
      <c r="G153" s="20"/>
      <c r="H153" s="51"/>
      <c r="I153" s="52" t="s">
        <v>47</v>
      </c>
      <c r="J153" s="53"/>
      <c r="K153" s="57">
        <f aca="true" t="shared" si="10" ref="K153:M154">SUM(K160)</f>
        <v>129258.281</v>
      </c>
      <c r="L153" s="24">
        <f t="shared" si="10"/>
        <v>1775.497</v>
      </c>
      <c r="M153" s="57">
        <f t="shared" si="10"/>
        <v>8634.198</v>
      </c>
      <c r="N153" s="24"/>
      <c r="O153" s="24">
        <f>SUM(K153:N153)</f>
        <v>139667.976</v>
      </c>
      <c r="P153" s="57">
        <f>SUM(P160)</f>
        <v>1903.006</v>
      </c>
      <c r="Q153" s="57"/>
      <c r="R153" s="57"/>
      <c r="S153" s="24">
        <f>SUM(P153:R153)</f>
        <v>1903.006</v>
      </c>
      <c r="T153" s="24">
        <f>SUM(S153,O153)</f>
        <v>141570.982</v>
      </c>
      <c r="U153" s="24">
        <f>O153/T153*100</f>
        <v>98.65579374168641</v>
      </c>
      <c r="V153" s="24">
        <f>S153/T153*100</f>
        <v>1.3442062583135859</v>
      </c>
      <c r="W153" s="1"/>
    </row>
    <row r="154" spans="1:23" ht="23.25">
      <c r="A154" s="21"/>
      <c r="B154" s="20"/>
      <c r="C154" s="20"/>
      <c r="D154" s="20"/>
      <c r="E154" s="20"/>
      <c r="F154" s="20"/>
      <c r="G154" s="20"/>
      <c r="H154" s="51"/>
      <c r="I154" s="52" t="s">
        <v>48</v>
      </c>
      <c r="J154" s="53"/>
      <c r="K154" s="57">
        <f t="shared" si="10"/>
        <v>124650.728</v>
      </c>
      <c r="L154" s="24">
        <f t="shared" si="10"/>
        <v>449.984</v>
      </c>
      <c r="M154" s="57">
        <f t="shared" si="10"/>
        <v>4872.074</v>
      </c>
      <c r="N154" s="24"/>
      <c r="O154" s="24">
        <f>SUM(K154:N154)</f>
        <v>129972.786</v>
      </c>
      <c r="P154" s="57">
        <f>SUM(P161)</f>
        <v>1101.889</v>
      </c>
      <c r="Q154" s="57"/>
      <c r="R154" s="57"/>
      <c r="S154" s="24">
        <f>SUM(P154:R154)</f>
        <v>1101.889</v>
      </c>
      <c r="T154" s="24">
        <f>SUM(S154,O154)</f>
        <v>131074.675</v>
      </c>
      <c r="U154" s="24">
        <f>O154/T154*100</f>
        <v>99.15934256560239</v>
      </c>
      <c r="V154" s="24">
        <f>S154/T154*100</f>
        <v>0.8406574343976058</v>
      </c>
      <c r="W154" s="1"/>
    </row>
    <row r="155" spans="1:23" ht="23.25">
      <c r="A155" s="21"/>
      <c r="B155" s="20"/>
      <c r="C155" s="20"/>
      <c r="D155" s="20"/>
      <c r="E155" s="20"/>
      <c r="F155" s="20"/>
      <c r="G155" s="20"/>
      <c r="H155" s="51"/>
      <c r="I155" s="52" t="s">
        <v>49</v>
      </c>
      <c r="J155" s="53"/>
      <c r="K155" s="57">
        <f>K154/K152*100</f>
        <v>110.682236794583</v>
      </c>
      <c r="L155" s="24">
        <f>L154/L152*100</f>
        <v>54.736519436412756</v>
      </c>
      <c r="M155" s="57">
        <f>M154/M152*100</f>
        <v>49.20959798833572</v>
      </c>
      <c r="N155" s="24"/>
      <c r="O155" s="24">
        <f>O154/O152*100</f>
        <v>105.37499202225362</v>
      </c>
      <c r="P155" s="57">
        <f>P154/P152*100</f>
        <v>17.40921884138983</v>
      </c>
      <c r="Q155" s="57"/>
      <c r="R155" s="57"/>
      <c r="S155" s="24">
        <f>S154/S152*100</f>
        <v>17.40921884138983</v>
      </c>
      <c r="T155" s="24">
        <f>T154/T152*100</f>
        <v>101.08136234277558</v>
      </c>
      <c r="U155" s="24"/>
      <c r="V155" s="24"/>
      <c r="W155" s="1"/>
    </row>
    <row r="156" spans="1:23" ht="23.25">
      <c r="A156" s="21"/>
      <c r="B156" s="20"/>
      <c r="C156" s="20"/>
      <c r="D156" s="20"/>
      <c r="E156" s="20"/>
      <c r="F156" s="20"/>
      <c r="G156" s="20"/>
      <c r="H156" s="51"/>
      <c r="I156" s="52" t="s">
        <v>50</v>
      </c>
      <c r="J156" s="53"/>
      <c r="K156" s="57">
        <f>K154/K153*100</f>
        <v>96.4353904721973</v>
      </c>
      <c r="L156" s="24">
        <f>L154/L153*100</f>
        <v>25.344114915429312</v>
      </c>
      <c r="M156" s="57">
        <f>M154/M153*100</f>
        <v>56.42763809678675</v>
      </c>
      <c r="N156" s="24"/>
      <c r="O156" s="24">
        <f>O154/O153*100</f>
        <v>93.05840159092733</v>
      </c>
      <c r="P156" s="57">
        <f>P154/P153*100</f>
        <v>57.90254996568586</v>
      </c>
      <c r="Q156" s="57"/>
      <c r="R156" s="57"/>
      <c r="S156" s="24">
        <f>S154/S153*100</f>
        <v>57.90254996568586</v>
      </c>
      <c r="T156" s="24">
        <f>T154/T153*100</f>
        <v>92.5858344332174</v>
      </c>
      <c r="U156" s="24"/>
      <c r="V156" s="24"/>
      <c r="W156" s="1"/>
    </row>
    <row r="157" spans="1:23" ht="23.25">
      <c r="A157" s="21"/>
      <c r="B157" s="59"/>
      <c r="C157" s="60"/>
      <c r="D157" s="60"/>
      <c r="E157" s="60"/>
      <c r="F157" s="60"/>
      <c r="G157" s="60"/>
      <c r="H157" s="52"/>
      <c r="I157" s="52"/>
      <c r="J157" s="53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1"/>
    </row>
    <row r="158" spans="1:23" ht="23.25">
      <c r="A158" s="21"/>
      <c r="B158" s="20"/>
      <c r="C158" s="20"/>
      <c r="D158" s="20"/>
      <c r="E158" s="20" t="s">
        <v>53</v>
      </c>
      <c r="F158" s="20"/>
      <c r="G158" s="20"/>
      <c r="H158" s="51"/>
      <c r="I158" s="52" t="s">
        <v>54</v>
      </c>
      <c r="J158" s="53"/>
      <c r="K158" s="57"/>
      <c r="L158" s="24"/>
      <c r="M158" s="57"/>
      <c r="N158" s="24"/>
      <c r="O158" s="24"/>
      <c r="P158" s="57"/>
      <c r="Q158" s="57"/>
      <c r="R158" s="57"/>
      <c r="S158" s="24"/>
      <c r="T158" s="24"/>
      <c r="U158" s="24"/>
      <c r="V158" s="24"/>
      <c r="W158" s="1"/>
    </row>
    <row r="159" spans="1:23" ht="23.25">
      <c r="A159" s="21"/>
      <c r="B159" s="20"/>
      <c r="C159" s="20"/>
      <c r="D159" s="20"/>
      <c r="E159" s="20"/>
      <c r="F159" s="20"/>
      <c r="G159" s="20"/>
      <c r="H159" s="51"/>
      <c r="I159" s="52" t="s">
        <v>46</v>
      </c>
      <c r="J159" s="53"/>
      <c r="K159" s="57">
        <f>SUM(K166)</f>
        <v>112620.355</v>
      </c>
      <c r="L159" s="24">
        <f>SUM(L166)</f>
        <v>822.091</v>
      </c>
      <c r="M159" s="57">
        <f>SUM(M166)</f>
        <v>9900.658</v>
      </c>
      <c r="N159" s="24">
        <f>SUM(N166)</f>
        <v>0</v>
      </c>
      <c r="O159" s="24">
        <f>SUM(K159:N159)</f>
        <v>123343.10399999999</v>
      </c>
      <c r="P159" s="57">
        <f>SUM(P166)</f>
        <v>6329.342</v>
      </c>
      <c r="Q159" s="57">
        <f>SUM(Q166)</f>
        <v>0</v>
      </c>
      <c r="R159" s="57">
        <f>SUM(R166)</f>
        <v>0</v>
      </c>
      <c r="S159" s="24">
        <f>SUM(P159:R159)</f>
        <v>6329.342</v>
      </c>
      <c r="T159" s="24">
        <f>SUM(S159,O159)</f>
        <v>129672.446</v>
      </c>
      <c r="U159" s="24">
        <f>O159/T159*100</f>
        <v>95.11897693361934</v>
      </c>
      <c r="V159" s="24">
        <f>S159/T159*100</f>
        <v>4.8810230663806555</v>
      </c>
      <c r="W159" s="1"/>
    </row>
    <row r="160" spans="1:23" ht="23.25">
      <c r="A160" s="21"/>
      <c r="B160" s="20"/>
      <c r="C160" s="20"/>
      <c r="D160" s="20"/>
      <c r="E160" s="20"/>
      <c r="F160" s="20"/>
      <c r="G160" s="20"/>
      <c r="H160" s="51"/>
      <c r="I160" s="52" t="s">
        <v>47</v>
      </c>
      <c r="J160" s="53"/>
      <c r="K160" s="57">
        <f aca="true" t="shared" si="11" ref="K160:M161">SUM(K167)</f>
        <v>129258.281</v>
      </c>
      <c r="L160" s="24">
        <f t="shared" si="11"/>
        <v>1775.497</v>
      </c>
      <c r="M160" s="57">
        <f t="shared" si="11"/>
        <v>8634.198</v>
      </c>
      <c r="N160" s="24"/>
      <c r="O160" s="24">
        <f>SUM(K160:N160)</f>
        <v>139667.976</v>
      </c>
      <c r="P160" s="57">
        <f>SUM(P167)</f>
        <v>1903.006</v>
      </c>
      <c r="Q160" s="57"/>
      <c r="R160" s="57"/>
      <c r="S160" s="24">
        <f>SUM(P160:R160)</f>
        <v>1903.006</v>
      </c>
      <c r="T160" s="24">
        <f>SUM(S160,O160)</f>
        <v>141570.982</v>
      </c>
      <c r="U160" s="24">
        <f>O160/T160*100</f>
        <v>98.65579374168641</v>
      </c>
      <c r="V160" s="24">
        <f>S160/T160*100</f>
        <v>1.3442062583135859</v>
      </c>
      <c r="W160" s="1"/>
    </row>
    <row r="161" spans="1:23" ht="23.25">
      <c r="A161" s="21"/>
      <c r="B161" s="20"/>
      <c r="C161" s="20"/>
      <c r="D161" s="20"/>
      <c r="E161" s="20"/>
      <c r="F161" s="20"/>
      <c r="G161" s="20"/>
      <c r="H161" s="51"/>
      <c r="I161" s="52" t="s">
        <v>48</v>
      </c>
      <c r="J161" s="53"/>
      <c r="K161" s="22">
        <f t="shared" si="11"/>
        <v>124650.728</v>
      </c>
      <c r="L161" s="22">
        <f t="shared" si="11"/>
        <v>449.984</v>
      </c>
      <c r="M161" s="22">
        <f t="shared" si="11"/>
        <v>4872.074</v>
      </c>
      <c r="N161" s="22"/>
      <c r="O161" s="22">
        <f>SUM(K161:N161)</f>
        <v>129972.786</v>
      </c>
      <c r="P161" s="22">
        <f>SUM(P168)</f>
        <v>1101.889</v>
      </c>
      <c r="Q161" s="22"/>
      <c r="R161" s="22"/>
      <c r="S161" s="22">
        <f>SUM(P161:R161)</f>
        <v>1101.889</v>
      </c>
      <c r="T161" s="22">
        <f>SUM(S161,O161)</f>
        <v>131074.675</v>
      </c>
      <c r="U161" s="22">
        <f>O161/T161*100</f>
        <v>99.15934256560239</v>
      </c>
      <c r="V161" s="22">
        <f>S161/T161*100</f>
        <v>0.8406574343976058</v>
      </c>
      <c r="W161" s="1"/>
    </row>
    <row r="162" spans="1:23" ht="23.25">
      <c r="A162" s="21"/>
      <c r="B162" s="20"/>
      <c r="C162" s="20"/>
      <c r="D162" s="20"/>
      <c r="E162" s="20"/>
      <c r="F162" s="20"/>
      <c r="G162" s="20"/>
      <c r="H162" s="51"/>
      <c r="I162" s="52" t="s">
        <v>49</v>
      </c>
      <c r="J162" s="53"/>
      <c r="K162" s="57">
        <f>K161/K159*100</f>
        <v>110.682236794583</v>
      </c>
      <c r="L162" s="24">
        <f>L161/L159*100</f>
        <v>54.736519436412756</v>
      </c>
      <c r="M162" s="57">
        <f>M161/M159*100</f>
        <v>49.20959798833572</v>
      </c>
      <c r="N162" s="24"/>
      <c r="O162" s="24">
        <f>O161/O159*100</f>
        <v>105.37499202225362</v>
      </c>
      <c r="P162" s="57">
        <f>P161/P159*100</f>
        <v>17.40921884138983</v>
      </c>
      <c r="Q162" s="57"/>
      <c r="R162" s="57"/>
      <c r="S162" s="24">
        <f>S161/S159*100</f>
        <v>17.40921884138983</v>
      </c>
      <c r="T162" s="24">
        <f>T161/T159*100</f>
        <v>101.08136234277558</v>
      </c>
      <c r="U162" s="24"/>
      <c r="V162" s="24"/>
      <c r="W162" s="1"/>
    </row>
    <row r="163" spans="1:23" ht="23.25">
      <c r="A163" s="21"/>
      <c r="B163" s="20"/>
      <c r="C163" s="20"/>
      <c r="D163" s="20"/>
      <c r="E163" s="20"/>
      <c r="F163" s="20"/>
      <c r="G163" s="20"/>
      <c r="H163" s="51"/>
      <c r="I163" s="52" t="s">
        <v>50</v>
      </c>
      <c r="J163" s="53"/>
      <c r="K163" s="57">
        <f>K161/K160*100</f>
        <v>96.4353904721973</v>
      </c>
      <c r="L163" s="24">
        <f>L161/L160*100</f>
        <v>25.344114915429312</v>
      </c>
      <c r="M163" s="57">
        <f>M161/M160*100</f>
        <v>56.42763809678675</v>
      </c>
      <c r="N163" s="24"/>
      <c r="O163" s="24">
        <f>O161/O160*100</f>
        <v>93.05840159092733</v>
      </c>
      <c r="P163" s="57">
        <f>P161/P160*100</f>
        <v>57.90254996568586</v>
      </c>
      <c r="Q163" s="57"/>
      <c r="R163" s="57"/>
      <c r="S163" s="24">
        <f>S161/S160*100</f>
        <v>57.90254996568586</v>
      </c>
      <c r="T163" s="24">
        <f>T161/T160*100</f>
        <v>92.5858344332174</v>
      </c>
      <c r="U163" s="24"/>
      <c r="V163" s="24"/>
      <c r="W163" s="1"/>
    </row>
    <row r="164" spans="1:23" ht="23.25">
      <c r="A164" s="21"/>
      <c r="B164" s="20"/>
      <c r="C164" s="20"/>
      <c r="D164" s="20"/>
      <c r="E164" s="20"/>
      <c r="F164" s="20"/>
      <c r="G164" s="20"/>
      <c r="H164" s="51"/>
      <c r="I164" s="52"/>
      <c r="J164" s="53"/>
      <c r="K164" s="57"/>
      <c r="L164" s="24"/>
      <c r="M164" s="57"/>
      <c r="N164" s="24"/>
      <c r="O164" s="24"/>
      <c r="P164" s="57"/>
      <c r="Q164" s="57"/>
      <c r="R164" s="57"/>
      <c r="S164" s="24"/>
      <c r="T164" s="24"/>
      <c r="U164" s="24"/>
      <c r="V164" s="24"/>
      <c r="W164" s="1"/>
    </row>
    <row r="165" spans="1:23" ht="23.25">
      <c r="A165" s="21"/>
      <c r="B165" s="20"/>
      <c r="C165" s="20"/>
      <c r="D165" s="20"/>
      <c r="E165" s="20"/>
      <c r="F165" s="20" t="s">
        <v>76</v>
      </c>
      <c r="G165" s="20"/>
      <c r="H165" s="51"/>
      <c r="I165" s="68" t="s">
        <v>77</v>
      </c>
      <c r="J165" s="53"/>
      <c r="K165" s="57"/>
      <c r="L165" s="24"/>
      <c r="M165" s="57"/>
      <c r="N165" s="24"/>
      <c r="O165" s="24"/>
      <c r="P165" s="57"/>
      <c r="Q165" s="57"/>
      <c r="R165" s="57"/>
      <c r="S165" s="24"/>
      <c r="T165" s="24"/>
      <c r="U165" s="24"/>
      <c r="V165" s="24"/>
      <c r="W165" s="1"/>
    </row>
    <row r="166" spans="1:23" ht="23.25">
      <c r="A166" s="21"/>
      <c r="B166" s="59"/>
      <c r="C166" s="20"/>
      <c r="D166" s="20"/>
      <c r="E166" s="20"/>
      <c r="F166" s="20"/>
      <c r="G166" s="20"/>
      <c r="H166" s="51"/>
      <c r="I166" s="52" t="s">
        <v>46</v>
      </c>
      <c r="J166" s="53"/>
      <c r="K166" s="23">
        <f aca="true" t="shared" si="12" ref="K166:M168">SUM(K173+K190)</f>
        <v>112620.355</v>
      </c>
      <c r="L166" s="24">
        <f t="shared" si="12"/>
        <v>822.091</v>
      </c>
      <c r="M166" s="25">
        <f t="shared" si="12"/>
        <v>9900.658</v>
      </c>
      <c r="N166" s="27">
        <f>SUM(N190+N197)</f>
        <v>0</v>
      </c>
      <c r="O166" s="27">
        <f>SUM(K166:N166)</f>
        <v>123343.10399999999</v>
      </c>
      <c r="P166" s="28">
        <f>SUM(P173+P190)</f>
        <v>6329.342</v>
      </c>
      <c r="Q166" s="23">
        <f>SUM(Q173+Q190)</f>
        <v>0</v>
      </c>
      <c r="R166" s="54">
        <f>SUM(R173+R190)</f>
        <v>0</v>
      </c>
      <c r="S166" s="27">
        <f>SUM(P166:R166)</f>
        <v>6329.342</v>
      </c>
      <c r="T166" s="27">
        <f>SUM(S166,O166)</f>
        <v>129672.446</v>
      </c>
      <c r="U166" s="27">
        <f>O166/T166*100</f>
        <v>95.11897693361934</v>
      </c>
      <c r="V166" s="24">
        <f>S166/T166*100</f>
        <v>4.8810230663806555</v>
      </c>
      <c r="W166" s="1"/>
    </row>
    <row r="167" spans="1:23" ht="23.25">
      <c r="A167" s="21"/>
      <c r="B167" s="59"/>
      <c r="C167" s="20"/>
      <c r="D167" s="20"/>
      <c r="E167" s="20"/>
      <c r="F167" s="20"/>
      <c r="G167" s="20"/>
      <c r="H167" s="51"/>
      <c r="I167" s="52" t="s">
        <v>47</v>
      </c>
      <c r="J167" s="53"/>
      <c r="K167" s="23">
        <f t="shared" si="12"/>
        <v>129258.281</v>
      </c>
      <c r="L167" s="24">
        <f t="shared" si="12"/>
        <v>1775.497</v>
      </c>
      <c r="M167" s="25">
        <f t="shared" si="12"/>
        <v>8634.198</v>
      </c>
      <c r="N167" s="27"/>
      <c r="O167" s="27">
        <f>SUM(K167:N167)</f>
        <v>139667.976</v>
      </c>
      <c r="P167" s="28">
        <f>SUM(P174+P191)</f>
        <v>1903.006</v>
      </c>
      <c r="Q167" s="23"/>
      <c r="R167" s="54"/>
      <c r="S167" s="27">
        <f>SUM(P167:R167)</f>
        <v>1903.006</v>
      </c>
      <c r="T167" s="27">
        <f>SUM(S167,O167)</f>
        <v>141570.982</v>
      </c>
      <c r="U167" s="27">
        <f>O167/T167*100</f>
        <v>98.65579374168641</v>
      </c>
      <c r="V167" s="24">
        <f>S167/T167*100</f>
        <v>1.3442062583135859</v>
      </c>
      <c r="W167" s="1"/>
    </row>
    <row r="168" spans="1:23" ht="23.25">
      <c r="A168" s="21"/>
      <c r="B168" s="59"/>
      <c r="C168" s="20"/>
      <c r="D168" s="20"/>
      <c r="E168" s="20"/>
      <c r="F168" s="20"/>
      <c r="G168" s="20"/>
      <c r="H168" s="51"/>
      <c r="I168" s="52" t="s">
        <v>48</v>
      </c>
      <c r="J168" s="53"/>
      <c r="K168" s="23">
        <f t="shared" si="12"/>
        <v>124650.728</v>
      </c>
      <c r="L168" s="24">
        <f t="shared" si="12"/>
        <v>449.984</v>
      </c>
      <c r="M168" s="25">
        <f t="shared" si="12"/>
        <v>4872.074</v>
      </c>
      <c r="N168" s="27"/>
      <c r="O168" s="27">
        <f>SUM(K168:N168)</f>
        <v>129972.786</v>
      </c>
      <c r="P168" s="28">
        <f>SUM(P175+P192)</f>
        <v>1101.889</v>
      </c>
      <c r="Q168" s="23"/>
      <c r="R168" s="54"/>
      <c r="S168" s="27">
        <f>SUM(P168:R168)</f>
        <v>1101.889</v>
      </c>
      <c r="T168" s="27">
        <f>SUM(S168,O168)</f>
        <v>131074.675</v>
      </c>
      <c r="U168" s="27">
        <f>O168/T168*100</f>
        <v>99.15934256560239</v>
      </c>
      <c r="V168" s="24">
        <f>S168/T168*100</f>
        <v>0.8406574343976058</v>
      </c>
      <c r="W168" s="1"/>
    </row>
    <row r="169" spans="1:23" ht="23.25">
      <c r="A169" s="21"/>
      <c r="B169" s="59"/>
      <c r="C169" s="60"/>
      <c r="D169" s="60"/>
      <c r="E169" s="60"/>
      <c r="F169" s="60"/>
      <c r="G169" s="60"/>
      <c r="H169" s="52"/>
      <c r="I169" s="52" t="s">
        <v>49</v>
      </c>
      <c r="J169" s="53"/>
      <c r="K169" s="22">
        <f>K168/K166*100</f>
        <v>110.682236794583</v>
      </c>
      <c r="L169" s="22">
        <f>L168/L166*100</f>
        <v>54.736519436412756</v>
      </c>
      <c r="M169" s="22">
        <f>M168/M166*100</f>
        <v>49.20959798833572</v>
      </c>
      <c r="N169" s="22"/>
      <c r="O169" s="22">
        <f>O168/O166*100</f>
        <v>105.37499202225362</v>
      </c>
      <c r="P169" s="22">
        <f>P168/P166*100</f>
        <v>17.40921884138983</v>
      </c>
      <c r="Q169" s="22"/>
      <c r="R169" s="22"/>
      <c r="S169" s="22">
        <f>S168/S166*100</f>
        <v>17.40921884138983</v>
      </c>
      <c r="T169" s="22">
        <f>T168/T166*100</f>
        <v>101.08136234277558</v>
      </c>
      <c r="U169" s="22"/>
      <c r="V169" s="22"/>
      <c r="W169" s="1"/>
    </row>
    <row r="170" spans="1:23" ht="23.25">
      <c r="A170" s="21"/>
      <c r="B170" s="59"/>
      <c r="C170" s="60"/>
      <c r="D170" s="60"/>
      <c r="E170" s="60"/>
      <c r="F170" s="60"/>
      <c r="G170" s="60"/>
      <c r="H170" s="52"/>
      <c r="I170" s="52" t="s">
        <v>50</v>
      </c>
      <c r="J170" s="53"/>
      <c r="K170" s="22">
        <f>K168/K167*100</f>
        <v>96.4353904721973</v>
      </c>
      <c r="L170" s="22">
        <f>L168/L167*100</f>
        <v>25.344114915429312</v>
      </c>
      <c r="M170" s="22">
        <f>M168/M167*100</f>
        <v>56.42763809678675</v>
      </c>
      <c r="N170" s="22"/>
      <c r="O170" s="22">
        <f>O168/O167*100</f>
        <v>93.05840159092733</v>
      </c>
      <c r="P170" s="22">
        <f>P168/P167*100</f>
        <v>57.90254996568586</v>
      </c>
      <c r="Q170" s="22"/>
      <c r="R170" s="22"/>
      <c r="S170" s="22">
        <f>S168/S167*100</f>
        <v>57.90254996568586</v>
      </c>
      <c r="T170" s="22">
        <f>T168/T167*100</f>
        <v>92.5858344332174</v>
      </c>
      <c r="U170" s="22"/>
      <c r="V170" s="22"/>
      <c r="W170" s="1"/>
    </row>
    <row r="171" spans="1:23" ht="23.25">
      <c r="A171" s="21"/>
      <c r="B171" s="59"/>
      <c r="C171" s="59"/>
      <c r="D171" s="59"/>
      <c r="E171" s="59"/>
      <c r="F171" s="59"/>
      <c r="G171" s="59"/>
      <c r="H171" s="51"/>
      <c r="I171" s="52"/>
      <c r="J171" s="53"/>
      <c r="K171" s="57"/>
      <c r="L171" s="24"/>
      <c r="M171" s="57"/>
      <c r="N171" s="24"/>
      <c r="O171" s="24"/>
      <c r="P171" s="57"/>
      <c r="Q171" s="57"/>
      <c r="R171" s="57"/>
      <c r="S171" s="24"/>
      <c r="T171" s="24"/>
      <c r="U171" s="24"/>
      <c r="V171" s="24"/>
      <c r="W171" s="1"/>
    </row>
    <row r="172" spans="1:23" ht="23.25">
      <c r="A172" s="21"/>
      <c r="B172" s="59"/>
      <c r="C172" s="59"/>
      <c r="D172" s="59"/>
      <c r="E172" s="59"/>
      <c r="F172" s="59"/>
      <c r="G172" s="79" t="s">
        <v>68</v>
      </c>
      <c r="H172" s="51"/>
      <c r="I172" s="52" t="s">
        <v>69</v>
      </c>
      <c r="J172" s="53"/>
      <c r="K172" s="57"/>
      <c r="L172" s="24"/>
      <c r="M172" s="57"/>
      <c r="N172" s="24"/>
      <c r="O172" s="24"/>
      <c r="P172" s="57"/>
      <c r="Q172" s="57"/>
      <c r="R172" s="57"/>
      <c r="S172" s="24"/>
      <c r="T172" s="24"/>
      <c r="U172" s="24"/>
      <c r="V172" s="24"/>
      <c r="W172" s="1"/>
    </row>
    <row r="173" spans="1:23" ht="23.25">
      <c r="A173" s="21"/>
      <c r="B173" s="59"/>
      <c r="C173" s="60"/>
      <c r="D173" s="60"/>
      <c r="E173" s="60"/>
      <c r="F173" s="60"/>
      <c r="G173" s="60"/>
      <c r="H173" s="52"/>
      <c r="I173" s="52" t="s">
        <v>46</v>
      </c>
      <c r="J173" s="53"/>
      <c r="K173" s="22"/>
      <c r="L173" s="22"/>
      <c r="M173" s="22"/>
      <c r="N173" s="22"/>
      <c r="O173" s="22">
        <f>SUM(K173:N173)</f>
        <v>0</v>
      </c>
      <c r="P173" s="22">
        <v>6329.342</v>
      </c>
      <c r="Q173" s="22"/>
      <c r="R173" s="22"/>
      <c r="S173" s="22">
        <f>SUM(P173:R173)</f>
        <v>6329.342</v>
      </c>
      <c r="T173" s="22">
        <f>SUM(S173,O173)</f>
        <v>6329.342</v>
      </c>
      <c r="U173" s="22">
        <f>O173/T173*100</f>
        <v>0</v>
      </c>
      <c r="V173" s="22">
        <f>S173/T173*100</f>
        <v>100</v>
      </c>
      <c r="W173" s="1"/>
    </row>
    <row r="174" spans="1:23" ht="23.25">
      <c r="A174" s="21"/>
      <c r="B174" s="59"/>
      <c r="C174" s="59"/>
      <c r="D174" s="59"/>
      <c r="E174" s="59"/>
      <c r="F174" s="59"/>
      <c r="G174" s="59"/>
      <c r="H174" s="51"/>
      <c r="I174" s="52" t="s">
        <v>47</v>
      </c>
      <c r="J174" s="53"/>
      <c r="K174" s="57"/>
      <c r="L174" s="24"/>
      <c r="M174" s="57"/>
      <c r="N174" s="24"/>
      <c r="O174" s="24"/>
      <c r="P174" s="57">
        <v>1903.006</v>
      </c>
      <c r="Q174" s="57"/>
      <c r="R174" s="57"/>
      <c r="S174" s="24">
        <f>SUM(P174:R174)</f>
        <v>1903.006</v>
      </c>
      <c r="T174" s="24">
        <f>SUM(S174,O174)</f>
        <v>1903.006</v>
      </c>
      <c r="U174" s="24">
        <f>O174/T174*100</f>
        <v>0</v>
      </c>
      <c r="V174" s="24">
        <f>S174/T174*100</f>
        <v>100</v>
      </c>
      <c r="W174" s="1"/>
    </row>
    <row r="175" spans="1:23" ht="23.25">
      <c r="A175" s="21"/>
      <c r="B175" s="59"/>
      <c r="C175" s="59"/>
      <c r="D175" s="59"/>
      <c r="E175" s="59"/>
      <c r="F175" s="59"/>
      <c r="G175" s="59"/>
      <c r="H175" s="51"/>
      <c r="I175" s="52" t="s">
        <v>48</v>
      </c>
      <c r="J175" s="53"/>
      <c r="K175" s="57"/>
      <c r="L175" s="24"/>
      <c r="M175" s="57"/>
      <c r="N175" s="24"/>
      <c r="O175" s="24"/>
      <c r="P175" s="57">
        <v>1101.889</v>
      </c>
      <c r="Q175" s="57"/>
      <c r="R175" s="57"/>
      <c r="S175" s="24">
        <f>SUM(P175:R175)</f>
        <v>1101.889</v>
      </c>
      <c r="T175" s="24">
        <f>SUM(S175,O175)</f>
        <v>1101.889</v>
      </c>
      <c r="U175" s="24">
        <f>O175/T175*100</f>
        <v>0</v>
      </c>
      <c r="V175" s="24">
        <f>S175/T175*100</f>
        <v>100</v>
      </c>
      <c r="W175" s="1"/>
    </row>
    <row r="176" spans="1:23" ht="23.25">
      <c r="A176" s="21"/>
      <c r="B176" s="59"/>
      <c r="C176" s="59"/>
      <c r="D176" s="59"/>
      <c r="E176" s="59"/>
      <c r="F176" s="59"/>
      <c r="G176" s="59"/>
      <c r="H176" s="51"/>
      <c r="I176" s="52" t="s">
        <v>49</v>
      </c>
      <c r="J176" s="53"/>
      <c r="K176" s="57"/>
      <c r="L176" s="24"/>
      <c r="M176" s="57"/>
      <c r="N176" s="24"/>
      <c r="O176" s="24"/>
      <c r="P176" s="57">
        <f>P175/P173*100</f>
        <v>17.40921884138983</v>
      </c>
      <c r="Q176" s="57"/>
      <c r="R176" s="57"/>
      <c r="S176" s="24">
        <f>S175/S173*100</f>
        <v>17.40921884138983</v>
      </c>
      <c r="T176" s="24">
        <f>T175/T173*100</f>
        <v>17.40921884138983</v>
      </c>
      <c r="U176" s="24"/>
      <c r="V176" s="24"/>
      <c r="W176" s="1"/>
    </row>
    <row r="177" spans="1:23" ht="23.25">
      <c r="A177" s="21"/>
      <c r="B177" s="59"/>
      <c r="C177" s="59"/>
      <c r="D177" s="59"/>
      <c r="E177" s="59"/>
      <c r="F177" s="59"/>
      <c r="G177" s="59"/>
      <c r="H177" s="51"/>
      <c r="I177" s="52" t="s">
        <v>50</v>
      </c>
      <c r="J177" s="53"/>
      <c r="K177" s="57"/>
      <c r="L177" s="24"/>
      <c r="M177" s="57"/>
      <c r="N177" s="24"/>
      <c r="O177" s="24"/>
      <c r="P177" s="57">
        <f>P175/P174*100</f>
        <v>57.90254996568586</v>
      </c>
      <c r="Q177" s="57"/>
      <c r="R177" s="57"/>
      <c r="S177" s="24">
        <f>S175/S174*100</f>
        <v>57.90254996568586</v>
      </c>
      <c r="T177" s="24">
        <f>T175/T174*100</f>
        <v>57.90254996568586</v>
      </c>
      <c r="U177" s="24"/>
      <c r="V177" s="24"/>
      <c r="W177" s="1"/>
    </row>
    <row r="178" spans="1:23" ht="23.25">
      <c r="A178" s="21"/>
      <c r="B178" s="59"/>
      <c r="C178" s="59"/>
      <c r="D178" s="59"/>
      <c r="E178" s="59"/>
      <c r="F178" s="59"/>
      <c r="G178" s="59"/>
      <c r="H178" s="51"/>
      <c r="I178" s="52"/>
      <c r="J178" s="53"/>
      <c r="K178" s="57"/>
      <c r="L178" s="24"/>
      <c r="M178" s="57"/>
      <c r="N178" s="24"/>
      <c r="O178" s="24"/>
      <c r="P178" s="57"/>
      <c r="Q178" s="57"/>
      <c r="R178" s="57"/>
      <c r="S178" s="24"/>
      <c r="T178" s="24"/>
      <c r="U178" s="24"/>
      <c r="V178" s="24"/>
      <c r="W178" s="1"/>
    </row>
    <row r="179" spans="1:23" ht="23.25">
      <c r="A179" s="21"/>
      <c r="B179" s="59"/>
      <c r="C179" s="59"/>
      <c r="D179" s="59"/>
      <c r="E179" s="59"/>
      <c r="F179" s="59"/>
      <c r="G179" s="59"/>
      <c r="H179" s="51"/>
      <c r="I179" s="52"/>
      <c r="J179" s="53"/>
      <c r="K179" s="57"/>
      <c r="L179" s="24"/>
      <c r="M179" s="57"/>
      <c r="N179" s="24"/>
      <c r="O179" s="24"/>
      <c r="P179" s="57"/>
      <c r="Q179" s="57"/>
      <c r="R179" s="57"/>
      <c r="S179" s="24"/>
      <c r="T179" s="24"/>
      <c r="U179" s="24"/>
      <c r="V179" s="24"/>
      <c r="W179" s="1"/>
    </row>
    <row r="180" spans="1:23" ht="23.25">
      <c r="A180" s="21"/>
      <c r="B180" s="69"/>
      <c r="C180" s="69"/>
      <c r="D180" s="69"/>
      <c r="E180" s="69"/>
      <c r="F180" s="69"/>
      <c r="G180" s="69"/>
      <c r="H180" s="61"/>
      <c r="I180" s="62"/>
      <c r="J180" s="63"/>
      <c r="K180" s="64"/>
      <c r="L180" s="65"/>
      <c r="M180" s="64"/>
      <c r="N180" s="65"/>
      <c r="O180" s="65"/>
      <c r="P180" s="64"/>
      <c r="Q180" s="64"/>
      <c r="R180" s="64"/>
      <c r="S180" s="65"/>
      <c r="T180" s="65"/>
      <c r="U180" s="65"/>
      <c r="V180" s="65"/>
      <c r="W180" s="1"/>
    </row>
    <row r="181" spans="1:23" ht="23.25">
      <c r="A181" s="70"/>
      <c r="B181" s="70"/>
      <c r="C181" s="70"/>
      <c r="D181" s="70"/>
      <c r="E181" s="70"/>
      <c r="F181" s="70"/>
      <c r="G181" s="71"/>
      <c r="H181" s="68"/>
      <c r="I181" s="68"/>
      <c r="J181" s="68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3"/>
      <c r="V181" s="73"/>
      <c r="W181" s="74"/>
    </row>
    <row r="182" spans="1:23" ht="23.25">
      <c r="A182" s="1"/>
      <c r="B182" s="67"/>
      <c r="C182" s="67"/>
      <c r="D182" s="67"/>
      <c r="E182" s="67"/>
      <c r="F182" s="67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5"/>
      <c r="T182" s="5"/>
      <c r="U182" s="5"/>
      <c r="V182" s="5" t="s">
        <v>130</v>
      </c>
      <c r="W182" s="1"/>
    </row>
    <row r="183" spans="1:23" ht="23.25">
      <c r="A183" s="1"/>
      <c r="B183" s="9" t="s">
        <v>4</v>
      </c>
      <c r="C183" s="10"/>
      <c r="D183" s="10"/>
      <c r="E183" s="10"/>
      <c r="F183" s="10"/>
      <c r="G183" s="10"/>
      <c r="H183" s="11"/>
      <c r="I183" s="12"/>
      <c r="J183" s="13"/>
      <c r="K183" s="14" t="s">
        <v>5</v>
      </c>
      <c r="L183" s="14"/>
      <c r="M183" s="14"/>
      <c r="N183" s="14"/>
      <c r="O183" s="14"/>
      <c r="P183" s="15" t="s">
        <v>6</v>
      </c>
      <c r="Q183" s="14"/>
      <c r="R183" s="14"/>
      <c r="S183" s="14"/>
      <c r="T183" s="15" t="s">
        <v>7</v>
      </c>
      <c r="U183" s="14"/>
      <c r="V183" s="16"/>
      <c r="W183" s="1"/>
    </row>
    <row r="184" spans="1:23" ht="23.25">
      <c r="A184" s="1"/>
      <c r="B184" s="17" t="s">
        <v>8</v>
      </c>
      <c r="C184" s="18"/>
      <c r="D184" s="18"/>
      <c r="E184" s="18"/>
      <c r="F184" s="18"/>
      <c r="G184" s="19"/>
      <c r="H184" s="20"/>
      <c r="I184" s="21"/>
      <c r="J184" s="22"/>
      <c r="K184" s="23"/>
      <c r="L184" s="24"/>
      <c r="M184" s="25"/>
      <c r="N184" s="26"/>
      <c r="O184" s="27"/>
      <c r="P184" s="28"/>
      <c r="Q184" s="23"/>
      <c r="R184" s="29"/>
      <c r="S184" s="27"/>
      <c r="T184" s="27"/>
      <c r="U184" s="30" t="s">
        <v>9</v>
      </c>
      <c r="V184" s="31"/>
      <c r="W184" s="1"/>
    </row>
    <row r="185" spans="1:23" ht="23.25">
      <c r="A185" s="1"/>
      <c r="B185" s="20"/>
      <c r="C185" s="32"/>
      <c r="D185" s="32"/>
      <c r="E185" s="32"/>
      <c r="F185" s="33"/>
      <c r="G185" s="32"/>
      <c r="H185" s="20"/>
      <c r="I185" s="34" t="s">
        <v>10</v>
      </c>
      <c r="J185" s="22"/>
      <c r="K185" s="35" t="s">
        <v>11</v>
      </c>
      <c r="L185" s="36" t="s">
        <v>12</v>
      </c>
      <c r="M185" s="37" t="s">
        <v>11</v>
      </c>
      <c r="N185" s="26" t="s">
        <v>13</v>
      </c>
      <c r="O185" s="24"/>
      <c r="P185" s="38" t="s">
        <v>14</v>
      </c>
      <c r="Q185" s="35" t="s">
        <v>15</v>
      </c>
      <c r="R185" s="29" t="s">
        <v>16</v>
      </c>
      <c r="S185" s="27"/>
      <c r="T185" s="27"/>
      <c r="U185" s="27"/>
      <c r="V185" s="36"/>
      <c r="W185" s="1"/>
    </row>
    <row r="186" spans="1:23" ht="23.25">
      <c r="A186" s="1"/>
      <c r="B186" s="39" t="s">
        <v>17</v>
      </c>
      <c r="C186" s="39" t="s">
        <v>18</v>
      </c>
      <c r="D186" s="39" t="s">
        <v>19</v>
      </c>
      <c r="E186" s="39" t="s">
        <v>20</v>
      </c>
      <c r="F186" s="39" t="s">
        <v>21</v>
      </c>
      <c r="G186" s="39" t="s">
        <v>22</v>
      </c>
      <c r="H186" s="20"/>
      <c r="I186" s="34"/>
      <c r="J186" s="22"/>
      <c r="K186" s="35" t="s">
        <v>23</v>
      </c>
      <c r="L186" s="36" t="s">
        <v>24</v>
      </c>
      <c r="M186" s="37" t="s">
        <v>25</v>
      </c>
      <c r="N186" s="26" t="s">
        <v>26</v>
      </c>
      <c r="O186" s="36" t="s">
        <v>27</v>
      </c>
      <c r="P186" s="38" t="s">
        <v>28</v>
      </c>
      <c r="Q186" s="35" t="s">
        <v>29</v>
      </c>
      <c r="R186" s="29" t="s">
        <v>30</v>
      </c>
      <c r="S186" s="26" t="s">
        <v>27</v>
      </c>
      <c r="T186" s="26" t="s">
        <v>31</v>
      </c>
      <c r="U186" s="26" t="s">
        <v>32</v>
      </c>
      <c r="V186" s="36" t="s">
        <v>33</v>
      </c>
      <c r="W186" s="1"/>
    </row>
    <row r="187" spans="1:23" ht="23.25">
      <c r="A187" s="1"/>
      <c r="B187" s="40"/>
      <c r="C187" s="40"/>
      <c r="D187" s="40"/>
      <c r="E187" s="40"/>
      <c r="F187" s="40"/>
      <c r="G187" s="40"/>
      <c r="H187" s="40"/>
      <c r="I187" s="41"/>
      <c r="J187" s="42"/>
      <c r="K187" s="43"/>
      <c r="L187" s="44"/>
      <c r="M187" s="45"/>
      <c r="N187" s="46"/>
      <c r="O187" s="47"/>
      <c r="P187" s="48" t="s">
        <v>34</v>
      </c>
      <c r="Q187" s="43"/>
      <c r="R187" s="49"/>
      <c r="S187" s="47"/>
      <c r="T187" s="47"/>
      <c r="U187" s="47"/>
      <c r="V187" s="50"/>
      <c r="W187" s="1"/>
    </row>
    <row r="188" spans="1:23" ht="23.25">
      <c r="A188" s="21"/>
      <c r="B188" s="59"/>
      <c r="C188" s="59"/>
      <c r="D188" s="59"/>
      <c r="E188" s="59"/>
      <c r="F188" s="59"/>
      <c r="G188" s="59"/>
      <c r="H188" s="51"/>
      <c r="I188" s="52"/>
      <c r="J188" s="53"/>
      <c r="K188" s="57"/>
      <c r="L188" s="24"/>
      <c r="M188" s="57"/>
      <c r="N188" s="24"/>
      <c r="O188" s="24"/>
      <c r="P188" s="57"/>
      <c r="Q188" s="57"/>
      <c r="R188" s="57"/>
      <c r="S188" s="24"/>
      <c r="T188" s="24"/>
      <c r="U188" s="24"/>
      <c r="V188" s="24"/>
      <c r="W188" s="1"/>
    </row>
    <row r="189" spans="1:23" ht="23.25">
      <c r="A189" s="21"/>
      <c r="B189" s="20" t="s">
        <v>72</v>
      </c>
      <c r="C189" s="20" t="s">
        <v>74</v>
      </c>
      <c r="D189" s="20"/>
      <c r="E189" s="20" t="s">
        <v>53</v>
      </c>
      <c r="F189" s="20" t="s">
        <v>76</v>
      </c>
      <c r="G189" s="20" t="s">
        <v>57</v>
      </c>
      <c r="H189" s="51"/>
      <c r="I189" s="52" t="s">
        <v>58</v>
      </c>
      <c r="J189" s="53"/>
      <c r="K189" s="57"/>
      <c r="L189" s="24"/>
      <c r="M189" s="57"/>
      <c r="N189" s="24"/>
      <c r="O189" s="24"/>
      <c r="P189" s="57"/>
      <c r="Q189" s="57"/>
      <c r="R189" s="57"/>
      <c r="S189" s="24"/>
      <c r="T189" s="24"/>
      <c r="U189" s="24"/>
      <c r="V189" s="24"/>
      <c r="W189" s="1"/>
    </row>
    <row r="190" spans="1:23" ht="23.25">
      <c r="A190" s="21"/>
      <c r="B190" s="20"/>
      <c r="C190" s="20"/>
      <c r="D190" s="20"/>
      <c r="E190" s="20"/>
      <c r="F190" s="20"/>
      <c r="G190" s="20"/>
      <c r="H190" s="51"/>
      <c r="I190" s="52" t="s">
        <v>46</v>
      </c>
      <c r="J190" s="53"/>
      <c r="K190" s="57">
        <v>112620.355</v>
      </c>
      <c r="L190" s="24">
        <v>822.091</v>
      </c>
      <c r="M190" s="57">
        <v>9900.658</v>
      </c>
      <c r="N190" s="24"/>
      <c r="O190" s="24">
        <f>SUM(K190:N190)</f>
        <v>123343.10399999999</v>
      </c>
      <c r="P190" s="57"/>
      <c r="Q190" s="57"/>
      <c r="R190" s="57"/>
      <c r="S190" s="24">
        <f>SUM(P190:R190)</f>
        <v>0</v>
      </c>
      <c r="T190" s="24">
        <f>SUM(S190,O190)</f>
        <v>123343.10399999999</v>
      </c>
      <c r="U190" s="24">
        <f>O190/T190*100</f>
        <v>100</v>
      </c>
      <c r="V190" s="24">
        <f>S190/T190*100</f>
        <v>0</v>
      </c>
      <c r="W190" s="1"/>
    </row>
    <row r="191" spans="1:23" ht="23.25">
      <c r="A191" s="21"/>
      <c r="B191" s="20"/>
      <c r="C191" s="20"/>
      <c r="D191" s="20"/>
      <c r="E191" s="20"/>
      <c r="F191" s="20"/>
      <c r="G191" s="20"/>
      <c r="H191" s="51"/>
      <c r="I191" s="52" t="s">
        <v>47</v>
      </c>
      <c r="J191" s="53"/>
      <c r="K191" s="57">
        <v>129258.281</v>
      </c>
      <c r="L191" s="24">
        <v>1775.497</v>
      </c>
      <c r="M191" s="57">
        <v>8634.198</v>
      </c>
      <c r="N191" s="24"/>
      <c r="O191" s="24">
        <f>SUM(K191:N191)</f>
        <v>139667.976</v>
      </c>
      <c r="P191" s="57"/>
      <c r="Q191" s="57"/>
      <c r="R191" s="57"/>
      <c r="S191" s="24">
        <f>SUM(P191:R191)</f>
        <v>0</v>
      </c>
      <c r="T191" s="24">
        <f>SUM(S191,O191)</f>
        <v>139667.976</v>
      </c>
      <c r="U191" s="24">
        <f>O191/T191*100</f>
        <v>100</v>
      </c>
      <c r="V191" s="24">
        <f>S191/T191*100</f>
        <v>0</v>
      </c>
      <c r="W191" s="1"/>
    </row>
    <row r="192" spans="1:23" ht="23.25">
      <c r="A192" s="21"/>
      <c r="B192" s="20"/>
      <c r="C192" s="20"/>
      <c r="D192" s="20"/>
      <c r="E192" s="20"/>
      <c r="F192" s="20"/>
      <c r="G192" s="20"/>
      <c r="H192" s="51"/>
      <c r="I192" s="52" t="s">
        <v>48</v>
      </c>
      <c r="J192" s="53"/>
      <c r="K192" s="57">
        <v>124650.728</v>
      </c>
      <c r="L192" s="24">
        <v>449.984</v>
      </c>
      <c r="M192" s="57">
        <v>4872.074</v>
      </c>
      <c r="N192" s="24"/>
      <c r="O192" s="24">
        <f>SUM(K192:N192)</f>
        <v>129972.786</v>
      </c>
      <c r="P192" s="57"/>
      <c r="Q192" s="57"/>
      <c r="R192" s="57"/>
      <c r="S192" s="24">
        <f>SUM(P192:R192)</f>
        <v>0</v>
      </c>
      <c r="T192" s="24">
        <f>SUM(S192,O192)</f>
        <v>129972.786</v>
      </c>
      <c r="U192" s="24">
        <f>O192/T192*100</f>
        <v>100</v>
      </c>
      <c r="V192" s="24">
        <f>S192/T192*100</f>
        <v>0</v>
      </c>
      <c r="W192" s="1"/>
    </row>
    <row r="193" spans="1:23" ht="23.25">
      <c r="A193" s="21"/>
      <c r="B193" s="20"/>
      <c r="C193" s="20"/>
      <c r="D193" s="20"/>
      <c r="E193" s="20"/>
      <c r="F193" s="20"/>
      <c r="G193" s="20"/>
      <c r="H193" s="51"/>
      <c r="I193" s="52" t="s">
        <v>49</v>
      </c>
      <c r="J193" s="53"/>
      <c r="K193" s="57">
        <f>K192/K190*100</f>
        <v>110.682236794583</v>
      </c>
      <c r="L193" s="24">
        <f>L192/L190*100</f>
        <v>54.736519436412756</v>
      </c>
      <c r="M193" s="57">
        <f>M192/M190*100</f>
        <v>49.20959798833572</v>
      </c>
      <c r="N193" s="24"/>
      <c r="O193" s="24">
        <f>O192/O190*100</f>
        <v>105.37499202225362</v>
      </c>
      <c r="P193" s="57"/>
      <c r="Q193" s="57"/>
      <c r="R193" s="57"/>
      <c r="S193" s="24"/>
      <c r="T193" s="24">
        <f>T192/T190*100</f>
        <v>105.37499202225362</v>
      </c>
      <c r="U193" s="24"/>
      <c r="V193" s="24"/>
      <c r="W193" s="1"/>
    </row>
    <row r="194" spans="1:23" ht="23.25">
      <c r="A194" s="21"/>
      <c r="B194" s="20"/>
      <c r="C194" s="20"/>
      <c r="D194" s="20"/>
      <c r="E194" s="20"/>
      <c r="F194" s="20"/>
      <c r="G194" s="20"/>
      <c r="H194" s="51"/>
      <c r="I194" s="52" t="s">
        <v>50</v>
      </c>
      <c r="J194" s="53"/>
      <c r="K194" s="57">
        <f>K192/K191*100</f>
        <v>96.4353904721973</v>
      </c>
      <c r="L194" s="24">
        <f>L192/L191*100</f>
        <v>25.344114915429312</v>
      </c>
      <c r="M194" s="57">
        <f>M192/M191*100</f>
        <v>56.42763809678675</v>
      </c>
      <c r="N194" s="24"/>
      <c r="O194" s="24">
        <f>O192/O191*100</f>
        <v>93.05840159092733</v>
      </c>
      <c r="P194" s="57"/>
      <c r="Q194" s="57"/>
      <c r="R194" s="57"/>
      <c r="S194" s="24"/>
      <c r="T194" s="24">
        <f>T192/T191*100</f>
        <v>93.05840159092733</v>
      </c>
      <c r="U194" s="24"/>
      <c r="V194" s="24"/>
      <c r="W194" s="1"/>
    </row>
    <row r="195" spans="1:23" ht="23.25">
      <c r="A195" s="21"/>
      <c r="B195" s="20"/>
      <c r="C195" s="20"/>
      <c r="D195" s="20"/>
      <c r="E195" s="20"/>
      <c r="F195" s="20"/>
      <c r="G195" s="20"/>
      <c r="H195" s="51"/>
      <c r="I195" s="52"/>
      <c r="J195" s="53"/>
      <c r="K195" s="57"/>
      <c r="L195" s="24"/>
      <c r="M195" s="57"/>
      <c r="N195" s="24"/>
      <c r="O195" s="24"/>
      <c r="P195" s="57"/>
      <c r="Q195" s="57"/>
      <c r="R195" s="57"/>
      <c r="S195" s="24"/>
      <c r="T195" s="24"/>
      <c r="U195" s="24"/>
      <c r="V195" s="24"/>
      <c r="W195" s="1"/>
    </row>
    <row r="196" spans="1:23" ht="23.25">
      <c r="A196" s="21"/>
      <c r="B196" s="20"/>
      <c r="C196" s="20" t="s">
        <v>62</v>
      </c>
      <c r="D196" s="20"/>
      <c r="E196" s="20"/>
      <c r="F196" s="20"/>
      <c r="G196" s="20"/>
      <c r="H196" s="51"/>
      <c r="I196" s="52" t="s">
        <v>78</v>
      </c>
      <c r="J196" s="53"/>
      <c r="K196" s="57"/>
      <c r="L196" s="24"/>
      <c r="M196" s="57"/>
      <c r="N196" s="24"/>
      <c r="O196" s="24"/>
      <c r="P196" s="57"/>
      <c r="Q196" s="57"/>
      <c r="R196" s="57"/>
      <c r="S196" s="24"/>
      <c r="T196" s="24"/>
      <c r="U196" s="24"/>
      <c r="V196" s="24"/>
      <c r="W196" s="1"/>
    </row>
    <row r="197" spans="1:23" ht="23.25">
      <c r="A197" s="21"/>
      <c r="B197" s="20"/>
      <c r="C197" s="20"/>
      <c r="D197" s="20"/>
      <c r="E197" s="20"/>
      <c r="F197" s="20"/>
      <c r="G197" s="20"/>
      <c r="H197" s="51"/>
      <c r="I197" s="52" t="s">
        <v>46</v>
      </c>
      <c r="J197" s="53"/>
      <c r="K197" s="57">
        <f>SUM(K204)</f>
        <v>9852221.878</v>
      </c>
      <c r="L197" s="24">
        <f>SUM(L204)</f>
        <v>1076840.257</v>
      </c>
      <c r="M197" s="57">
        <f>SUM(M204)</f>
        <v>4726759.938</v>
      </c>
      <c r="N197" s="24">
        <f>SUM(N204)</f>
        <v>0</v>
      </c>
      <c r="O197" s="24">
        <f>SUM(K197:N197)</f>
        <v>15655822.072999999</v>
      </c>
      <c r="P197" s="57">
        <f aca="true" t="shared" si="13" ref="P197:Q199">SUM(P204)</f>
        <v>1993100.416</v>
      </c>
      <c r="Q197" s="57">
        <f t="shared" si="13"/>
        <v>6792148.434999999</v>
      </c>
      <c r="R197" s="57"/>
      <c r="S197" s="24">
        <f>SUM(P197:R197)</f>
        <v>8785248.850999998</v>
      </c>
      <c r="T197" s="24">
        <f>SUM(S197,O197)</f>
        <v>24441070.923999995</v>
      </c>
      <c r="U197" s="24">
        <f>O197/T197*100</f>
        <v>64.05538497753267</v>
      </c>
      <c r="V197" s="24">
        <f>S197/T197*100</f>
        <v>35.94461502246734</v>
      </c>
      <c r="W197" s="1"/>
    </row>
    <row r="198" spans="1:23" ht="23.25">
      <c r="A198" s="21"/>
      <c r="B198" s="20"/>
      <c r="C198" s="20"/>
      <c r="D198" s="20"/>
      <c r="E198" s="20"/>
      <c r="F198" s="20"/>
      <c r="G198" s="20"/>
      <c r="H198" s="51"/>
      <c r="I198" s="52" t="s">
        <v>47</v>
      </c>
      <c r="J198" s="53"/>
      <c r="K198" s="57">
        <f aca="true" t="shared" si="14" ref="K198:M199">SUM(K205)</f>
        <v>10700802.795000002</v>
      </c>
      <c r="L198" s="24">
        <f t="shared" si="14"/>
        <v>1428322.571</v>
      </c>
      <c r="M198" s="57">
        <f t="shared" si="14"/>
        <v>5167251.584000001</v>
      </c>
      <c r="N198" s="24"/>
      <c r="O198" s="24">
        <f>SUM(K198:N198)</f>
        <v>17296376.950000003</v>
      </c>
      <c r="P198" s="57">
        <f t="shared" si="13"/>
        <v>2042717.404</v>
      </c>
      <c r="Q198" s="57">
        <f t="shared" si="13"/>
        <v>4315970.394999999</v>
      </c>
      <c r="R198" s="57"/>
      <c r="S198" s="24">
        <f>SUM(P198:R198)</f>
        <v>6358687.798999999</v>
      </c>
      <c r="T198" s="24">
        <f>SUM(S198,O198)</f>
        <v>23655064.749</v>
      </c>
      <c r="U198" s="24">
        <f>O198/T198*100</f>
        <v>73.11912748296828</v>
      </c>
      <c r="V198" s="24">
        <f>S198/T198*100</f>
        <v>26.88087251703172</v>
      </c>
      <c r="W198" s="1"/>
    </row>
    <row r="199" spans="1:23" ht="23.25">
      <c r="A199" s="21"/>
      <c r="B199" s="20"/>
      <c r="C199" s="20"/>
      <c r="D199" s="20"/>
      <c r="E199" s="20"/>
      <c r="F199" s="20"/>
      <c r="G199" s="20"/>
      <c r="H199" s="51"/>
      <c r="I199" s="52" t="s">
        <v>48</v>
      </c>
      <c r="J199" s="53"/>
      <c r="K199" s="57">
        <f t="shared" si="14"/>
        <v>10886615.69</v>
      </c>
      <c r="L199" s="24">
        <f t="shared" si="14"/>
        <v>1315591.852</v>
      </c>
      <c r="M199" s="57">
        <f t="shared" si="14"/>
        <v>5206145.578</v>
      </c>
      <c r="N199" s="24"/>
      <c r="O199" s="24">
        <f>SUM(K199:N199)</f>
        <v>17408353.119999997</v>
      </c>
      <c r="P199" s="57">
        <f t="shared" si="13"/>
        <v>1979809.966</v>
      </c>
      <c r="Q199" s="57">
        <f t="shared" si="13"/>
        <v>3865514.7430000002</v>
      </c>
      <c r="R199" s="57"/>
      <c r="S199" s="24">
        <f>SUM(P199:R199)</f>
        <v>5845324.709000001</v>
      </c>
      <c r="T199" s="24">
        <f>SUM(S199,O199)</f>
        <v>23253677.828999996</v>
      </c>
      <c r="U199" s="24">
        <f>O199/T199*100</f>
        <v>74.86279481471868</v>
      </c>
      <c r="V199" s="24">
        <f>S199/T199*100</f>
        <v>25.137205185281324</v>
      </c>
      <c r="W199" s="1"/>
    </row>
    <row r="200" spans="1:23" ht="23.25">
      <c r="A200" s="21"/>
      <c r="B200" s="20"/>
      <c r="C200" s="20"/>
      <c r="D200" s="20"/>
      <c r="E200" s="20"/>
      <c r="F200" s="20"/>
      <c r="G200" s="20"/>
      <c r="H200" s="51"/>
      <c r="I200" s="52" t="s">
        <v>49</v>
      </c>
      <c r="J200" s="53"/>
      <c r="K200" s="57">
        <f>K199/K197*100</f>
        <v>110.49909172579436</v>
      </c>
      <c r="L200" s="24">
        <f>L199/L197*100</f>
        <v>122.17149604576865</v>
      </c>
      <c r="M200" s="57">
        <f>M199/M197*100</f>
        <v>110.14195022146266</v>
      </c>
      <c r="N200" s="24"/>
      <c r="O200" s="24">
        <f>O199/O197*100</f>
        <v>111.1941170436678</v>
      </c>
      <c r="P200" s="57">
        <f>P199/P197*100</f>
        <v>99.3331770996931</v>
      </c>
      <c r="Q200" s="57">
        <f>Q199/Q197*100</f>
        <v>56.9115174674477</v>
      </c>
      <c r="R200" s="57"/>
      <c r="S200" s="24">
        <f>S199/S197*100</f>
        <v>66.53567597387575</v>
      </c>
      <c r="T200" s="24">
        <f>T199/T197*100</f>
        <v>95.1418123260956</v>
      </c>
      <c r="U200" s="24"/>
      <c r="V200" s="24"/>
      <c r="W200" s="1"/>
    </row>
    <row r="201" spans="1:23" ht="23.25">
      <c r="A201" s="21"/>
      <c r="B201" s="20"/>
      <c r="C201" s="20"/>
      <c r="D201" s="20"/>
      <c r="E201" s="20"/>
      <c r="F201" s="20"/>
      <c r="G201" s="20"/>
      <c r="H201" s="51"/>
      <c r="I201" s="52" t="s">
        <v>50</v>
      </c>
      <c r="J201" s="53"/>
      <c r="K201" s="57">
        <f>K199/K198*100</f>
        <v>101.73643883136339</v>
      </c>
      <c r="L201" s="24">
        <f>L199/L198*100</f>
        <v>92.10747478974062</v>
      </c>
      <c r="M201" s="57">
        <f>M199/M198*100</f>
        <v>100.75270176742374</v>
      </c>
      <c r="N201" s="24"/>
      <c r="O201" s="24">
        <f>O199/O198*100</f>
        <v>100.64739667922184</v>
      </c>
      <c r="P201" s="57">
        <f>P199/P198*100</f>
        <v>96.92040426753029</v>
      </c>
      <c r="Q201" s="57">
        <f>Q199/Q198*100</f>
        <v>89.56305046666108</v>
      </c>
      <c r="R201" s="57"/>
      <c r="S201" s="24">
        <f>S199/S198*100</f>
        <v>91.92658758807545</v>
      </c>
      <c r="T201" s="24">
        <f>T199/T198*100</f>
        <v>98.30316710497708</v>
      </c>
      <c r="U201" s="24"/>
      <c r="V201" s="24"/>
      <c r="W201" s="1"/>
    </row>
    <row r="202" spans="1:23" ht="23.25">
      <c r="A202" s="21"/>
      <c r="B202" s="59"/>
      <c r="C202" s="60"/>
      <c r="D202" s="60"/>
      <c r="E202" s="60"/>
      <c r="F202" s="60"/>
      <c r="G202" s="60"/>
      <c r="H202" s="52"/>
      <c r="I202" s="52"/>
      <c r="J202" s="53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1"/>
    </row>
    <row r="203" spans="1:23" ht="23.25">
      <c r="A203" s="21"/>
      <c r="B203" s="20"/>
      <c r="C203" s="20"/>
      <c r="D203" s="20"/>
      <c r="E203" s="20" t="s">
        <v>53</v>
      </c>
      <c r="F203" s="20"/>
      <c r="G203" s="20"/>
      <c r="H203" s="51"/>
      <c r="I203" s="52" t="s">
        <v>54</v>
      </c>
      <c r="J203" s="53"/>
      <c r="K203" s="57"/>
      <c r="L203" s="24"/>
      <c r="M203" s="57"/>
      <c r="N203" s="24"/>
      <c r="O203" s="24"/>
      <c r="P203" s="57"/>
      <c r="Q203" s="57"/>
      <c r="R203" s="57"/>
      <c r="S203" s="24"/>
      <c r="T203" s="24"/>
      <c r="U203" s="24"/>
      <c r="V203" s="24"/>
      <c r="W203" s="1"/>
    </row>
    <row r="204" spans="1:23" ht="23.25">
      <c r="A204" s="21"/>
      <c r="B204" s="20"/>
      <c r="C204" s="20"/>
      <c r="D204" s="20"/>
      <c r="E204" s="20"/>
      <c r="F204" s="20"/>
      <c r="G204" s="20"/>
      <c r="H204" s="51"/>
      <c r="I204" s="52" t="s">
        <v>46</v>
      </c>
      <c r="J204" s="53"/>
      <c r="K204" s="57">
        <f>SUM(K212+K291+K337+K466)</f>
        <v>9852221.878</v>
      </c>
      <c r="L204" s="24">
        <f>SUM(L212+L291+L337+L466)</f>
        <v>1076840.257</v>
      </c>
      <c r="M204" s="57">
        <f>SUM(M212+M291+M337+M466)</f>
        <v>4726759.938</v>
      </c>
      <c r="N204" s="24">
        <f>SUM(N212+N291+N337+N466)</f>
        <v>0</v>
      </c>
      <c r="O204" s="24">
        <f>SUM(K204:N204)</f>
        <v>15655822.072999999</v>
      </c>
      <c r="P204" s="57">
        <f aca="true" t="shared" si="15" ref="P204:Q206">SUM(P212+P291+P337+P466)</f>
        <v>1993100.416</v>
      </c>
      <c r="Q204" s="57">
        <f t="shared" si="15"/>
        <v>6792148.434999999</v>
      </c>
      <c r="R204" s="57"/>
      <c r="S204" s="24">
        <f>SUM(P204:R204)</f>
        <v>8785248.850999998</v>
      </c>
      <c r="T204" s="24">
        <f>SUM(S204,O204)</f>
        <v>24441070.923999995</v>
      </c>
      <c r="U204" s="24">
        <f>O204/T204*100</f>
        <v>64.05538497753267</v>
      </c>
      <c r="V204" s="24">
        <f>S204/T204*100</f>
        <v>35.94461502246734</v>
      </c>
      <c r="W204" s="1"/>
    </row>
    <row r="205" spans="1:23" ht="23.25">
      <c r="A205" s="21"/>
      <c r="B205" s="20"/>
      <c r="C205" s="20"/>
      <c r="D205" s="20"/>
      <c r="E205" s="20"/>
      <c r="F205" s="20"/>
      <c r="G205" s="20"/>
      <c r="H205" s="51"/>
      <c r="I205" s="52" t="s">
        <v>47</v>
      </c>
      <c r="J205" s="53"/>
      <c r="K205" s="57">
        <f aca="true" t="shared" si="16" ref="K205:M206">SUM(K213+K292+K338+K467)</f>
        <v>10700802.795000002</v>
      </c>
      <c r="L205" s="24">
        <f t="shared" si="16"/>
        <v>1428322.571</v>
      </c>
      <c r="M205" s="57">
        <f t="shared" si="16"/>
        <v>5167251.584000001</v>
      </c>
      <c r="N205" s="24"/>
      <c r="O205" s="24">
        <f>SUM(K205:N205)</f>
        <v>17296376.950000003</v>
      </c>
      <c r="P205" s="57">
        <f t="shared" si="15"/>
        <v>2042717.404</v>
      </c>
      <c r="Q205" s="57">
        <f t="shared" si="15"/>
        <v>4315970.394999999</v>
      </c>
      <c r="R205" s="57"/>
      <c r="S205" s="24">
        <f>SUM(P205:R205)</f>
        <v>6358687.798999999</v>
      </c>
      <c r="T205" s="24">
        <f>SUM(S205,O205)</f>
        <v>23655064.749</v>
      </c>
      <c r="U205" s="24">
        <f>O205/T205*100</f>
        <v>73.11912748296828</v>
      </c>
      <c r="V205" s="24">
        <f>S205/T205*100</f>
        <v>26.88087251703172</v>
      </c>
      <c r="W205" s="1"/>
    </row>
    <row r="206" spans="1:23" ht="23.25">
      <c r="A206" s="21"/>
      <c r="B206" s="20"/>
      <c r="C206" s="20"/>
      <c r="D206" s="20"/>
      <c r="E206" s="20"/>
      <c r="F206" s="20"/>
      <c r="G206" s="20"/>
      <c r="H206" s="51"/>
      <c r="I206" s="52" t="s">
        <v>48</v>
      </c>
      <c r="J206" s="53"/>
      <c r="K206" s="22">
        <f t="shared" si="16"/>
        <v>10886615.69</v>
      </c>
      <c r="L206" s="22">
        <f t="shared" si="16"/>
        <v>1315591.852</v>
      </c>
      <c r="M206" s="22">
        <f t="shared" si="16"/>
        <v>5206145.578</v>
      </c>
      <c r="N206" s="22"/>
      <c r="O206" s="22">
        <f>SUM(K206:N206)</f>
        <v>17408353.119999997</v>
      </c>
      <c r="P206" s="22">
        <f t="shared" si="15"/>
        <v>1979809.966</v>
      </c>
      <c r="Q206" s="22">
        <f t="shared" si="15"/>
        <v>3865514.7430000002</v>
      </c>
      <c r="R206" s="22"/>
      <c r="S206" s="22">
        <f>SUM(P206:R206)</f>
        <v>5845324.709000001</v>
      </c>
      <c r="T206" s="22">
        <f>SUM(S206,O206)</f>
        <v>23253677.828999996</v>
      </c>
      <c r="U206" s="22">
        <f>O206/T206*100</f>
        <v>74.86279481471868</v>
      </c>
      <c r="V206" s="22">
        <f>S206/T206*100</f>
        <v>25.137205185281324</v>
      </c>
      <c r="W206" s="1"/>
    </row>
    <row r="207" spans="1:23" ht="23.25">
      <c r="A207" s="21"/>
      <c r="B207" s="20"/>
      <c r="C207" s="20"/>
      <c r="D207" s="20"/>
      <c r="E207" s="20"/>
      <c r="F207" s="20"/>
      <c r="G207" s="20"/>
      <c r="H207" s="51"/>
      <c r="I207" s="52" t="s">
        <v>49</v>
      </c>
      <c r="J207" s="53"/>
      <c r="K207" s="57">
        <f>K206/K204*100</f>
        <v>110.49909172579436</v>
      </c>
      <c r="L207" s="24">
        <f aca="true" t="shared" si="17" ref="L207:Q207">L206/L204*100</f>
        <v>122.17149604576865</v>
      </c>
      <c r="M207" s="57">
        <f t="shared" si="17"/>
        <v>110.14195022146266</v>
      </c>
      <c r="N207" s="24"/>
      <c r="O207" s="24">
        <f t="shared" si="17"/>
        <v>111.1941170436678</v>
      </c>
      <c r="P207" s="57">
        <f t="shared" si="17"/>
        <v>99.3331770996931</v>
      </c>
      <c r="Q207" s="57">
        <f t="shared" si="17"/>
        <v>56.9115174674477</v>
      </c>
      <c r="R207" s="57"/>
      <c r="S207" s="24">
        <f>S206/S204*100</f>
        <v>66.53567597387575</v>
      </c>
      <c r="T207" s="24">
        <f>T206/T204*100</f>
        <v>95.1418123260956</v>
      </c>
      <c r="U207" s="24"/>
      <c r="V207" s="24"/>
      <c r="W207" s="1"/>
    </row>
    <row r="208" spans="1:23" ht="23.25">
      <c r="A208" s="21"/>
      <c r="B208" s="20"/>
      <c r="C208" s="20"/>
      <c r="D208" s="20"/>
      <c r="E208" s="20"/>
      <c r="F208" s="20"/>
      <c r="G208" s="20"/>
      <c r="H208" s="51"/>
      <c r="I208" s="52" t="s">
        <v>50</v>
      </c>
      <c r="J208" s="53"/>
      <c r="K208" s="57">
        <f>K206/K205*100</f>
        <v>101.73643883136339</v>
      </c>
      <c r="L208" s="24">
        <f>L206/L205*100</f>
        <v>92.10747478974062</v>
      </c>
      <c r="M208" s="57">
        <f>M206/M205*100</f>
        <v>100.75270176742374</v>
      </c>
      <c r="N208" s="24"/>
      <c r="O208" s="24">
        <f>O206/O205*100</f>
        <v>100.64739667922184</v>
      </c>
      <c r="P208" s="57">
        <f>P206/P205*100</f>
        <v>96.92040426753029</v>
      </c>
      <c r="Q208" s="57">
        <f>Q206/Q205*100</f>
        <v>89.56305046666108</v>
      </c>
      <c r="R208" s="57"/>
      <c r="S208" s="24">
        <f>S206/S205*100</f>
        <v>91.92658758807545</v>
      </c>
      <c r="T208" s="24">
        <f>T206/T205*100</f>
        <v>98.30316710497708</v>
      </c>
      <c r="U208" s="24"/>
      <c r="V208" s="24"/>
      <c r="W208" s="1"/>
    </row>
    <row r="209" spans="1:23" ht="23.25">
      <c r="A209" s="21"/>
      <c r="B209" s="20"/>
      <c r="C209" s="20"/>
      <c r="D209" s="20"/>
      <c r="E209" s="20"/>
      <c r="F209" s="20"/>
      <c r="G209" s="20"/>
      <c r="H209" s="51"/>
      <c r="I209" s="52"/>
      <c r="J209" s="53"/>
      <c r="K209" s="57"/>
      <c r="L209" s="24"/>
      <c r="M209" s="57"/>
      <c r="N209" s="24"/>
      <c r="O209" s="24"/>
      <c r="P209" s="57"/>
      <c r="Q209" s="57"/>
      <c r="R209" s="57"/>
      <c r="S209" s="24"/>
      <c r="T209" s="24"/>
      <c r="U209" s="24"/>
      <c r="V209" s="24"/>
      <c r="W209" s="1"/>
    </row>
    <row r="210" spans="1:23" ht="23.25">
      <c r="A210" s="21"/>
      <c r="B210" s="20"/>
      <c r="C210" s="20"/>
      <c r="D210" s="20"/>
      <c r="E210" s="20"/>
      <c r="F210" s="20" t="s">
        <v>79</v>
      </c>
      <c r="G210" s="20"/>
      <c r="H210" s="51"/>
      <c r="I210" s="68" t="s">
        <v>80</v>
      </c>
      <c r="J210" s="53"/>
      <c r="K210" s="57"/>
      <c r="L210" s="24"/>
      <c r="M210" s="57"/>
      <c r="N210" s="24"/>
      <c r="O210" s="24"/>
      <c r="P210" s="57"/>
      <c r="Q210" s="57"/>
      <c r="R210" s="57"/>
      <c r="S210" s="24"/>
      <c r="T210" s="24"/>
      <c r="U210" s="24"/>
      <c r="V210" s="24"/>
      <c r="W210" s="1"/>
    </row>
    <row r="211" spans="1:23" ht="23.25">
      <c r="A211" s="21"/>
      <c r="B211" s="59"/>
      <c r="C211" s="20"/>
      <c r="D211" s="20"/>
      <c r="E211" s="20"/>
      <c r="F211" s="20"/>
      <c r="G211" s="20"/>
      <c r="H211" s="51"/>
      <c r="I211" s="52" t="s">
        <v>81</v>
      </c>
      <c r="J211" s="53"/>
      <c r="K211" s="23"/>
      <c r="L211" s="24"/>
      <c r="M211" s="25"/>
      <c r="N211" s="27"/>
      <c r="O211" s="27"/>
      <c r="P211" s="28"/>
      <c r="Q211" s="23"/>
      <c r="R211" s="54"/>
      <c r="S211" s="27"/>
      <c r="T211" s="27"/>
      <c r="U211" s="27"/>
      <c r="V211" s="24"/>
      <c r="W211" s="1"/>
    </row>
    <row r="212" spans="1:23" ht="23.25">
      <c r="A212" s="21"/>
      <c r="B212" s="59"/>
      <c r="C212" s="20"/>
      <c r="D212" s="20"/>
      <c r="E212" s="20"/>
      <c r="F212" s="20"/>
      <c r="G212" s="20"/>
      <c r="H212" s="51"/>
      <c r="I212" s="52" t="s">
        <v>46</v>
      </c>
      <c r="J212" s="53"/>
      <c r="K212" s="23">
        <f aca="true" t="shared" si="18" ref="K212:M214">SUM(K219+K235+K244+K251+K259+K267+K283)</f>
        <v>2634808.271</v>
      </c>
      <c r="L212" s="24">
        <f t="shared" si="18"/>
        <v>209493.704</v>
      </c>
      <c r="M212" s="25">
        <f t="shared" si="18"/>
        <v>1467293.132</v>
      </c>
      <c r="N212" s="27"/>
      <c r="O212" s="27">
        <f>SUM(K212:N212)</f>
        <v>4311595.107</v>
      </c>
      <c r="P212" s="28">
        <f>SUM(P219+P235+P244+P251+P259+P267+P283)</f>
        <v>131220.295</v>
      </c>
      <c r="Q212" s="23">
        <f>SUM(Q219+Q235+Q244+Q251+Q259+Q267+Q283)</f>
        <v>1027143.441</v>
      </c>
      <c r="R212" s="54"/>
      <c r="S212" s="27">
        <f>SUM(P212:R212)</f>
        <v>1158363.736</v>
      </c>
      <c r="T212" s="27">
        <f>SUM(S212,O212)</f>
        <v>5469958.843</v>
      </c>
      <c r="U212" s="27">
        <f>O212/T212*100</f>
        <v>78.82317272857769</v>
      </c>
      <c r="V212" s="24">
        <f>S212/T212*100</f>
        <v>21.176827271422304</v>
      </c>
      <c r="W212" s="1"/>
    </row>
    <row r="213" spans="1:23" ht="23.25">
      <c r="A213" s="21"/>
      <c r="B213" s="59"/>
      <c r="C213" s="20"/>
      <c r="D213" s="20"/>
      <c r="E213" s="20"/>
      <c r="F213" s="20"/>
      <c r="G213" s="20"/>
      <c r="H213" s="51"/>
      <c r="I213" s="52" t="s">
        <v>47</v>
      </c>
      <c r="J213" s="53"/>
      <c r="K213" s="23">
        <f t="shared" si="18"/>
        <v>2583282.085</v>
      </c>
      <c r="L213" s="24">
        <f t="shared" si="18"/>
        <v>199845.076</v>
      </c>
      <c r="M213" s="25">
        <f t="shared" si="18"/>
        <v>1461540.07</v>
      </c>
      <c r="N213" s="27"/>
      <c r="O213" s="27">
        <f>SUM(K213:N213)</f>
        <v>4244667.231</v>
      </c>
      <c r="P213" s="28">
        <f>SUM(P220+P236+P245+P252+P260+P268+P283)</f>
        <v>111239.696</v>
      </c>
      <c r="Q213" s="23">
        <f>SUM(Q220+Q236+Q245+Q252+Q260+Q268+Q284)</f>
        <v>717512.373</v>
      </c>
      <c r="R213" s="54"/>
      <c r="S213" s="27">
        <f>SUM(P213:R213)</f>
        <v>828752.069</v>
      </c>
      <c r="T213" s="27">
        <f>SUM(S213,O213)</f>
        <v>5073419.3</v>
      </c>
      <c r="U213" s="27">
        <f>O213/T213*100</f>
        <v>83.66482208557056</v>
      </c>
      <c r="V213" s="24">
        <f>S213/T213*100</f>
        <v>16.335177914429426</v>
      </c>
      <c r="W213" s="1"/>
    </row>
    <row r="214" spans="1:23" ht="23.25">
      <c r="A214" s="21"/>
      <c r="B214" s="59"/>
      <c r="C214" s="60"/>
      <c r="D214" s="60"/>
      <c r="E214" s="60"/>
      <c r="F214" s="60"/>
      <c r="G214" s="60"/>
      <c r="H214" s="52"/>
      <c r="I214" s="52" t="s">
        <v>48</v>
      </c>
      <c r="J214" s="53"/>
      <c r="K214" s="22">
        <f t="shared" si="18"/>
        <v>2647352.573</v>
      </c>
      <c r="L214" s="22">
        <f t="shared" si="18"/>
        <v>189115.278</v>
      </c>
      <c r="M214" s="22">
        <f t="shared" si="18"/>
        <v>1612819.397</v>
      </c>
      <c r="N214" s="22"/>
      <c r="O214" s="22">
        <f>SUM(K214:N214)</f>
        <v>4449287.248</v>
      </c>
      <c r="P214" s="22">
        <f>SUM(P221+P237+P246+P253+P261+P269+P284)</f>
        <v>114127.313</v>
      </c>
      <c r="Q214" s="22">
        <f>SUM(Q221+Q237+Q246+Q253+Q261+Q269+Q285)</f>
        <v>692464.6969999999</v>
      </c>
      <c r="R214" s="22"/>
      <c r="S214" s="22">
        <f>SUM(P214:R214)</f>
        <v>806592.0099999999</v>
      </c>
      <c r="T214" s="22">
        <f>SUM(S214,O214)</f>
        <v>5255879.257999999</v>
      </c>
      <c r="U214" s="22">
        <f>O214/T214*100</f>
        <v>84.65352854572748</v>
      </c>
      <c r="V214" s="22">
        <f>S214/T214*100</f>
        <v>15.346471454272514</v>
      </c>
      <c r="W214" s="1"/>
    </row>
    <row r="215" spans="1:23" ht="23.25">
      <c r="A215" s="21"/>
      <c r="B215" s="59"/>
      <c r="C215" s="60"/>
      <c r="D215" s="60"/>
      <c r="E215" s="60"/>
      <c r="F215" s="60"/>
      <c r="G215" s="60"/>
      <c r="H215" s="52"/>
      <c r="I215" s="52" t="s">
        <v>49</v>
      </c>
      <c r="J215" s="53"/>
      <c r="K215" s="22">
        <f>K214/K212*100</f>
        <v>100.47609923416701</v>
      </c>
      <c r="L215" s="22">
        <f>L214/L212*100</f>
        <v>90.27253535027478</v>
      </c>
      <c r="M215" s="22">
        <f>M214/M212*100</f>
        <v>109.91800900762345</v>
      </c>
      <c r="N215" s="22"/>
      <c r="O215" s="22">
        <f>O214/O212*100</f>
        <v>103.1935313400939</v>
      </c>
      <c r="P215" s="22">
        <f>P214/P212*100</f>
        <v>86.97382748606074</v>
      </c>
      <c r="Q215" s="22">
        <f>Q214/Q212*100</f>
        <v>67.4165524851947</v>
      </c>
      <c r="R215" s="22"/>
      <c r="S215" s="22">
        <f>S214/S212*100</f>
        <v>69.63201496494361</v>
      </c>
      <c r="T215" s="22">
        <f>T214/T212*100</f>
        <v>96.08626698765819</v>
      </c>
      <c r="U215" s="22"/>
      <c r="V215" s="22"/>
      <c r="W215" s="1"/>
    </row>
    <row r="216" spans="1:23" ht="23.25">
      <c r="A216" s="21"/>
      <c r="B216" s="59"/>
      <c r="C216" s="59"/>
      <c r="D216" s="59"/>
      <c r="E216" s="59"/>
      <c r="F216" s="59"/>
      <c r="G216" s="59"/>
      <c r="H216" s="51"/>
      <c r="I216" s="52" t="s">
        <v>50</v>
      </c>
      <c r="J216" s="53"/>
      <c r="K216" s="57">
        <f>K214/K213*100</f>
        <v>102.48019712489122</v>
      </c>
      <c r="L216" s="24">
        <f>L214/L213*100</f>
        <v>94.63094202030776</v>
      </c>
      <c r="M216" s="57">
        <f>M214/M213*100</f>
        <v>110.35067940354178</v>
      </c>
      <c r="N216" s="24"/>
      <c r="O216" s="24">
        <f>O214/O213*100</f>
        <v>104.82063742254286</v>
      </c>
      <c r="P216" s="57">
        <f>P214/P213*100</f>
        <v>102.59585121483971</v>
      </c>
      <c r="Q216" s="57">
        <f>Q214/Q213*100</f>
        <v>96.50909490309235</v>
      </c>
      <c r="R216" s="57"/>
      <c r="S216" s="24">
        <f>S214/S213*100</f>
        <v>97.32609307066477</v>
      </c>
      <c r="T216" s="24">
        <f>T214/T213*100</f>
        <v>103.59639026878776</v>
      </c>
      <c r="U216" s="24"/>
      <c r="V216" s="24"/>
      <c r="W216" s="1"/>
    </row>
    <row r="217" spans="1:23" ht="23.25">
      <c r="A217" s="21"/>
      <c r="B217" s="59"/>
      <c r="C217" s="59"/>
      <c r="D217" s="59"/>
      <c r="E217" s="59"/>
      <c r="F217" s="59"/>
      <c r="G217" s="59"/>
      <c r="H217" s="51"/>
      <c r="I217" s="52"/>
      <c r="J217" s="53"/>
      <c r="K217" s="57"/>
      <c r="L217" s="24"/>
      <c r="M217" s="57"/>
      <c r="N217" s="24"/>
      <c r="O217" s="24"/>
      <c r="P217" s="57"/>
      <c r="Q217" s="57"/>
      <c r="R217" s="57"/>
      <c r="S217" s="24"/>
      <c r="T217" s="24"/>
      <c r="U217" s="24"/>
      <c r="V217" s="24"/>
      <c r="W217" s="1"/>
    </row>
    <row r="218" spans="1:23" ht="23.25">
      <c r="A218" s="21"/>
      <c r="B218" s="59"/>
      <c r="C218" s="60"/>
      <c r="D218" s="60"/>
      <c r="E218" s="60"/>
      <c r="F218" s="60"/>
      <c r="G218" s="78" t="s">
        <v>66</v>
      </c>
      <c r="H218" s="52"/>
      <c r="I218" s="52" t="s">
        <v>67</v>
      </c>
      <c r="J218" s="53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1"/>
    </row>
    <row r="219" spans="1:23" ht="23.25">
      <c r="A219" s="21"/>
      <c r="B219" s="59"/>
      <c r="C219" s="59"/>
      <c r="D219" s="59"/>
      <c r="E219" s="59"/>
      <c r="F219" s="59"/>
      <c r="G219" s="59"/>
      <c r="H219" s="51"/>
      <c r="I219" s="52" t="s">
        <v>46</v>
      </c>
      <c r="J219" s="53"/>
      <c r="K219" s="57"/>
      <c r="L219" s="24"/>
      <c r="M219" s="57"/>
      <c r="N219" s="24"/>
      <c r="O219" s="24">
        <f>SUM(K219:N219)</f>
        <v>0</v>
      </c>
      <c r="P219" s="57"/>
      <c r="Q219" s="57">
        <v>988294.239</v>
      </c>
      <c r="R219" s="57"/>
      <c r="S219" s="24">
        <f>SUM(P219:R219)</f>
        <v>988294.239</v>
      </c>
      <c r="T219" s="24">
        <f>SUM(S219,O219)</f>
        <v>988294.239</v>
      </c>
      <c r="U219" s="24">
        <f>O219/T219*100</f>
        <v>0</v>
      </c>
      <c r="V219" s="24">
        <f>S219/T219*100</f>
        <v>100</v>
      </c>
      <c r="W219" s="1"/>
    </row>
    <row r="220" spans="1:23" ht="23.25">
      <c r="A220" s="21"/>
      <c r="B220" s="59"/>
      <c r="C220" s="59"/>
      <c r="D220" s="59"/>
      <c r="E220" s="59"/>
      <c r="F220" s="59"/>
      <c r="G220" s="59"/>
      <c r="H220" s="51"/>
      <c r="I220" s="52" t="s">
        <v>47</v>
      </c>
      <c r="J220" s="53"/>
      <c r="K220" s="57"/>
      <c r="L220" s="24"/>
      <c r="M220" s="57"/>
      <c r="N220" s="24"/>
      <c r="O220" s="24"/>
      <c r="P220" s="57"/>
      <c r="Q220" s="57">
        <v>628874.564</v>
      </c>
      <c r="R220" s="57"/>
      <c r="S220" s="24">
        <f>SUM(P220:R220)</f>
        <v>628874.564</v>
      </c>
      <c r="T220" s="24">
        <f>SUM(S220,O220)</f>
        <v>628874.564</v>
      </c>
      <c r="U220" s="24">
        <f>O220/T220*100</f>
        <v>0</v>
      </c>
      <c r="V220" s="24">
        <f>S220/T220*100</f>
        <v>100</v>
      </c>
      <c r="W220" s="1"/>
    </row>
    <row r="221" spans="1:23" ht="23.25">
      <c r="A221" s="21"/>
      <c r="B221" s="59"/>
      <c r="C221" s="59"/>
      <c r="D221" s="59"/>
      <c r="E221" s="59"/>
      <c r="F221" s="59"/>
      <c r="G221" s="59"/>
      <c r="H221" s="51"/>
      <c r="I221" s="52" t="s">
        <v>48</v>
      </c>
      <c r="J221" s="53"/>
      <c r="K221" s="57"/>
      <c r="L221" s="24"/>
      <c r="M221" s="57"/>
      <c r="N221" s="24"/>
      <c r="O221" s="24"/>
      <c r="P221" s="57"/>
      <c r="Q221" s="57">
        <v>604723.009</v>
      </c>
      <c r="R221" s="57"/>
      <c r="S221" s="24">
        <f>SUM(P221:R221)</f>
        <v>604723.009</v>
      </c>
      <c r="T221" s="24">
        <f>SUM(S221,O221)</f>
        <v>604723.009</v>
      </c>
      <c r="U221" s="24"/>
      <c r="V221" s="24">
        <f>S221/T221*100</f>
        <v>100</v>
      </c>
      <c r="W221" s="1"/>
    </row>
    <row r="222" spans="1:23" ht="23.25">
      <c r="A222" s="21"/>
      <c r="B222" s="59"/>
      <c r="C222" s="59"/>
      <c r="D222" s="59"/>
      <c r="E222" s="59"/>
      <c r="F222" s="59"/>
      <c r="G222" s="59"/>
      <c r="H222" s="51"/>
      <c r="I222" s="52" t="s">
        <v>49</v>
      </c>
      <c r="J222" s="53"/>
      <c r="K222" s="57"/>
      <c r="L222" s="24"/>
      <c r="M222" s="57"/>
      <c r="N222" s="24"/>
      <c r="O222" s="24"/>
      <c r="P222" s="57"/>
      <c r="Q222" s="57">
        <f>Q221/Q219*100</f>
        <v>61.18855955407426</v>
      </c>
      <c r="R222" s="57"/>
      <c r="S222" s="24">
        <f>S221/S219*100</f>
        <v>61.18855955407426</v>
      </c>
      <c r="T222" s="24">
        <f>T221/T219*100</f>
        <v>61.18855955407426</v>
      </c>
      <c r="U222" s="24"/>
      <c r="V222" s="24"/>
      <c r="W222" s="1"/>
    </row>
    <row r="223" spans="1:23" ht="23.25">
      <c r="A223" s="21"/>
      <c r="B223" s="59"/>
      <c r="C223" s="59"/>
      <c r="D223" s="59"/>
      <c r="E223" s="59"/>
      <c r="F223" s="59"/>
      <c r="G223" s="59"/>
      <c r="H223" s="51"/>
      <c r="I223" s="52" t="s">
        <v>50</v>
      </c>
      <c r="J223" s="53"/>
      <c r="K223" s="57"/>
      <c r="L223" s="24"/>
      <c r="M223" s="57"/>
      <c r="N223" s="24"/>
      <c r="O223" s="24"/>
      <c r="P223" s="57"/>
      <c r="Q223" s="57">
        <f>Q221/Q220*100</f>
        <v>96.1595592535366</v>
      </c>
      <c r="R223" s="57"/>
      <c r="S223" s="24">
        <f>S221/S220*100</f>
        <v>96.1595592535366</v>
      </c>
      <c r="T223" s="24">
        <f>T221/T220*100</f>
        <v>96.1595592535366</v>
      </c>
      <c r="U223" s="24"/>
      <c r="V223" s="24"/>
      <c r="W223" s="1"/>
    </row>
    <row r="224" spans="1:23" ht="23.25">
      <c r="A224" s="21"/>
      <c r="B224" s="59"/>
      <c r="C224" s="59"/>
      <c r="D224" s="59"/>
      <c r="E224" s="59"/>
      <c r="F224" s="59"/>
      <c r="G224" s="59"/>
      <c r="H224" s="51"/>
      <c r="I224" s="52"/>
      <c r="J224" s="53"/>
      <c r="K224" s="57"/>
      <c r="L224" s="24"/>
      <c r="M224" s="57"/>
      <c r="N224" s="24"/>
      <c r="O224" s="24"/>
      <c r="P224" s="57"/>
      <c r="Q224" s="57"/>
      <c r="R224" s="57"/>
      <c r="S224" s="24"/>
      <c r="T224" s="24"/>
      <c r="U224" s="24"/>
      <c r="V224" s="24"/>
      <c r="W224" s="1"/>
    </row>
    <row r="225" spans="1:23" ht="23.25">
      <c r="A225" s="21"/>
      <c r="B225" s="69"/>
      <c r="C225" s="69"/>
      <c r="D225" s="69"/>
      <c r="E225" s="69"/>
      <c r="F225" s="69"/>
      <c r="G225" s="69"/>
      <c r="H225" s="61"/>
      <c r="I225" s="62"/>
      <c r="J225" s="63"/>
      <c r="K225" s="64"/>
      <c r="L225" s="65"/>
      <c r="M225" s="64"/>
      <c r="N225" s="65"/>
      <c r="O225" s="65"/>
      <c r="P225" s="64"/>
      <c r="Q225" s="64"/>
      <c r="R225" s="64"/>
      <c r="S225" s="65"/>
      <c r="T225" s="65"/>
      <c r="U225" s="65"/>
      <c r="V225" s="65"/>
      <c r="W225" s="1"/>
    </row>
    <row r="226" spans="1:23" ht="23.25">
      <c r="A226" s="70"/>
      <c r="B226" s="70"/>
      <c r="C226" s="70"/>
      <c r="D226" s="70"/>
      <c r="E226" s="70"/>
      <c r="F226" s="70"/>
      <c r="G226" s="71"/>
      <c r="H226" s="68"/>
      <c r="I226" s="68"/>
      <c r="J226" s="68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3"/>
      <c r="V226" s="73"/>
      <c r="W226" s="74"/>
    </row>
    <row r="227" spans="1:23" ht="23.25">
      <c r="A227" s="1"/>
      <c r="B227" s="67"/>
      <c r="C227" s="67"/>
      <c r="D227" s="67"/>
      <c r="E227" s="67"/>
      <c r="F227" s="67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5"/>
      <c r="T227" s="5"/>
      <c r="U227" s="5"/>
      <c r="V227" s="5" t="s">
        <v>131</v>
      </c>
      <c r="W227" s="1"/>
    </row>
    <row r="228" spans="1:23" ht="23.25">
      <c r="A228" s="1"/>
      <c r="B228" s="9" t="s">
        <v>4</v>
      </c>
      <c r="C228" s="10"/>
      <c r="D228" s="10"/>
      <c r="E228" s="10"/>
      <c r="F228" s="10"/>
      <c r="G228" s="10"/>
      <c r="H228" s="11"/>
      <c r="I228" s="12"/>
      <c r="J228" s="13"/>
      <c r="K228" s="14" t="s">
        <v>5</v>
      </c>
      <c r="L228" s="14"/>
      <c r="M228" s="14"/>
      <c r="N228" s="14"/>
      <c r="O228" s="14"/>
      <c r="P228" s="15" t="s">
        <v>6</v>
      </c>
      <c r="Q228" s="14"/>
      <c r="R228" s="14"/>
      <c r="S228" s="14"/>
      <c r="T228" s="15" t="s">
        <v>7</v>
      </c>
      <c r="U228" s="14"/>
      <c r="V228" s="16"/>
      <c r="W228" s="1"/>
    </row>
    <row r="229" spans="1:23" ht="23.25">
      <c r="A229" s="1"/>
      <c r="B229" s="17" t="s">
        <v>8</v>
      </c>
      <c r="C229" s="18"/>
      <c r="D229" s="18"/>
      <c r="E229" s="18"/>
      <c r="F229" s="18"/>
      <c r="G229" s="19"/>
      <c r="H229" s="20"/>
      <c r="I229" s="21"/>
      <c r="J229" s="22"/>
      <c r="K229" s="23"/>
      <c r="L229" s="24"/>
      <c r="M229" s="25"/>
      <c r="N229" s="26"/>
      <c r="O229" s="27"/>
      <c r="P229" s="28"/>
      <c r="Q229" s="23"/>
      <c r="R229" s="29"/>
      <c r="S229" s="27"/>
      <c r="T229" s="27"/>
      <c r="U229" s="30" t="s">
        <v>9</v>
      </c>
      <c r="V229" s="31"/>
      <c r="W229" s="1"/>
    </row>
    <row r="230" spans="1:23" ht="23.25">
      <c r="A230" s="1"/>
      <c r="B230" s="20"/>
      <c r="C230" s="32"/>
      <c r="D230" s="32"/>
      <c r="E230" s="32"/>
      <c r="F230" s="33"/>
      <c r="G230" s="32"/>
      <c r="H230" s="20"/>
      <c r="I230" s="34" t="s">
        <v>10</v>
      </c>
      <c r="J230" s="22"/>
      <c r="K230" s="35" t="s">
        <v>11</v>
      </c>
      <c r="L230" s="36" t="s">
        <v>12</v>
      </c>
      <c r="M230" s="37" t="s">
        <v>11</v>
      </c>
      <c r="N230" s="26" t="s">
        <v>13</v>
      </c>
      <c r="O230" s="24"/>
      <c r="P230" s="38" t="s">
        <v>14</v>
      </c>
      <c r="Q230" s="35" t="s">
        <v>15</v>
      </c>
      <c r="R230" s="29" t="s">
        <v>16</v>
      </c>
      <c r="S230" s="27"/>
      <c r="T230" s="27"/>
      <c r="U230" s="27"/>
      <c r="V230" s="36"/>
      <c r="W230" s="1"/>
    </row>
    <row r="231" spans="1:23" ht="23.25">
      <c r="A231" s="1"/>
      <c r="B231" s="39" t="s">
        <v>17</v>
      </c>
      <c r="C231" s="39" t="s">
        <v>18</v>
      </c>
      <c r="D231" s="39" t="s">
        <v>19</v>
      </c>
      <c r="E231" s="39" t="s">
        <v>20</v>
      </c>
      <c r="F231" s="39" t="s">
        <v>21</v>
      </c>
      <c r="G231" s="39" t="s">
        <v>22</v>
      </c>
      <c r="H231" s="20"/>
      <c r="I231" s="34"/>
      <c r="J231" s="22"/>
      <c r="K231" s="35" t="s">
        <v>23</v>
      </c>
      <c r="L231" s="36" t="s">
        <v>24</v>
      </c>
      <c r="M231" s="37" t="s">
        <v>25</v>
      </c>
      <c r="N231" s="26" t="s">
        <v>26</v>
      </c>
      <c r="O231" s="36" t="s">
        <v>27</v>
      </c>
      <c r="P231" s="38" t="s">
        <v>28</v>
      </c>
      <c r="Q231" s="35" t="s">
        <v>29</v>
      </c>
      <c r="R231" s="29" t="s">
        <v>30</v>
      </c>
      <c r="S231" s="26" t="s">
        <v>27</v>
      </c>
      <c r="T231" s="26" t="s">
        <v>31</v>
      </c>
      <c r="U231" s="26" t="s">
        <v>32</v>
      </c>
      <c r="V231" s="36" t="s">
        <v>33</v>
      </c>
      <c r="W231" s="1"/>
    </row>
    <row r="232" spans="1:23" ht="23.25">
      <c r="A232" s="1"/>
      <c r="B232" s="40"/>
      <c r="C232" s="40"/>
      <c r="D232" s="40"/>
      <c r="E232" s="40"/>
      <c r="F232" s="40"/>
      <c r="G232" s="40"/>
      <c r="H232" s="40"/>
      <c r="I232" s="41"/>
      <c r="J232" s="42"/>
      <c r="K232" s="43"/>
      <c r="L232" s="44"/>
      <c r="M232" s="45"/>
      <c r="N232" s="46"/>
      <c r="O232" s="47"/>
      <c r="P232" s="48" t="s">
        <v>34</v>
      </c>
      <c r="Q232" s="43"/>
      <c r="R232" s="49"/>
      <c r="S232" s="47"/>
      <c r="T232" s="47"/>
      <c r="U232" s="47"/>
      <c r="V232" s="50"/>
      <c r="W232" s="1"/>
    </row>
    <row r="233" spans="1:23" ht="23.25">
      <c r="A233" s="21"/>
      <c r="B233" s="59"/>
      <c r="C233" s="59"/>
      <c r="D233" s="59"/>
      <c r="E233" s="59"/>
      <c r="F233" s="59"/>
      <c r="G233" s="59"/>
      <c r="H233" s="51"/>
      <c r="I233" s="52"/>
      <c r="J233" s="53"/>
      <c r="K233" s="57"/>
      <c r="L233" s="24"/>
      <c r="M233" s="57"/>
      <c r="N233" s="24"/>
      <c r="O233" s="24"/>
      <c r="P233" s="57"/>
      <c r="Q233" s="57"/>
      <c r="R233" s="57"/>
      <c r="S233" s="24"/>
      <c r="T233" s="24"/>
      <c r="U233" s="24"/>
      <c r="V233" s="24"/>
      <c r="W233" s="1"/>
    </row>
    <row r="234" spans="1:23" ht="23.25">
      <c r="A234" s="21"/>
      <c r="B234" s="20" t="s">
        <v>72</v>
      </c>
      <c r="C234" s="39" t="s">
        <v>62</v>
      </c>
      <c r="D234" s="20"/>
      <c r="E234" s="20" t="s">
        <v>53</v>
      </c>
      <c r="F234" s="20" t="s">
        <v>79</v>
      </c>
      <c r="G234" s="39" t="s">
        <v>68</v>
      </c>
      <c r="H234" s="51"/>
      <c r="I234" s="52" t="s">
        <v>69</v>
      </c>
      <c r="J234" s="53"/>
      <c r="K234" s="57"/>
      <c r="L234" s="24"/>
      <c r="M234" s="57"/>
      <c r="N234" s="24"/>
      <c r="O234" s="24"/>
      <c r="P234" s="57"/>
      <c r="Q234" s="57"/>
      <c r="R234" s="57"/>
      <c r="S234" s="24"/>
      <c r="T234" s="24"/>
      <c r="U234" s="24"/>
      <c r="V234" s="24"/>
      <c r="W234" s="1"/>
    </row>
    <row r="235" spans="1:23" ht="23.25">
      <c r="A235" s="21"/>
      <c r="B235" s="20"/>
      <c r="C235" s="20"/>
      <c r="D235" s="20"/>
      <c r="E235" s="20"/>
      <c r="F235" s="20"/>
      <c r="G235" s="20"/>
      <c r="H235" s="51"/>
      <c r="I235" s="52" t="s">
        <v>46</v>
      </c>
      <c r="J235" s="53"/>
      <c r="K235" s="57"/>
      <c r="L235" s="24"/>
      <c r="M235" s="57"/>
      <c r="N235" s="24"/>
      <c r="O235" s="24">
        <f>SUM(K235:N235)</f>
        <v>0</v>
      </c>
      <c r="P235" s="57">
        <v>131220.295</v>
      </c>
      <c r="Q235" s="57">
        <v>2.15</v>
      </c>
      <c r="R235" s="57"/>
      <c r="S235" s="24">
        <f>SUM(P235:R235)</f>
        <v>131222.445</v>
      </c>
      <c r="T235" s="24">
        <f>SUM(S235,O235)</f>
        <v>131222.445</v>
      </c>
      <c r="U235" s="24">
        <f>O235/T235*100</f>
        <v>0</v>
      </c>
      <c r="V235" s="24">
        <f>S235/T235*100</f>
        <v>100</v>
      </c>
      <c r="W235" s="1"/>
    </row>
    <row r="236" spans="1:23" ht="23.25">
      <c r="A236" s="21"/>
      <c r="B236" s="20"/>
      <c r="C236" s="20"/>
      <c r="D236" s="20"/>
      <c r="E236" s="20"/>
      <c r="F236" s="20"/>
      <c r="G236" s="20"/>
      <c r="H236" s="51"/>
      <c r="I236" s="52" t="s">
        <v>47</v>
      </c>
      <c r="J236" s="53"/>
      <c r="K236" s="57"/>
      <c r="L236" s="24"/>
      <c r="M236" s="57"/>
      <c r="N236" s="24"/>
      <c r="O236" s="24"/>
      <c r="P236" s="57">
        <v>111239.696</v>
      </c>
      <c r="Q236" s="57"/>
      <c r="R236" s="57"/>
      <c r="S236" s="24">
        <f>SUM(P236:R236)</f>
        <v>111239.696</v>
      </c>
      <c r="T236" s="24">
        <f>SUM(S236,O236)</f>
        <v>111239.696</v>
      </c>
      <c r="U236" s="24">
        <f>O236/T236*100</f>
        <v>0</v>
      </c>
      <c r="V236" s="24">
        <f>S236/T236*100</f>
        <v>100</v>
      </c>
      <c r="W236" s="1"/>
    </row>
    <row r="237" spans="1:23" ht="23.25">
      <c r="A237" s="21"/>
      <c r="B237" s="20"/>
      <c r="C237" s="20"/>
      <c r="D237" s="20"/>
      <c r="E237" s="20"/>
      <c r="F237" s="20"/>
      <c r="G237" s="20"/>
      <c r="H237" s="51"/>
      <c r="I237" s="52" t="s">
        <v>48</v>
      </c>
      <c r="J237" s="53"/>
      <c r="K237" s="57"/>
      <c r="L237" s="24"/>
      <c r="M237" s="57"/>
      <c r="N237" s="24"/>
      <c r="O237" s="24"/>
      <c r="P237" s="57">
        <v>114127.313</v>
      </c>
      <c r="Q237" s="57"/>
      <c r="R237" s="57"/>
      <c r="S237" s="24">
        <f>SUM(P237:R237)</f>
        <v>114127.313</v>
      </c>
      <c r="T237" s="24">
        <f>SUM(S237,O237)</f>
        <v>114127.313</v>
      </c>
      <c r="U237" s="24"/>
      <c r="V237" s="24">
        <f>S237/T237*100</f>
        <v>100</v>
      </c>
      <c r="W237" s="1"/>
    </row>
    <row r="238" spans="1:23" ht="23.25">
      <c r="A238" s="21"/>
      <c r="B238" s="20"/>
      <c r="C238" s="20"/>
      <c r="D238" s="20"/>
      <c r="E238" s="20"/>
      <c r="F238" s="20"/>
      <c r="G238" s="20"/>
      <c r="H238" s="51"/>
      <c r="I238" s="52" t="s">
        <v>49</v>
      </c>
      <c r="J238" s="53"/>
      <c r="K238" s="57"/>
      <c r="L238" s="24"/>
      <c r="M238" s="57"/>
      <c r="N238" s="24"/>
      <c r="O238" s="24"/>
      <c r="P238" s="57">
        <f>P237/P235*100</f>
        <v>86.97382748606074</v>
      </c>
      <c r="Q238" s="57">
        <f>Q237/Q235*100</f>
        <v>0</v>
      </c>
      <c r="R238" s="57"/>
      <c r="S238" s="24">
        <f>S237/S235*100</f>
        <v>86.97240247276295</v>
      </c>
      <c r="T238" s="24">
        <f>T237/T235*100</f>
        <v>86.97240247276295</v>
      </c>
      <c r="U238" s="24"/>
      <c r="V238" s="24"/>
      <c r="W238" s="1"/>
    </row>
    <row r="239" spans="1:23" ht="23.25">
      <c r="A239" s="21"/>
      <c r="B239" s="20"/>
      <c r="C239" s="20"/>
      <c r="D239" s="20"/>
      <c r="E239" s="20"/>
      <c r="F239" s="20"/>
      <c r="G239" s="20"/>
      <c r="H239" s="51"/>
      <c r="I239" s="52" t="s">
        <v>50</v>
      </c>
      <c r="J239" s="53"/>
      <c r="K239" s="57"/>
      <c r="L239" s="24"/>
      <c r="M239" s="57"/>
      <c r="N239" s="24"/>
      <c r="O239" s="24"/>
      <c r="P239" s="57">
        <f>P237/P236*100</f>
        <v>102.59585121483971</v>
      </c>
      <c r="Q239" s="57"/>
      <c r="R239" s="57"/>
      <c r="S239" s="24">
        <f>S237/S236*100</f>
        <v>102.59585121483971</v>
      </c>
      <c r="T239" s="24">
        <f>T237/T236*100</f>
        <v>102.59585121483971</v>
      </c>
      <c r="U239" s="24"/>
      <c r="V239" s="24"/>
      <c r="W239" s="1"/>
    </row>
    <row r="240" spans="1:23" ht="23.25">
      <c r="A240" s="21"/>
      <c r="B240" s="20"/>
      <c r="C240" s="20"/>
      <c r="D240" s="20"/>
      <c r="E240" s="20"/>
      <c r="F240" s="20"/>
      <c r="G240" s="20"/>
      <c r="H240" s="51"/>
      <c r="I240" s="52"/>
      <c r="J240" s="53"/>
      <c r="K240" s="57"/>
      <c r="L240" s="24"/>
      <c r="M240" s="57"/>
      <c r="N240" s="24"/>
      <c r="O240" s="24"/>
      <c r="P240" s="57"/>
      <c r="Q240" s="57"/>
      <c r="R240" s="57"/>
      <c r="S240" s="24"/>
      <c r="T240" s="24"/>
      <c r="U240" s="24"/>
      <c r="V240" s="24"/>
      <c r="W240" s="1"/>
    </row>
    <row r="241" spans="1:23" ht="23.25">
      <c r="A241" s="21"/>
      <c r="B241" s="20"/>
      <c r="C241" s="20"/>
      <c r="D241" s="20"/>
      <c r="E241" s="20"/>
      <c r="F241" s="20"/>
      <c r="G241" s="20"/>
      <c r="H241" s="51"/>
      <c r="I241" s="52"/>
      <c r="J241" s="53"/>
      <c r="K241" s="57"/>
      <c r="L241" s="24"/>
      <c r="M241" s="57"/>
      <c r="N241" s="24"/>
      <c r="O241" s="24"/>
      <c r="P241" s="57"/>
      <c r="Q241" s="57"/>
      <c r="R241" s="57"/>
      <c r="S241" s="24"/>
      <c r="T241" s="24"/>
      <c r="U241" s="24"/>
      <c r="V241" s="24"/>
      <c r="W241" s="1"/>
    </row>
    <row r="242" spans="1:23" ht="23.25">
      <c r="A242" s="21"/>
      <c r="B242" s="20"/>
      <c r="C242" s="20"/>
      <c r="D242" s="20"/>
      <c r="E242" s="20"/>
      <c r="F242" s="20"/>
      <c r="G242" s="20" t="s">
        <v>82</v>
      </c>
      <c r="H242" s="51"/>
      <c r="I242" s="52" t="s">
        <v>83</v>
      </c>
      <c r="J242" s="53"/>
      <c r="K242" s="57"/>
      <c r="L242" s="24"/>
      <c r="M242" s="57"/>
      <c r="N242" s="24"/>
      <c r="O242" s="24"/>
      <c r="P242" s="57"/>
      <c r="Q242" s="57"/>
      <c r="R242" s="57"/>
      <c r="S242" s="24"/>
      <c r="T242" s="24"/>
      <c r="U242" s="24"/>
      <c r="V242" s="24"/>
      <c r="W242" s="1"/>
    </row>
    <row r="243" spans="1:23" ht="23.25">
      <c r="A243" s="21"/>
      <c r="B243" s="20"/>
      <c r="C243" s="20"/>
      <c r="D243" s="20"/>
      <c r="E243" s="20"/>
      <c r="F243" s="20"/>
      <c r="G243" s="20"/>
      <c r="H243" s="51"/>
      <c r="I243" s="52" t="s">
        <v>84</v>
      </c>
      <c r="J243" s="53"/>
      <c r="K243" s="57"/>
      <c r="L243" s="24"/>
      <c r="M243" s="57"/>
      <c r="N243" s="24"/>
      <c r="O243" s="24"/>
      <c r="P243" s="57"/>
      <c r="Q243" s="57"/>
      <c r="R243" s="57"/>
      <c r="S243" s="24"/>
      <c r="T243" s="24"/>
      <c r="U243" s="24"/>
      <c r="V243" s="24"/>
      <c r="W243" s="1"/>
    </row>
    <row r="244" spans="1:23" ht="23.25">
      <c r="A244" s="21"/>
      <c r="B244" s="20"/>
      <c r="C244" s="20"/>
      <c r="D244" s="20"/>
      <c r="E244" s="20"/>
      <c r="F244" s="20"/>
      <c r="G244" s="20"/>
      <c r="H244" s="51"/>
      <c r="I244" s="52" t="s">
        <v>46</v>
      </c>
      <c r="J244" s="53"/>
      <c r="K244" s="57"/>
      <c r="L244" s="24"/>
      <c r="M244" s="57"/>
      <c r="N244" s="24"/>
      <c r="O244" s="24">
        <f>SUM(K244:N244)</f>
        <v>0</v>
      </c>
      <c r="P244" s="57"/>
      <c r="Q244" s="57">
        <v>17353.175</v>
      </c>
      <c r="R244" s="57"/>
      <c r="S244" s="24">
        <f>SUM(P244:R244)</f>
        <v>17353.175</v>
      </c>
      <c r="T244" s="24">
        <f>SUM(S244,O244)</f>
        <v>17353.175</v>
      </c>
      <c r="U244" s="24">
        <f>O244/T244*100</f>
        <v>0</v>
      </c>
      <c r="V244" s="24">
        <f>S244/T244*100</f>
        <v>100</v>
      </c>
      <c r="W244" s="1"/>
    </row>
    <row r="245" spans="1:23" ht="23.25">
      <c r="A245" s="21"/>
      <c r="B245" s="20"/>
      <c r="C245" s="20"/>
      <c r="D245" s="20"/>
      <c r="E245" s="20"/>
      <c r="F245" s="20"/>
      <c r="G245" s="20"/>
      <c r="H245" s="51"/>
      <c r="I245" s="52" t="s">
        <v>47</v>
      </c>
      <c r="J245" s="53"/>
      <c r="K245" s="57"/>
      <c r="L245" s="24"/>
      <c r="M245" s="57"/>
      <c r="N245" s="24"/>
      <c r="O245" s="24"/>
      <c r="P245" s="57"/>
      <c r="Q245" s="57">
        <v>21976.057</v>
      </c>
      <c r="R245" s="57"/>
      <c r="S245" s="24">
        <f>SUM(P245:R245)</f>
        <v>21976.057</v>
      </c>
      <c r="T245" s="24">
        <f>SUM(S245,O245)</f>
        <v>21976.057</v>
      </c>
      <c r="U245" s="24">
        <f>O245/T245*100</f>
        <v>0</v>
      </c>
      <c r="V245" s="24">
        <f>S245/T245*100</f>
        <v>100</v>
      </c>
      <c r="W245" s="1"/>
    </row>
    <row r="246" spans="1:23" ht="23.25">
      <c r="A246" s="21"/>
      <c r="B246" s="20"/>
      <c r="C246" s="20"/>
      <c r="D246" s="20"/>
      <c r="E246" s="20"/>
      <c r="F246" s="20"/>
      <c r="G246" s="20"/>
      <c r="H246" s="51"/>
      <c r="I246" s="52" t="s">
        <v>48</v>
      </c>
      <c r="J246" s="53"/>
      <c r="K246" s="57"/>
      <c r="L246" s="24"/>
      <c r="M246" s="57"/>
      <c r="N246" s="24"/>
      <c r="O246" s="24"/>
      <c r="P246" s="57"/>
      <c r="Q246" s="57">
        <v>21000.237</v>
      </c>
      <c r="R246" s="57"/>
      <c r="S246" s="24">
        <f>SUM(P246:R246)</f>
        <v>21000.237</v>
      </c>
      <c r="T246" s="24">
        <f>SUM(S246,O246)</f>
        <v>21000.237</v>
      </c>
      <c r="U246" s="24"/>
      <c r="V246" s="24">
        <f>S246/T246*100</f>
        <v>100</v>
      </c>
      <c r="W246" s="1"/>
    </row>
    <row r="247" spans="1:23" ht="23.25">
      <c r="A247" s="21"/>
      <c r="B247" s="59"/>
      <c r="C247" s="60"/>
      <c r="D247" s="60"/>
      <c r="E247" s="60"/>
      <c r="F247" s="60"/>
      <c r="G247" s="60"/>
      <c r="H247" s="52"/>
      <c r="I247" s="52" t="s">
        <v>49</v>
      </c>
      <c r="J247" s="53"/>
      <c r="K247" s="22"/>
      <c r="L247" s="22"/>
      <c r="M247" s="22"/>
      <c r="N247" s="22"/>
      <c r="O247" s="22"/>
      <c r="P247" s="22"/>
      <c r="Q247" s="22">
        <f>Q246/Q244*100</f>
        <v>121.01668426671202</v>
      </c>
      <c r="R247" s="22"/>
      <c r="S247" s="22">
        <f>S246/S244*100</f>
        <v>121.01668426671202</v>
      </c>
      <c r="T247" s="22">
        <f>T246/T244*100</f>
        <v>121.01668426671202</v>
      </c>
      <c r="U247" s="22"/>
      <c r="V247" s="22"/>
      <c r="W247" s="1"/>
    </row>
    <row r="248" spans="1:23" ht="23.25">
      <c r="A248" s="21"/>
      <c r="B248" s="20"/>
      <c r="C248" s="20"/>
      <c r="D248" s="20"/>
      <c r="E248" s="20"/>
      <c r="F248" s="20"/>
      <c r="G248" s="20"/>
      <c r="H248" s="51"/>
      <c r="I248" s="52" t="s">
        <v>50</v>
      </c>
      <c r="J248" s="53"/>
      <c r="K248" s="57"/>
      <c r="L248" s="24"/>
      <c r="M248" s="57"/>
      <c r="N248" s="24"/>
      <c r="O248" s="24"/>
      <c r="P248" s="57"/>
      <c r="Q248" s="57">
        <f>Q246/Q245*100</f>
        <v>95.55962200134447</v>
      </c>
      <c r="R248" s="57"/>
      <c r="S248" s="24">
        <f>S246/S245*100</f>
        <v>95.55962200134447</v>
      </c>
      <c r="T248" s="24">
        <f>T246/T245*100</f>
        <v>95.55962200134447</v>
      </c>
      <c r="U248" s="24"/>
      <c r="V248" s="24"/>
      <c r="W248" s="1"/>
    </row>
    <row r="249" spans="1:23" ht="23.25">
      <c r="A249" s="21"/>
      <c r="B249" s="20"/>
      <c r="C249" s="20"/>
      <c r="D249" s="20"/>
      <c r="E249" s="20"/>
      <c r="F249" s="20"/>
      <c r="G249" s="20"/>
      <c r="H249" s="51"/>
      <c r="I249" s="52"/>
      <c r="J249" s="53"/>
      <c r="K249" s="57"/>
      <c r="L249" s="24"/>
      <c r="M249" s="57"/>
      <c r="N249" s="24"/>
      <c r="O249" s="24"/>
      <c r="P249" s="57"/>
      <c r="Q249" s="57"/>
      <c r="R249" s="57"/>
      <c r="S249" s="24"/>
      <c r="T249" s="24"/>
      <c r="U249" s="24"/>
      <c r="V249" s="24"/>
      <c r="W249" s="1"/>
    </row>
    <row r="250" spans="1:23" ht="23.25">
      <c r="A250" s="21"/>
      <c r="B250" s="20"/>
      <c r="C250" s="20"/>
      <c r="D250" s="20"/>
      <c r="E250" s="20"/>
      <c r="F250" s="20"/>
      <c r="G250" s="20" t="s">
        <v>85</v>
      </c>
      <c r="H250" s="51"/>
      <c r="I250" s="52" t="s">
        <v>86</v>
      </c>
      <c r="J250" s="53"/>
      <c r="K250" s="57"/>
      <c r="L250" s="24"/>
      <c r="M250" s="57"/>
      <c r="N250" s="24"/>
      <c r="O250" s="24"/>
      <c r="P250" s="57"/>
      <c r="Q250" s="57"/>
      <c r="R250" s="57"/>
      <c r="S250" s="24"/>
      <c r="T250" s="24"/>
      <c r="U250" s="24"/>
      <c r="V250" s="24"/>
      <c r="W250" s="1"/>
    </row>
    <row r="251" spans="1:23" ht="23.25">
      <c r="A251" s="21"/>
      <c r="B251" s="20"/>
      <c r="C251" s="20"/>
      <c r="D251" s="20"/>
      <c r="E251" s="20"/>
      <c r="F251" s="20"/>
      <c r="G251" s="20"/>
      <c r="H251" s="51"/>
      <c r="I251" s="52" t="s">
        <v>46</v>
      </c>
      <c r="J251" s="53"/>
      <c r="K251" s="22"/>
      <c r="L251" s="22"/>
      <c r="M251" s="22"/>
      <c r="N251" s="22"/>
      <c r="O251" s="22">
        <f>SUM(K251:N251)</f>
        <v>0</v>
      </c>
      <c r="P251" s="22"/>
      <c r="Q251" s="22">
        <v>15967.07</v>
      </c>
      <c r="R251" s="22"/>
      <c r="S251" s="22">
        <f>SUM(P251:R251)</f>
        <v>15967.07</v>
      </c>
      <c r="T251" s="22">
        <f>SUM(S251,O251)</f>
        <v>15967.07</v>
      </c>
      <c r="U251" s="22">
        <f>O251/T251*100</f>
        <v>0</v>
      </c>
      <c r="V251" s="22">
        <f>S251/T251*100</f>
        <v>100</v>
      </c>
      <c r="W251" s="1"/>
    </row>
    <row r="252" spans="1:23" ht="23.25">
      <c r="A252" s="21"/>
      <c r="B252" s="20"/>
      <c r="C252" s="20"/>
      <c r="D252" s="20"/>
      <c r="E252" s="20"/>
      <c r="F252" s="20"/>
      <c r="G252" s="20"/>
      <c r="H252" s="51"/>
      <c r="I252" s="52" t="s">
        <v>47</v>
      </c>
      <c r="J252" s="53"/>
      <c r="K252" s="57"/>
      <c r="L252" s="24"/>
      <c r="M252" s="57"/>
      <c r="N252" s="24"/>
      <c r="O252" s="24"/>
      <c r="P252" s="57"/>
      <c r="Q252" s="57">
        <v>57851.985</v>
      </c>
      <c r="R252" s="57"/>
      <c r="S252" s="24">
        <f>SUM(P252:R252)</f>
        <v>57851.985</v>
      </c>
      <c r="T252" s="24">
        <f>SUM(S252,O252)</f>
        <v>57851.985</v>
      </c>
      <c r="U252" s="24">
        <f>O252/T252*100</f>
        <v>0</v>
      </c>
      <c r="V252" s="24">
        <f>S252/T252*100</f>
        <v>100</v>
      </c>
      <c r="W252" s="1"/>
    </row>
    <row r="253" spans="1:23" ht="23.25">
      <c r="A253" s="21"/>
      <c r="B253" s="20"/>
      <c r="C253" s="20"/>
      <c r="D253" s="20"/>
      <c r="E253" s="20"/>
      <c r="F253" s="20"/>
      <c r="G253" s="20"/>
      <c r="H253" s="51"/>
      <c r="I253" s="52" t="s">
        <v>48</v>
      </c>
      <c r="J253" s="53"/>
      <c r="K253" s="57"/>
      <c r="L253" s="24"/>
      <c r="M253" s="57"/>
      <c r="N253" s="24"/>
      <c r="O253" s="24"/>
      <c r="P253" s="57"/>
      <c r="Q253" s="57">
        <v>57526.829</v>
      </c>
      <c r="R253" s="57"/>
      <c r="S253" s="24">
        <f>SUM(P253:R253)</f>
        <v>57526.829</v>
      </c>
      <c r="T253" s="24">
        <f>SUM(S253,O253)</f>
        <v>57526.829</v>
      </c>
      <c r="U253" s="24"/>
      <c r="V253" s="24">
        <f>S253/T253*100</f>
        <v>100</v>
      </c>
      <c r="W253" s="1"/>
    </row>
    <row r="254" spans="1:23" ht="23.25">
      <c r="A254" s="21"/>
      <c r="B254" s="20"/>
      <c r="C254" s="20"/>
      <c r="D254" s="20"/>
      <c r="E254" s="20"/>
      <c r="F254" s="20"/>
      <c r="G254" s="20"/>
      <c r="H254" s="51"/>
      <c r="I254" s="52" t="s">
        <v>49</v>
      </c>
      <c r="J254" s="53"/>
      <c r="K254" s="57"/>
      <c r="L254" s="24"/>
      <c r="M254" s="57"/>
      <c r="N254" s="24"/>
      <c r="O254" s="24"/>
      <c r="P254" s="57"/>
      <c r="Q254" s="57">
        <f>Q253/Q251*100</f>
        <v>360.2841911509125</v>
      </c>
      <c r="R254" s="57"/>
      <c r="S254" s="24">
        <f>S253/S251*100</f>
        <v>360.2841911509125</v>
      </c>
      <c r="T254" s="24">
        <f>T253/T251*100</f>
        <v>360.2841911509125</v>
      </c>
      <c r="U254" s="24"/>
      <c r="V254" s="24"/>
      <c r="W254" s="1"/>
    </row>
    <row r="255" spans="1:23" ht="23.25">
      <c r="A255" s="21"/>
      <c r="B255" s="20"/>
      <c r="C255" s="20"/>
      <c r="D255" s="20"/>
      <c r="E255" s="20"/>
      <c r="F255" s="20"/>
      <c r="G255" s="20"/>
      <c r="H255" s="51"/>
      <c r="I255" s="68" t="s">
        <v>50</v>
      </c>
      <c r="J255" s="53"/>
      <c r="K255" s="57"/>
      <c r="L255" s="24"/>
      <c r="M255" s="57"/>
      <c r="N255" s="24"/>
      <c r="O255" s="24"/>
      <c r="P255" s="57"/>
      <c r="Q255" s="57">
        <f>Q253/Q252*100</f>
        <v>99.43795186975865</v>
      </c>
      <c r="R255" s="57"/>
      <c r="S255" s="24">
        <f>S253/S252*100</f>
        <v>99.43795186975865</v>
      </c>
      <c r="T255" s="24">
        <f>T253/T252*100</f>
        <v>99.43795186975865</v>
      </c>
      <c r="U255" s="24"/>
      <c r="V255" s="24"/>
      <c r="W255" s="1"/>
    </row>
    <row r="256" spans="1:23" ht="23.25">
      <c r="A256" s="21"/>
      <c r="B256" s="59"/>
      <c r="C256" s="20"/>
      <c r="D256" s="20"/>
      <c r="E256" s="20"/>
      <c r="F256" s="20"/>
      <c r="G256" s="20"/>
      <c r="H256" s="51"/>
      <c r="I256" s="52"/>
      <c r="J256" s="53"/>
      <c r="K256" s="23"/>
      <c r="L256" s="24"/>
      <c r="M256" s="25"/>
      <c r="N256" s="27"/>
      <c r="O256" s="27"/>
      <c r="P256" s="28"/>
      <c r="Q256" s="23"/>
      <c r="R256" s="54"/>
      <c r="S256" s="27"/>
      <c r="T256" s="27"/>
      <c r="U256" s="27"/>
      <c r="V256" s="24"/>
      <c r="W256" s="1"/>
    </row>
    <row r="257" spans="1:23" ht="23.25">
      <c r="A257" s="21"/>
      <c r="B257" s="59"/>
      <c r="C257" s="20"/>
      <c r="D257" s="20"/>
      <c r="E257" s="20"/>
      <c r="F257" s="20"/>
      <c r="G257" s="20" t="s">
        <v>87</v>
      </c>
      <c r="H257" s="51"/>
      <c r="I257" s="52" t="s">
        <v>88</v>
      </c>
      <c r="J257" s="53"/>
      <c r="K257" s="23"/>
      <c r="L257" s="24"/>
      <c r="M257" s="25"/>
      <c r="N257" s="27"/>
      <c r="O257" s="27"/>
      <c r="P257" s="28"/>
      <c r="Q257" s="23"/>
      <c r="R257" s="54"/>
      <c r="S257" s="27"/>
      <c r="T257" s="27"/>
      <c r="U257" s="27"/>
      <c r="V257" s="24"/>
      <c r="W257" s="1"/>
    </row>
    <row r="258" spans="1:23" ht="23.25">
      <c r="A258" s="21"/>
      <c r="B258" s="59"/>
      <c r="C258" s="20"/>
      <c r="D258" s="20"/>
      <c r="E258" s="20"/>
      <c r="F258" s="20"/>
      <c r="G258" s="20"/>
      <c r="H258" s="51"/>
      <c r="I258" s="52" t="s">
        <v>89</v>
      </c>
      <c r="J258" s="53"/>
      <c r="K258" s="23"/>
      <c r="L258" s="24"/>
      <c r="M258" s="25"/>
      <c r="N258" s="27"/>
      <c r="O258" s="27"/>
      <c r="P258" s="28"/>
      <c r="Q258" s="23"/>
      <c r="R258" s="54"/>
      <c r="S258" s="27"/>
      <c r="T258" s="27"/>
      <c r="U258" s="27"/>
      <c r="V258" s="24"/>
      <c r="W258" s="1"/>
    </row>
    <row r="259" spans="1:23" ht="23.25">
      <c r="A259" s="21"/>
      <c r="B259" s="59"/>
      <c r="C259" s="60"/>
      <c r="D259" s="60"/>
      <c r="E259" s="60"/>
      <c r="F259" s="60"/>
      <c r="G259" s="60"/>
      <c r="H259" s="52"/>
      <c r="I259" s="52" t="s">
        <v>46</v>
      </c>
      <c r="J259" s="53"/>
      <c r="K259" s="22"/>
      <c r="L259" s="22"/>
      <c r="M259" s="22"/>
      <c r="N259" s="22"/>
      <c r="O259" s="22">
        <f>SUM(K259:N259)</f>
        <v>0</v>
      </c>
      <c r="P259" s="22"/>
      <c r="Q259" s="22">
        <v>5526.807</v>
      </c>
      <c r="R259" s="22"/>
      <c r="S259" s="22">
        <f>SUM(P259:R259)</f>
        <v>5526.807</v>
      </c>
      <c r="T259" s="22">
        <f>SUM(S259,O259)</f>
        <v>5526.807</v>
      </c>
      <c r="U259" s="22">
        <f>O259/T259*100</f>
        <v>0</v>
      </c>
      <c r="V259" s="22">
        <f>S259/T259*100</f>
        <v>100</v>
      </c>
      <c r="W259" s="1"/>
    </row>
    <row r="260" spans="1:23" ht="23.25">
      <c r="A260" s="21"/>
      <c r="B260" s="59"/>
      <c r="C260" s="60"/>
      <c r="D260" s="60"/>
      <c r="E260" s="60"/>
      <c r="F260" s="60"/>
      <c r="G260" s="60"/>
      <c r="H260" s="52"/>
      <c r="I260" s="52" t="s">
        <v>47</v>
      </c>
      <c r="J260" s="53"/>
      <c r="K260" s="22"/>
      <c r="L260" s="22"/>
      <c r="M260" s="22"/>
      <c r="N260" s="22"/>
      <c r="O260" s="22"/>
      <c r="P260" s="22"/>
      <c r="Q260" s="22">
        <v>8658.476</v>
      </c>
      <c r="R260" s="22"/>
      <c r="S260" s="22">
        <f>SUM(P260:R260)</f>
        <v>8658.476</v>
      </c>
      <c r="T260" s="22">
        <f>SUM(S260,O260)</f>
        <v>8658.476</v>
      </c>
      <c r="U260" s="22">
        <f>O260/T260*100</f>
        <v>0</v>
      </c>
      <c r="V260" s="22">
        <f>S260/T260*100</f>
        <v>100</v>
      </c>
      <c r="W260" s="1"/>
    </row>
    <row r="261" spans="1:23" ht="23.25">
      <c r="A261" s="21"/>
      <c r="B261" s="59"/>
      <c r="C261" s="59"/>
      <c r="D261" s="59"/>
      <c r="E261" s="59"/>
      <c r="F261" s="59"/>
      <c r="G261" s="59"/>
      <c r="H261" s="51"/>
      <c r="I261" s="52" t="s">
        <v>48</v>
      </c>
      <c r="J261" s="53"/>
      <c r="K261" s="57"/>
      <c r="L261" s="24"/>
      <c r="M261" s="57"/>
      <c r="N261" s="24"/>
      <c r="O261" s="24"/>
      <c r="P261" s="57"/>
      <c r="Q261" s="57">
        <v>9063.331</v>
      </c>
      <c r="R261" s="57"/>
      <c r="S261" s="24">
        <f>SUM(P261:R261)</f>
        <v>9063.331</v>
      </c>
      <c r="T261" s="24">
        <f>SUM(S261,O261)</f>
        <v>9063.331</v>
      </c>
      <c r="U261" s="24"/>
      <c r="V261" s="24">
        <f>S261/T261*100</f>
        <v>100</v>
      </c>
      <c r="W261" s="1"/>
    </row>
    <row r="262" spans="1:23" ht="23.25">
      <c r="A262" s="21"/>
      <c r="B262" s="59"/>
      <c r="C262" s="59"/>
      <c r="D262" s="59"/>
      <c r="E262" s="59"/>
      <c r="F262" s="59"/>
      <c r="G262" s="59"/>
      <c r="H262" s="51"/>
      <c r="I262" s="52" t="s">
        <v>49</v>
      </c>
      <c r="J262" s="53"/>
      <c r="K262" s="57"/>
      <c r="L262" s="24"/>
      <c r="M262" s="57"/>
      <c r="N262" s="24"/>
      <c r="O262" s="24"/>
      <c r="P262" s="57"/>
      <c r="Q262" s="57">
        <f>Q261/Q259*100</f>
        <v>163.98855614100512</v>
      </c>
      <c r="R262" s="57"/>
      <c r="S262" s="24">
        <f>S261/S259*100</f>
        <v>163.98855614100512</v>
      </c>
      <c r="T262" s="24">
        <f>T261/T259*100</f>
        <v>163.98855614100512</v>
      </c>
      <c r="U262" s="24"/>
      <c r="V262" s="24"/>
      <c r="W262" s="1"/>
    </row>
    <row r="263" spans="1:23" ht="23.25">
      <c r="A263" s="21"/>
      <c r="B263" s="59"/>
      <c r="C263" s="60"/>
      <c r="D263" s="60"/>
      <c r="E263" s="60"/>
      <c r="F263" s="60"/>
      <c r="G263" s="60"/>
      <c r="H263" s="52"/>
      <c r="I263" s="52" t="s">
        <v>50</v>
      </c>
      <c r="J263" s="53"/>
      <c r="K263" s="22"/>
      <c r="L263" s="22"/>
      <c r="M263" s="22"/>
      <c r="N263" s="22"/>
      <c r="O263" s="22"/>
      <c r="P263" s="22"/>
      <c r="Q263" s="22">
        <f>Q261/Q260*100</f>
        <v>104.67582285843373</v>
      </c>
      <c r="R263" s="22"/>
      <c r="S263" s="22">
        <f>S261/S260*100</f>
        <v>104.67582285843373</v>
      </c>
      <c r="T263" s="22">
        <f>T261/T260*100</f>
        <v>104.67582285843373</v>
      </c>
      <c r="U263" s="22"/>
      <c r="V263" s="22"/>
      <c r="W263" s="1"/>
    </row>
    <row r="264" spans="1:23" ht="23.25">
      <c r="A264" s="21"/>
      <c r="B264" s="59"/>
      <c r="C264" s="59"/>
      <c r="D264" s="59"/>
      <c r="E264" s="59"/>
      <c r="F264" s="59"/>
      <c r="G264" s="59"/>
      <c r="H264" s="51"/>
      <c r="I264" s="52"/>
      <c r="J264" s="53"/>
      <c r="K264" s="57"/>
      <c r="L264" s="24"/>
      <c r="M264" s="57"/>
      <c r="N264" s="24"/>
      <c r="O264" s="24"/>
      <c r="P264" s="57"/>
      <c r="Q264" s="57"/>
      <c r="R264" s="57"/>
      <c r="S264" s="24"/>
      <c r="T264" s="24"/>
      <c r="U264" s="24"/>
      <c r="V264" s="24"/>
      <c r="W264" s="1"/>
    </row>
    <row r="265" spans="1:23" ht="23.25">
      <c r="A265" s="21"/>
      <c r="B265" s="59"/>
      <c r="C265" s="59"/>
      <c r="D265" s="59"/>
      <c r="E265" s="59"/>
      <c r="F265" s="59"/>
      <c r="G265" s="59"/>
      <c r="H265" s="51"/>
      <c r="I265" s="52"/>
      <c r="J265" s="53"/>
      <c r="K265" s="57"/>
      <c r="L265" s="24"/>
      <c r="M265" s="57"/>
      <c r="N265" s="24"/>
      <c r="O265" s="24"/>
      <c r="P265" s="57"/>
      <c r="Q265" s="57"/>
      <c r="R265" s="57"/>
      <c r="S265" s="24"/>
      <c r="T265" s="24"/>
      <c r="U265" s="24"/>
      <c r="V265" s="24"/>
      <c r="W265" s="1"/>
    </row>
    <row r="266" spans="1:23" ht="23.25">
      <c r="A266" s="21"/>
      <c r="B266" s="59"/>
      <c r="C266" s="59"/>
      <c r="D266" s="59"/>
      <c r="E266" s="59"/>
      <c r="F266" s="59"/>
      <c r="G266" s="59" t="s">
        <v>57</v>
      </c>
      <c r="H266" s="51"/>
      <c r="I266" s="52" t="s">
        <v>58</v>
      </c>
      <c r="J266" s="53"/>
      <c r="K266" s="57"/>
      <c r="L266" s="24"/>
      <c r="M266" s="57"/>
      <c r="N266" s="24"/>
      <c r="O266" s="24"/>
      <c r="P266" s="57"/>
      <c r="Q266" s="57"/>
      <c r="R266" s="57"/>
      <c r="S266" s="24"/>
      <c r="T266" s="24"/>
      <c r="U266" s="24"/>
      <c r="V266" s="24"/>
      <c r="W266" s="1"/>
    </row>
    <row r="267" spans="1:23" ht="23.25">
      <c r="A267" s="21"/>
      <c r="B267" s="59"/>
      <c r="C267" s="59"/>
      <c r="D267" s="59"/>
      <c r="E267" s="59"/>
      <c r="F267" s="59"/>
      <c r="G267" s="59"/>
      <c r="H267" s="51"/>
      <c r="I267" s="52" t="s">
        <v>46</v>
      </c>
      <c r="J267" s="53"/>
      <c r="K267" s="57">
        <v>2634808.271</v>
      </c>
      <c r="L267" s="24">
        <v>209493.704</v>
      </c>
      <c r="M267" s="57">
        <v>1467293.132</v>
      </c>
      <c r="N267" s="24"/>
      <c r="O267" s="24">
        <f>SUM(K267:N267)</f>
        <v>4311595.107</v>
      </c>
      <c r="P267" s="57"/>
      <c r="Q267" s="57"/>
      <c r="R267" s="57"/>
      <c r="S267" s="24">
        <f>SUM(P267:R267)</f>
        <v>0</v>
      </c>
      <c r="T267" s="24">
        <f>SUM(S267,O267)</f>
        <v>4311595.107</v>
      </c>
      <c r="U267" s="24">
        <f>O267/T267*100</f>
        <v>100</v>
      </c>
      <c r="V267" s="24">
        <f>S267/T267*100</f>
        <v>0</v>
      </c>
      <c r="W267" s="1"/>
    </row>
    <row r="268" spans="1:23" ht="23.25">
      <c r="A268" s="21"/>
      <c r="B268" s="59"/>
      <c r="C268" s="59"/>
      <c r="D268" s="59"/>
      <c r="E268" s="59"/>
      <c r="F268" s="59"/>
      <c r="G268" s="59"/>
      <c r="H268" s="51"/>
      <c r="I268" s="52" t="s">
        <v>47</v>
      </c>
      <c r="J268" s="53"/>
      <c r="K268" s="57">
        <v>2583282.085</v>
      </c>
      <c r="L268" s="24">
        <v>199845.076</v>
      </c>
      <c r="M268" s="57">
        <v>1461540.07</v>
      </c>
      <c r="N268" s="24"/>
      <c r="O268" s="24">
        <f>SUM(K268:N268)</f>
        <v>4244667.231</v>
      </c>
      <c r="P268" s="57"/>
      <c r="Q268" s="57"/>
      <c r="R268" s="57"/>
      <c r="S268" s="24">
        <f>SUM(P268:R268)</f>
        <v>0</v>
      </c>
      <c r="T268" s="24">
        <f>SUM(S268,O268)</f>
        <v>4244667.231</v>
      </c>
      <c r="U268" s="24">
        <f>O268/T268*100</f>
        <v>100</v>
      </c>
      <c r="V268" s="24">
        <f>S268/T268*100</f>
        <v>0</v>
      </c>
      <c r="W268" s="1"/>
    </row>
    <row r="269" spans="1:23" ht="23.25">
      <c r="A269" s="21"/>
      <c r="B269" s="59"/>
      <c r="C269" s="59"/>
      <c r="D269" s="59"/>
      <c r="E269" s="59"/>
      <c r="F269" s="59"/>
      <c r="G269" s="59"/>
      <c r="H269" s="51"/>
      <c r="I269" s="52" t="s">
        <v>48</v>
      </c>
      <c r="J269" s="53"/>
      <c r="K269" s="57">
        <v>2647352.573</v>
      </c>
      <c r="L269" s="24">
        <v>189115.278</v>
      </c>
      <c r="M269" s="57">
        <v>1612819.397</v>
      </c>
      <c r="N269" s="24"/>
      <c r="O269" s="24">
        <f>SUM(K269:N269)</f>
        <v>4449287.248</v>
      </c>
      <c r="P269" s="57"/>
      <c r="Q269" s="57"/>
      <c r="R269" s="57"/>
      <c r="S269" s="24">
        <f>SUM(P269:R269)</f>
        <v>0</v>
      </c>
      <c r="T269" s="24">
        <f>SUM(S269,O269)</f>
        <v>4449287.248</v>
      </c>
      <c r="U269" s="24">
        <f>O269/T269*100</f>
        <v>100</v>
      </c>
      <c r="V269" s="24">
        <f>S269/T269*100</f>
        <v>0</v>
      </c>
      <c r="W269" s="1"/>
    </row>
    <row r="270" spans="1:23" ht="23.25">
      <c r="A270" s="21"/>
      <c r="B270" s="69"/>
      <c r="C270" s="69"/>
      <c r="D270" s="69"/>
      <c r="E270" s="69"/>
      <c r="F270" s="69"/>
      <c r="G270" s="69"/>
      <c r="H270" s="61"/>
      <c r="I270" s="62"/>
      <c r="J270" s="63"/>
      <c r="K270" s="64"/>
      <c r="L270" s="65"/>
      <c r="M270" s="64"/>
      <c r="N270" s="65"/>
      <c r="O270" s="65"/>
      <c r="P270" s="64"/>
      <c r="Q270" s="64"/>
      <c r="R270" s="64"/>
      <c r="S270" s="65"/>
      <c r="T270" s="65"/>
      <c r="U270" s="65"/>
      <c r="V270" s="65"/>
      <c r="W270" s="1"/>
    </row>
    <row r="271" spans="1:23" ht="23.25">
      <c r="A271" s="70"/>
      <c r="B271" s="70"/>
      <c r="C271" s="70"/>
      <c r="D271" s="70"/>
      <c r="E271" s="70"/>
      <c r="F271" s="70"/>
      <c r="G271" s="71"/>
      <c r="H271" s="68"/>
      <c r="I271" s="68"/>
      <c r="J271" s="68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3"/>
      <c r="V271" s="73"/>
      <c r="W271" s="74"/>
    </row>
    <row r="272" spans="1:23" ht="23.25">
      <c r="A272" s="1"/>
      <c r="B272" s="67"/>
      <c r="C272" s="67"/>
      <c r="D272" s="67"/>
      <c r="E272" s="67"/>
      <c r="F272" s="67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5"/>
      <c r="T272" s="5"/>
      <c r="U272" s="5"/>
      <c r="V272" s="5" t="s">
        <v>132</v>
      </c>
      <c r="W272" s="1"/>
    </row>
    <row r="273" spans="1:23" ht="23.25">
      <c r="A273" s="1"/>
      <c r="B273" s="9" t="s">
        <v>4</v>
      </c>
      <c r="C273" s="10"/>
      <c r="D273" s="10"/>
      <c r="E273" s="10"/>
      <c r="F273" s="10"/>
      <c r="G273" s="10"/>
      <c r="H273" s="11"/>
      <c r="I273" s="12"/>
      <c r="J273" s="13"/>
      <c r="K273" s="14" t="s">
        <v>5</v>
      </c>
      <c r="L273" s="14"/>
      <c r="M273" s="14"/>
      <c r="N273" s="14"/>
      <c r="O273" s="14"/>
      <c r="P273" s="15" t="s">
        <v>6</v>
      </c>
      <c r="Q273" s="14"/>
      <c r="R273" s="14"/>
      <c r="S273" s="14"/>
      <c r="T273" s="15" t="s">
        <v>7</v>
      </c>
      <c r="U273" s="14"/>
      <c r="V273" s="16"/>
      <c r="W273" s="1"/>
    </row>
    <row r="274" spans="1:23" ht="23.25">
      <c r="A274" s="1"/>
      <c r="B274" s="17" t="s">
        <v>8</v>
      </c>
      <c r="C274" s="18"/>
      <c r="D274" s="18"/>
      <c r="E274" s="18"/>
      <c r="F274" s="18"/>
      <c r="G274" s="19"/>
      <c r="H274" s="20"/>
      <c r="I274" s="21"/>
      <c r="J274" s="22"/>
      <c r="K274" s="23"/>
      <c r="L274" s="24"/>
      <c r="M274" s="25"/>
      <c r="N274" s="26"/>
      <c r="O274" s="27"/>
      <c r="P274" s="28"/>
      <c r="Q274" s="23"/>
      <c r="R274" s="29"/>
      <c r="S274" s="27"/>
      <c r="T274" s="27"/>
      <c r="U274" s="30" t="s">
        <v>9</v>
      </c>
      <c r="V274" s="31"/>
      <c r="W274" s="1"/>
    </row>
    <row r="275" spans="1:23" ht="23.25">
      <c r="A275" s="1"/>
      <c r="B275" s="20"/>
      <c r="C275" s="32"/>
      <c r="D275" s="32"/>
      <c r="E275" s="32"/>
      <c r="F275" s="33"/>
      <c r="G275" s="32"/>
      <c r="H275" s="20"/>
      <c r="I275" s="34" t="s">
        <v>10</v>
      </c>
      <c r="J275" s="22"/>
      <c r="K275" s="35" t="s">
        <v>11</v>
      </c>
      <c r="L275" s="36" t="s">
        <v>12</v>
      </c>
      <c r="M275" s="37" t="s">
        <v>11</v>
      </c>
      <c r="N275" s="26" t="s">
        <v>13</v>
      </c>
      <c r="O275" s="24"/>
      <c r="P275" s="38" t="s">
        <v>14</v>
      </c>
      <c r="Q275" s="35" t="s">
        <v>15</v>
      </c>
      <c r="R275" s="29" t="s">
        <v>16</v>
      </c>
      <c r="S275" s="27"/>
      <c r="T275" s="27"/>
      <c r="U275" s="27"/>
      <c r="V275" s="36"/>
      <c r="W275" s="1"/>
    </row>
    <row r="276" spans="1:23" ht="23.25">
      <c r="A276" s="1"/>
      <c r="B276" s="39" t="s">
        <v>17</v>
      </c>
      <c r="C276" s="39" t="s">
        <v>18</v>
      </c>
      <c r="D276" s="39" t="s">
        <v>19</v>
      </c>
      <c r="E276" s="39" t="s">
        <v>20</v>
      </c>
      <c r="F276" s="39" t="s">
        <v>21</v>
      </c>
      <c r="G276" s="39" t="s">
        <v>22</v>
      </c>
      <c r="H276" s="20"/>
      <c r="I276" s="34"/>
      <c r="J276" s="22"/>
      <c r="K276" s="35" t="s">
        <v>23</v>
      </c>
      <c r="L276" s="36" t="s">
        <v>24</v>
      </c>
      <c r="M276" s="37" t="s">
        <v>25</v>
      </c>
      <c r="N276" s="26" t="s">
        <v>26</v>
      </c>
      <c r="O276" s="36" t="s">
        <v>27</v>
      </c>
      <c r="P276" s="38" t="s">
        <v>28</v>
      </c>
      <c r="Q276" s="35" t="s">
        <v>29</v>
      </c>
      <c r="R276" s="29" t="s">
        <v>30</v>
      </c>
      <c r="S276" s="26" t="s">
        <v>27</v>
      </c>
      <c r="T276" s="26" t="s">
        <v>31</v>
      </c>
      <c r="U276" s="26" t="s">
        <v>32</v>
      </c>
      <c r="V276" s="36" t="s">
        <v>33</v>
      </c>
      <c r="W276" s="1"/>
    </row>
    <row r="277" spans="1:23" ht="23.25">
      <c r="A277" s="1"/>
      <c r="B277" s="40"/>
      <c r="C277" s="40"/>
      <c r="D277" s="40"/>
      <c r="E277" s="40"/>
      <c r="F277" s="40"/>
      <c r="G277" s="40"/>
      <c r="H277" s="40"/>
      <c r="I277" s="41"/>
      <c r="J277" s="42"/>
      <c r="K277" s="43"/>
      <c r="L277" s="44"/>
      <c r="M277" s="45"/>
      <c r="N277" s="46"/>
      <c r="O277" s="47"/>
      <c r="P277" s="48" t="s">
        <v>34</v>
      </c>
      <c r="Q277" s="43"/>
      <c r="R277" s="49"/>
      <c r="S277" s="47"/>
      <c r="T277" s="47"/>
      <c r="U277" s="47"/>
      <c r="V277" s="50"/>
      <c r="W277" s="1"/>
    </row>
    <row r="278" spans="1:23" ht="23.25">
      <c r="A278" s="21"/>
      <c r="B278" s="59"/>
      <c r="C278" s="59"/>
      <c r="D278" s="59"/>
      <c r="E278" s="59"/>
      <c r="F278" s="59"/>
      <c r="G278" s="59"/>
      <c r="H278" s="51"/>
      <c r="I278" s="52"/>
      <c r="J278" s="53"/>
      <c r="K278" s="57"/>
      <c r="L278" s="24"/>
      <c r="M278" s="57"/>
      <c r="N278" s="24"/>
      <c r="O278" s="24"/>
      <c r="P278" s="57"/>
      <c r="Q278" s="57"/>
      <c r="R278" s="57"/>
      <c r="S278" s="24"/>
      <c r="T278" s="24"/>
      <c r="U278" s="24"/>
      <c r="V278" s="24"/>
      <c r="W278" s="1"/>
    </row>
    <row r="279" spans="1:23" ht="23.25">
      <c r="A279" s="21"/>
      <c r="B279" s="20" t="s">
        <v>72</v>
      </c>
      <c r="C279" s="20" t="s">
        <v>62</v>
      </c>
      <c r="D279" s="20"/>
      <c r="E279" s="20" t="s">
        <v>53</v>
      </c>
      <c r="F279" s="20" t="s">
        <v>79</v>
      </c>
      <c r="G279" s="20" t="s">
        <v>57</v>
      </c>
      <c r="H279" s="51"/>
      <c r="I279" s="52" t="s">
        <v>49</v>
      </c>
      <c r="J279" s="53"/>
      <c r="K279" s="57">
        <f>K269/K267*100</f>
        <v>100.47609923416701</v>
      </c>
      <c r="L279" s="24">
        <f>L269/L267*100</f>
        <v>90.27253535027478</v>
      </c>
      <c r="M279" s="57">
        <f>M269/M267*100</f>
        <v>109.91800900762345</v>
      </c>
      <c r="N279" s="24"/>
      <c r="O279" s="24">
        <f>O269/O267*100</f>
        <v>103.1935313400939</v>
      </c>
      <c r="P279" s="57"/>
      <c r="Q279" s="57"/>
      <c r="R279" s="57"/>
      <c r="S279" s="24"/>
      <c r="T279" s="24">
        <f>T269/T267*100</f>
        <v>103.1935313400939</v>
      </c>
      <c r="U279" s="24"/>
      <c r="V279" s="24"/>
      <c r="W279" s="1"/>
    </row>
    <row r="280" spans="1:23" ht="23.25">
      <c r="A280" s="21"/>
      <c r="B280" s="20"/>
      <c r="C280" s="20"/>
      <c r="D280" s="20"/>
      <c r="E280" s="20"/>
      <c r="F280" s="20"/>
      <c r="G280" s="20"/>
      <c r="H280" s="51"/>
      <c r="I280" s="52" t="s">
        <v>50</v>
      </c>
      <c r="J280" s="53"/>
      <c r="K280" s="57">
        <f>K269/K268*100</f>
        <v>102.48019712489122</v>
      </c>
      <c r="L280" s="24">
        <f>L269/L268*100</f>
        <v>94.63094202030776</v>
      </c>
      <c r="M280" s="57">
        <f>M269/M268*100</f>
        <v>110.35067940354178</v>
      </c>
      <c r="N280" s="24"/>
      <c r="O280" s="24">
        <f>O269/O268*100</f>
        <v>104.82063742254286</v>
      </c>
      <c r="P280" s="57"/>
      <c r="Q280" s="57"/>
      <c r="R280" s="57"/>
      <c r="S280" s="24"/>
      <c r="T280" s="24">
        <f>T269/T268*100</f>
        <v>104.82063742254286</v>
      </c>
      <c r="U280" s="24"/>
      <c r="V280" s="24"/>
      <c r="W280" s="1"/>
    </row>
    <row r="281" spans="1:23" ht="23.25">
      <c r="A281" s="21"/>
      <c r="B281" s="20"/>
      <c r="C281" s="20"/>
      <c r="D281" s="20"/>
      <c r="E281" s="20"/>
      <c r="F281" s="20"/>
      <c r="G281" s="20"/>
      <c r="H281" s="51"/>
      <c r="I281" s="52"/>
      <c r="J281" s="53"/>
      <c r="K281" s="57"/>
      <c r="L281" s="24"/>
      <c r="M281" s="57"/>
      <c r="N281" s="24"/>
      <c r="O281" s="24"/>
      <c r="P281" s="57"/>
      <c r="Q281" s="57"/>
      <c r="R281" s="57"/>
      <c r="S281" s="24"/>
      <c r="T281" s="24"/>
      <c r="U281" s="24"/>
      <c r="V281" s="24"/>
      <c r="W281" s="1"/>
    </row>
    <row r="282" spans="1:23" ht="23.25">
      <c r="A282" s="21"/>
      <c r="B282" s="20"/>
      <c r="C282" s="20"/>
      <c r="D282" s="20"/>
      <c r="E282" s="20"/>
      <c r="F282" s="20"/>
      <c r="G282" s="20" t="s">
        <v>90</v>
      </c>
      <c r="H282" s="51"/>
      <c r="I282" s="52" t="s">
        <v>91</v>
      </c>
      <c r="J282" s="53"/>
      <c r="K282" s="57"/>
      <c r="L282" s="24"/>
      <c r="M282" s="57"/>
      <c r="N282" s="24"/>
      <c r="O282" s="24"/>
      <c r="P282" s="57"/>
      <c r="Q282" s="57"/>
      <c r="R282" s="57"/>
      <c r="S282" s="24"/>
      <c r="T282" s="24"/>
      <c r="U282" s="24"/>
      <c r="V282" s="24"/>
      <c r="W282" s="1"/>
    </row>
    <row r="283" spans="1:23" ht="23.25">
      <c r="A283" s="21"/>
      <c r="B283" s="20"/>
      <c r="C283" s="20"/>
      <c r="D283" s="20"/>
      <c r="E283" s="20"/>
      <c r="F283" s="20"/>
      <c r="G283" s="20"/>
      <c r="H283" s="51"/>
      <c r="I283" s="52" t="s">
        <v>46</v>
      </c>
      <c r="J283" s="53"/>
      <c r="K283" s="57"/>
      <c r="L283" s="24"/>
      <c r="M283" s="57"/>
      <c r="N283" s="24"/>
      <c r="O283" s="24"/>
      <c r="P283" s="57"/>
      <c r="Q283" s="57"/>
      <c r="R283" s="57"/>
      <c r="S283" s="24"/>
      <c r="T283" s="24"/>
      <c r="U283" s="24"/>
      <c r="V283" s="24"/>
      <c r="W283" s="1"/>
    </row>
    <row r="284" spans="1:23" ht="23.25">
      <c r="A284" s="21"/>
      <c r="B284" s="20"/>
      <c r="C284" s="20"/>
      <c r="D284" s="20"/>
      <c r="E284" s="20"/>
      <c r="F284" s="20"/>
      <c r="G284" s="20"/>
      <c r="H284" s="51"/>
      <c r="I284" s="52" t="s">
        <v>47</v>
      </c>
      <c r="J284" s="53"/>
      <c r="K284" s="57"/>
      <c r="L284" s="24"/>
      <c r="M284" s="57"/>
      <c r="N284" s="24"/>
      <c r="O284" s="24"/>
      <c r="P284" s="57"/>
      <c r="Q284" s="57">
        <v>151.291</v>
      </c>
      <c r="R284" s="57"/>
      <c r="S284" s="24">
        <f>SUM(P284:R284)</f>
        <v>151.291</v>
      </c>
      <c r="T284" s="24">
        <f>SUM(S284,O284)</f>
        <v>151.291</v>
      </c>
      <c r="U284" s="24">
        <f>O284/T284*100</f>
        <v>0</v>
      </c>
      <c r="V284" s="24">
        <f>S284/T284*100</f>
        <v>100</v>
      </c>
      <c r="W284" s="1"/>
    </row>
    <row r="285" spans="1:23" ht="23.25">
      <c r="A285" s="21"/>
      <c r="B285" s="20"/>
      <c r="C285" s="20"/>
      <c r="D285" s="20"/>
      <c r="E285" s="20"/>
      <c r="F285" s="20"/>
      <c r="G285" s="20"/>
      <c r="H285" s="51"/>
      <c r="I285" s="52" t="s">
        <v>48</v>
      </c>
      <c r="J285" s="53"/>
      <c r="K285" s="57"/>
      <c r="L285" s="24"/>
      <c r="M285" s="57"/>
      <c r="N285" s="24"/>
      <c r="O285" s="24"/>
      <c r="P285" s="57"/>
      <c r="Q285" s="57">
        <v>151.291</v>
      </c>
      <c r="R285" s="57"/>
      <c r="S285" s="24">
        <f>SUM(P285:R285)</f>
        <v>151.291</v>
      </c>
      <c r="T285" s="24">
        <f>SUM(S285,O285)</f>
        <v>151.291</v>
      </c>
      <c r="U285" s="24"/>
      <c r="V285" s="24">
        <f>S285/T285*100</f>
        <v>100</v>
      </c>
      <c r="W285" s="1"/>
    </row>
    <row r="286" spans="1:23" ht="23.25">
      <c r="A286" s="21"/>
      <c r="B286" s="20"/>
      <c r="C286" s="20"/>
      <c r="D286" s="20"/>
      <c r="E286" s="20"/>
      <c r="F286" s="20"/>
      <c r="G286" s="20"/>
      <c r="H286" s="51"/>
      <c r="I286" s="52" t="s">
        <v>49</v>
      </c>
      <c r="J286" s="53"/>
      <c r="K286" s="57"/>
      <c r="L286" s="24"/>
      <c r="M286" s="57"/>
      <c r="N286" s="24"/>
      <c r="O286" s="24"/>
      <c r="P286" s="57"/>
      <c r="Q286" s="57"/>
      <c r="R286" s="57"/>
      <c r="S286" s="24"/>
      <c r="T286" s="24"/>
      <c r="U286" s="24"/>
      <c r="V286" s="24"/>
      <c r="W286" s="1"/>
    </row>
    <row r="287" spans="1:23" ht="23.25">
      <c r="A287" s="21"/>
      <c r="B287" s="20"/>
      <c r="C287" s="20"/>
      <c r="D287" s="20"/>
      <c r="E287" s="20"/>
      <c r="F287" s="20"/>
      <c r="G287" s="20"/>
      <c r="H287" s="51"/>
      <c r="I287" s="52" t="s">
        <v>50</v>
      </c>
      <c r="J287" s="53"/>
      <c r="K287" s="57"/>
      <c r="L287" s="24"/>
      <c r="M287" s="57"/>
      <c r="N287" s="24"/>
      <c r="O287" s="24"/>
      <c r="P287" s="57"/>
      <c r="Q287" s="57">
        <f>Q285/Q284*100</f>
        <v>100</v>
      </c>
      <c r="R287" s="57"/>
      <c r="S287" s="24">
        <f>S285/S284*100</f>
        <v>100</v>
      </c>
      <c r="T287" s="24">
        <f>T285/T284*100</f>
        <v>100</v>
      </c>
      <c r="U287" s="24"/>
      <c r="V287" s="24"/>
      <c r="W287" s="1"/>
    </row>
    <row r="288" spans="1:23" ht="23.25">
      <c r="A288" s="21"/>
      <c r="B288" s="20"/>
      <c r="C288" s="20"/>
      <c r="D288" s="20"/>
      <c r="E288" s="20"/>
      <c r="F288" s="20"/>
      <c r="G288" s="20"/>
      <c r="H288" s="51"/>
      <c r="I288" s="52"/>
      <c r="J288" s="53"/>
      <c r="K288" s="57"/>
      <c r="L288" s="24"/>
      <c r="M288" s="57"/>
      <c r="N288" s="24"/>
      <c r="O288" s="24"/>
      <c r="P288" s="57"/>
      <c r="Q288" s="57"/>
      <c r="R288" s="57"/>
      <c r="S288" s="24"/>
      <c r="T288" s="24"/>
      <c r="U288" s="24"/>
      <c r="V288" s="24"/>
      <c r="W288" s="1"/>
    </row>
    <row r="289" spans="1:23" ht="23.25">
      <c r="A289" s="21"/>
      <c r="B289" s="20"/>
      <c r="C289" s="20"/>
      <c r="D289" s="20"/>
      <c r="E289" s="20"/>
      <c r="F289" s="20" t="s">
        <v>92</v>
      </c>
      <c r="G289" s="20"/>
      <c r="H289" s="51"/>
      <c r="I289" s="52" t="s">
        <v>93</v>
      </c>
      <c r="J289" s="53"/>
      <c r="K289" s="57"/>
      <c r="L289" s="24"/>
      <c r="M289" s="57"/>
      <c r="N289" s="24"/>
      <c r="O289" s="24"/>
      <c r="P289" s="57"/>
      <c r="Q289" s="57"/>
      <c r="R289" s="57"/>
      <c r="S289" s="24"/>
      <c r="T289" s="24"/>
      <c r="U289" s="24"/>
      <c r="V289" s="24"/>
      <c r="W289" s="1"/>
    </row>
    <row r="290" spans="1:23" ht="23.25">
      <c r="A290" s="21"/>
      <c r="B290" s="20"/>
      <c r="C290" s="20"/>
      <c r="D290" s="20"/>
      <c r="E290" s="20"/>
      <c r="F290" s="20"/>
      <c r="G290" s="20"/>
      <c r="H290" s="51"/>
      <c r="I290" s="52" t="s">
        <v>94</v>
      </c>
      <c r="J290" s="53"/>
      <c r="K290" s="57"/>
      <c r="L290" s="24"/>
      <c r="M290" s="57"/>
      <c r="N290" s="24"/>
      <c r="O290" s="24"/>
      <c r="P290" s="57"/>
      <c r="Q290" s="57"/>
      <c r="R290" s="57"/>
      <c r="S290" s="24"/>
      <c r="T290" s="24"/>
      <c r="U290" s="24"/>
      <c r="V290" s="24"/>
      <c r="W290" s="1"/>
    </row>
    <row r="291" spans="1:23" ht="23.25">
      <c r="A291" s="21"/>
      <c r="B291" s="20"/>
      <c r="C291" s="20"/>
      <c r="D291" s="20"/>
      <c r="E291" s="20"/>
      <c r="F291" s="20"/>
      <c r="G291" s="20"/>
      <c r="H291" s="51"/>
      <c r="I291" s="52" t="s">
        <v>46</v>
      </c>
      <c r="J291" s="53"/>
      <c r="K291" s="57">
        <f aca="true" t="shared" si="19" ref="K291:M293">SUM(K298+K305+K312+K329)</f>
        <v>2371822.055</v>
      </c>
      <c r="L291" s="24">
        <f t="shared" si="19"/>
        <v>54069.971</v>
      </c>
      <c r="M291" s="57">
        <f t="shared" si="19"/>
        <v>1169889.807</v>
      </c>
      <c r="N291" s="24"/>
      <c r="O291" s="24">
        <f>SUM(K291:N291)</f>
        <v>3595781.833</v>
      </c>
      <c r="P291" s="57">
        <f aca="true" t="shared" si="20" ref="P291:Q293">SUM(P298+P305+P312+P329)</f>
        <v>326235.911</v>
      </c>
      <c r="Q291" s="57">
        <f t="shared" si="20"/>
        <v>112188.581</v>
      </c>
      <c r="R291" s="57"/>
      <c r="S291" s="24">
        <f>SUM(P291:R291)</f>
        <v>438424.492</v>
      </c>
      <c r="T291" s="24">
        <f>SUM(S291,O291)</f>
        <v>4034206.325</v>
      </c>
      <c r="U291" s="24">
        <f>O291/T291*100</f>
        <v>89.13232351843085</v>
      </c>
      <c r="V291" s="24">
        <f>S291/T291*100</f>
        <v>10.867676481569148</v>
      </c>
      <c r="W291" s="1"/>
    </row>
    <row r="292" spans="1:23" ht="23.25">
      <c r="A292" s="21"/>
      <c r="B292" s="59"/>
      <c r="C292" s="60"/>
      <c r="D292" s="60"/>
      <c r="E292" s="60"/>
      <c r="F292" s="60"/>
      <c r="G292" s="60"/>
      <c r="H292" s="52"/>
      <c r="I292" s="52" t="s">
        <v>47</v>
      </c>
      <c r="J292" s="53"/>
      <c r="K292" s="22">
        <f t="shared" si="19"/>
        <v>2316519.653</v>
      </c>
      <c r="L292" s="22">
        <f t="shared" si="19"/>
        <v>100538.31</v>
      </c>
      <c r="M292" s="22">
        <f t="shared" si="19"/>
        <v>1484200.095</v>
      </c>
      <c r="N292" s="22"/>
      <c r="O292" s="22">
        <f>SUM(K292:N292)</f>
        <v>3901258.058</v>
      </c>
      <c r="P292" s="22">
        <f t="shared" si="20"/>
        <v>437938.162</v>
      </c>
      <c r="Q292" s="22">
        <f t="shared" si="20"/>
        <v>34318.545</v>
      </c>
      <c r="R292" s="22"/>
      <c r="S292" s="22">
        <f>SUM(P292:R292)</f>
        <v>472256.707</v>
      </c>
      <c r="T292" s="22">
        <f>SUM(S292,O292)</f>
        <v>4373514.765000001</v>
      </c>
      <c r="U292" s="22">
        <f>O292/T292*100</f>
        <v>89.20189521756421</v>
      </c>
      <c r="V292" s="22">
        <f>S292/T292*100</f>
        <v>10.798104782435779</v>
      </c>
      <c r="W292" s="1"/>
    </row>
    <row r="293" spans="1:23" ht="23.25">
      <c r="A293" s="21"/>
      <c r="B293" s="20"/>
      <c r="C293" s="20"/>
      <c r="D293" s="20"/>
      <c r="E293" s="20"/>
      <c r="F293" s="20"/>
      <c r="G293" s="20"/>
      <c r="H293" s="51"/>
      <c r="I293" s="52" t="s">
        <v>48</v>
      </c>
      <c r="J293" s="53"/>
      <c r="K293" s="57">
        <f t="shared" si="19"/>
        <v>2335327.857</v>
      </c>
      <c r="L293" s="24">
        <f t="shared" si="19"/>
        <v>82983.2</v>
      </c>
      <c r="M293" s="57">
        <f t="shared" si="19"/>
        <v>1469093.278</v>
      </c>
      <c r="N293" s="24"/>
      <c r="O293" s="24">
        <f>SUM(K293:N293)</f>
        <v>3887404.335</v>
      </c>
      <c r="P293" s="57">
        <f t="shared" si="20"/>
        <v>452003.939</v>
      </c>
      <c r="Q293" s="57">
        <f t="shared" si="20"/>
        <v>32228.294</v>
      </c>
      <c r="R293" s="57"/>
      <c r="S293" s="24">
        <f>SUM(P293:R293)</f>
        <v>484232.233</v>
      </c>
      <c r="T293" s="24">
        <f>SUM(S293,O293)</f>
        <v>4371636.568</v>
      </c>
      <c r="U293" s="24">
        <f>O293/T293*100</f>
        <v>88.92331909416859</v>
      </c>
      <c r="V293" s="24">
        <f>S293/T293*100</f>
        <v>11.07668090583142</v>
      </c>
      <c r="W293" s="1"/>
    </row>
    <row r="294" spans="1:23" ht="23.25">
      <c r="A294" s="21"/>
      <c r="B294" s="20"/>
      <c r="C294" s="20"/>
      <c r="D294" s="20"/>
      <c r="E294" s="20"/>
      <c r="F294" s="20"/>
      <c r="G294" s="20"/>
      <c r="H294" s="51"/>
      <c r="I294" s="52" t="s">
        <v>49</v>
      </c>
      <c r="J294" s="53"/>
      <c r="K294" s="57">
        <f>K293/K291*100</f>
        <v>98.4613433405315</v>
      </c>
      <c r="L294" s="24">
        <f>L293/L291*100</f>
        <v>153.4737275890161</v>
      </c>
      <c r="M294" s="57">
        <f>M293/M291*100</f>
        <v>125.5753549787104</v>
      </c>
      <c r="N294" s="24"/>
      <c r="O294" s="24">
        <f>O293/O291*100</f>
        <v>108.1101277981789</v>
      </c>
      <c r="P294" s="57">
        <f>P293/P291*100</f>
        <v>138.55125194969722</v>
      </c>
      <c r="Q294" s="57">
        <f>Q293/Q291*100</f>
        <v>28.726893336853955</v>
      </c>
      <c r="R294" s="57"/>
      <c r="S294" s="24">
        <f>S293/S291*100</f>
        <v>110.44826232016254</v>
      </c>
      <c r="T294" s="24">
        <f>T293/T291*100</f>
        <v>108.36422869373197</v>
      </c>
      <c r="U294" s="24"/>
      <c r="V294" s="24"/>
      <c r="W294" s="1"/>
    </row>
    <row r="295" spans="1:23" ht="23.25">
      <c r="A295" s="21"/>
      <c r="B295" s="20"/>
      <c r="C295" s="20"/>
      <c r="D295" s="20"/>
      <c r="E295" s="20"/>
      <c r="F295" s="20"/>
      <c r="G295" s="20"/>
      <c r="H295" s="51"/>
      <c r="I295" s="52" t="s">
        <v>50</v>
      </c>
      <c r="J295" s="53"/>
      <c r="K295" s="57">
        <f>K293/K292*100</f>
        <v>100.81191644437992</v>
      </c>
      <c r="L295" s="24">
        <f>L293/L292*100</f>
        <v>82.53888492854117</v>
      </c>
      <c r="M295" s="57">
        <f>M293/M292*100</f>
        <v>98.98215765846585</v>
      </c>
      <c r="N295" s="24"/>
      <c r="O295" s="24">
        <f>O293/O292*100</f>
        <v>99.64489088406772</v>
      </c>
      <c r="P295" s="57">
        <f>P293/P292*100</f>
        <v>103.21181806485274</v>
      </c>
      <c r="Q295" s="57">
        <f>Q293/Q292*100</f>
        <v>93.9092668410039</v>
      </c>
      <c r="R295" s="57"/>
      <c r="S295" s="24">
        <f>S293/S292*100</f>
        <v>102.53580855972895</v>
      </c>
      <c r="T295" s="24">
        <f>T293/T292*100</f>
        <v>99.95705520385958</v>
      </c>
      <c r="U295" s="24"/>
      <c r="V295" s="24"/>
      <c r="W295" s="1"/>
    </row>
    <row r="296" spans="1:23" ht="23.25">
      <c r="A296" s="21"/>
      <c r="B296" s="20"/>
      <c r="C296" s="20"/>
      <c r="D296" s="20"/>
      <c r="E296" s="20"/>
      <c r="F296" s="20"/>
      <c r="G296" s="20"/>
      <c r="H296" s="51"/>
      <c r="I296" s="52"/>
      <c r="J296" s="53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1"/>
    </row>
    <row r="297" spans="1:23" ht="23.25">
      <c r="A297" s="21"/>
      <c r="B297" s="20"/>
      <c r="C297" s="20"/>
      <c r="D297" s="20"/>
      <c r="E297" s="20"/>
      <c r="F297" s="20"/>
      <c r="G297" s="39" t="s">
        <v>66</v>
      </c>
      <c r="H297" s="51"/>
      <c r="I297" s="52" t="s">
        <v>67</v>
      </c>
      <c r="J297" s="53"/>
      <c r="K297" s="57"/>
      <c r="L297" s="24"/>
      <c r="M297" s="57"/>
      <c r="N297" s="24"/>
      <c r="O297" s="24"/>
      <c r="P297" s="57"/>
      <c r="Q297" s="57"/>
      <c r="R297" s="57"/>
      <c r="S297" s="24"/>
      <c r="T297" s="24"/>
      <c r="U297" s="24"/>
      <c r="V297" s="24"/>
      <c r="W297" s="1"/>
    </row>
    <row r="298" spans="1:23" ht="23.25">
      <c r="A298" s="21"/>
      <c r="B298" s="20"/>
      <c r="C298" s="20"/>
      <c r="D298" s="20"/>
      <c r="E298" s="20"/>
      <c r="F298" s="20"/>
      <c r="G298" s="20"/>
      <c r="H298" s="51"/>
      <c r="I298" s="52" t="s">
        <v>46</v>
      </c>
      <c r="J298" s="53"/>
      <c r="K298" s="57"/>
      <c r="L298" s="24"/>
      <c r="M298" s="57"/>
      <c r="N298" s="24"/>
      <c r="O298" s="24">
        <f>SUM(K298:N298)</f>
        <v>0</v>
      </c>
      <c r="P298" s="57"/>
      <c r="Q298" s="57">
        <v>89892.55</v>
      </c>
      <c r="R298" s="57"/>
      <c r="S298" s="24">
        <f>SUM(P298:R298)</f>
        <v>89892.55</v>
      </c>
      <c r="T298" s="24">
        <f>SUM(S298,O298)</f>
        <v>89892.55</v>
      </c>
      <c r="U298" s="24">
        <f>O298/T298*100</f>
        <v>0</v>
      </c>
      <c r="V298" s="24">
        <f>S298/T298*100</f>
        <v>100</v>
      </c>
      <c r="W298" s="1"/>
    </row>
    <row r="299" spans="1:23" ht="23.25">
      <c r="A299" s="21"/>
      <c r="B299" s="20"/>
      <c r="C299" s="20"/>
      <c r="D299" s="20"/>
      <c r="E299" s="20"/>
      <c r="F299" s="20"/>
      <c r="G299" s="20"/>
      <c r="H299" s="51"/>
      <c r="I299" s="52" t="s">
        <v>47</v>
      </c>
      <c r="J299" s="53"/>
      <c r="K299" s="57"/>
      <c r="L299" s="24"/>
      <c r="M299" s="57"/>
      <c r="N299" s="24"/>
      <c r="O299" s="24"/>
      <c r="P299" s="57"/>
      <c r="Q299" s="57">
        <v>6120.86</v>
      </c>
      <c r="R299" s="57"/>
      <c r="S299" s="24">
        <f>SUM(P299:R299)</f>
        <v>6120.86</v>
      </c>
      <c r="T299" s="24">
        <f>SUM(S299,O299)</f>
        <v>6120.86</v>
      </c>
      <c r="U299" s="24">
        <f>O299/T299*100</f>
        <v>0</v>
      </c>
      <c r="V299" s="24">
        <f>S299/T299*100</f>
        <v>100</v>
      </c>
      <c r="W299" s="1"/>
    </row>
    <row r="300" spans="1:23" ht="23.25">
      <c r="A300" s="21"/>
      <c r="B300" s="20"/>
      <c r="C300" s="20"/>
      <c r="D300" s="20"/>
      <c r="E300" s="20"/>
      <c r="F300" s="20"/>
      <c r="G300" s="20"/>
      <c r="H300" s="51"/>
      <c r="I300" s="68" t="s">
        <v>48</v>
      </c>
      <c r="J300" s="53"/>
      <c r="K300" s="57"/>
      <c r="L300" s="24"/>
      <c r="M300" s="57"/>
      <c r="N300" s="24"/>
      <c r="O300" s="24"/>
      <c r="P300" s="57"/>
      <c r="Q300" s="57">
        <v>6809.4</v>
      </c>
      <c r="R300" s="57"/>
      <c r="S300" s="24">
        <f>SUM(P300:R300)</f>
        <v>6809.4</v>
      </c>
      <c r="T300" s="24">
        <f>SUM(S300,O300)</f>
        <v>6809.4</v>
      </c>
      <c r="U300" s="24"/>
      <c r="V300" s="24">
        <f>S300/T300*100</f>
        <v>100</v>
      </c>
      <c r="W300" s="1"/>
    </row>
    <row r="301" spans="1:23" ht="23.25">
      <c r="A301" s="21"/>
      <c r="B301" s="59"/>
      <c r="C301" s="20"/>
      <c r="D301" s="20"/>
      <c r="E301" s="20"/>
      <c r="F301" s="20"/>
      <c r="G301" s="20"/>
      <c r="H301" s="51"/>
      <c r="I301" s="52" t="s">
        <v>49</v>
      </c>
      <c r="J301" s="53"/>
      <c r="K301" s="23"/>
      <c r="L301" s="24"/>
      <c r="M301" s="25"/>
      <c r="N301" s="27"/>
      <c r="O301" s="27"/>
      <c r="P301" s="28"/>
      <c r="Q301" s="23">
        <f>Q300/Q298*100</f>
        <v>7.575043760578601</v>
      </c>
      <c r="R301" s="54"/>
      <c r="S301" s="27">
        <f>S300/S298*100</f>
        <v>7.575043760578601</v>
      </c>
      <c r="T301" s="27">
        <f>T300/T298*100</f>
        <v>7.575043760578601</v>
      </c>
      <c r="U301" s="27"/>
      <c r="V301" s="24"/>
      <c r="W301" s="1"/>
    </row>
    <row r="302" spans="1:23" ht="23.25">
      <c r="A302" s="21"/>
      <c r="B302" s="59"/>
      <c r="C302" s="20"/>
      <c r="D302" s="20"/>
      <c r="E302" s="20"/>
      <c r="F302" s="20"/>
      <c r="G302" s="20"/>
      <c r="H302" s="51"/>
      <c r="I302" s="52" t="s">
        <v>50</v>
      </c>
      <c r="J302" s="53"/>
      <c r="K302" s="23"/>
      <c r="L302" s="24"/>
      <c r="M302" s="25"/>
      <c r="N302" s="27"/>
      <c r="O302" s="27"/>
      <c r="P302" s="28"/>
      <c r="Q302" s="23">
        <f>Q300/Q299*100</f>
        <v>111.2490728427051</v>
      </c>
      <c r="R302" s="54"/>
      <c r="S302" s="27">
        <f>S300/S299*100</f>
        <v>111.2490728427051</v>
      </c>
      <c r="T302" s="27">
        <f>T300/T299*100</f>
        <v>111.2490728427051</v>
      </c>
      <c r="U302" s="27"/>
      <c r="V302" s="24"/>
      <c r="W302" s="1"/>
    </row>
    <row r="303" spans="1:23" ht="23.25">
      <c r="A303" s="21"/>
      <c r="B303" s="59"/>
      <c r="C303" s="20"/>
      <c r="D303" s="20"/>
      <c r="E303" s="20"/>
      <c r="F303" s="20"/>
      <c r="G303" s="20"/>
      <c r="H303" s="51"/>
      <c r="I303" s="52"/>
      <c r="J303" s="53"/>
      <c r="K303" s="23"/>
      <c r="L303" s="24"/>
      <c r="M303" s="25"/>
      <c r="N303" s="27"/>
      <c r="O303" s="27"/>
      <c r="P303" s="28"/>
      <c r="Q303" s="23"/>
      <c r="R303" s="54"/>
      <c r="S303" s="27"/>
      <c r="T303" s="27"/>
      <c r="U303" s="27"/>
      <c r="V303" s="24"/>
      <c r="W303" s="1"/>
    </row>
    <row r="304" spans="1:23" ht="23.25">
      <c r="A304" s="21"/>
      <c r="B304" s="59"/>
      <c r="C304" s="60"/>
      <c r="D304" s="60"/>
      <c r="E304" s="60"/>
      <c r="F304" s="60"/>
      <c r="G304" s="78" t="s">
        <v>68</v>
      </c>
      <c r="H304" s="52"/>
      <c r="I304" s="52" t="s">
        <v>69</v>
      </c>
      <c r="J304" s="53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1"/>
    </row>
    <row r="305" spans="1:23" ht="23.25">
      <c r="A305" s="21"/>
      <c r="B305" s="59"/>
      <c r="C305" s="60"/>
      <c r="D305" s="60"/>
      <c r="E305" s="60"/>
      <c r="F305" s="60"/>
      <c r="G305" s="60"/>
      <c r="H305" s="52"/>
      <c r="I305" s="52" t="s">
        <v>46</v>
      </c>
      <c r="J305" s="53"/>
      <c r="K305" s="22"/>
      <c r="L305" s="22"/>
      <c r="M305" s="22"/>
      <c r="N305" s="22"/>
      <c r="O305" s="22">
        <f>SUM(K305:N305)</f>
        <v>0</v>
      </c>
      <c r="P305" s="22">
        <v>326235.911</v>
      </c>
      <c r="Q305" s="22">
        <v>22296.031</v>
      </c>
      <c r="R305" s="22"/>
      <c r="S305" s="22">
        <f>SUM(P305:R305)</f>
        <v>348531.94200000004</v>
      </c>
      <c r="T305" s="22">
        <f>SUM(S305,O305)</f>
        <v>348531.94200000004</v>
      </c>
      <c r="U305" s="22">
        <f>O305/T305*100</f>
        <v>0</v>
      </c>
      <c r="V305" s="22">
        <f>S305/T305*100</f>
        <v>100</v>
      </c>
      <c r="W305" s="1"/>
    </row>
    <row r="306" spans="1:23" ht="23.25">
      <c r="A306" s="21"/>
      <c r="B306" s="59"/>
      <c r="C306" s="59"/>
      <c r="D306" s="59"/>
      <c r="E306" s="59"/>
      <c r="F306" s="59"/>
      <c r="G306" s="59"/>
      <c r="H306" s="51"/>
      <c r="I306" s="52" t="s">
        <v>47</v>
      </c>
      <c r="J306" s="53"/>
      <c r="K306" s="57"/>
      <c r="L306" s="24"/>
      <c r="M306" s="57"/>
      <c r="N306" s="24"/>
      <c r="O306" s="24"/>
      <c r="P306" s="57">
        <v>437938.162</v>
      </c>
      <c r="Q306" s="57">
        <v>20936.854</v>
      </c>
      <c r="R306" s="57"/>
      <c r="S306" s="24">
        <f>SUM(P306:R306)</f>
        <v>458875.016</v>
      </c>
      <c r="T306" s="24">
        <f>SUM(S306,O306)</f>
        <v>458875.016</v>
      </c>
      <c r="U306" s="24">
        <f>O306/T306*100</f>
        <v>0</v>
      </c>
      <c r="V306" s="24">
        <f>S306/T306*100</f>
        <v>100</v>
      </c>
      <c r="W306" s="1"/>
    </row>
    <row r="307" spans="1:23" ht="23.25">
      <c r="A307" s="21"/>
      <c r="B307" s="59"/>
      <c r="C307" s="59"/>
      <c r="D307" s="59"/>
      <c r="E307" s="59"/>
      <c r="F307" s="59"/>
      <c r="G307" s="59"/>
      <c r="H307" s="51"/>
      <c r="I307" s="52" t="s">
        <v>48</v>
      </c>
      <c r="J307" s="53"/>
      <c r="K307" s="57"/>
      <c r="L307" s="24"/>
      <c r="M307" s="57"/>
      <c r="N307" s="24"/>
      <c r="O307" s="24"/>
      <c r="P307" s="57">
        <v>452003.939</v>
      </c>
      <c r="Q307" s="57">
        <v>19431.064</v>
      </c>
      <c r="R307" s="57"/>
      <c r="S307" s="24">
        <f>SUM(P307:R307)</f>
        <v>471435.003</v>
      </c>
      <c r="T307" s="24">
        <f>SUM(S307,O307)</f>
        <v>471435.003</v>
      </c>
      <c r="U307" s="24"/>
      <c r="V307" s="24">
        <f>S307/T307*100</f>
        <v>100</v>
      </c>
      <c r="W307" s="1"/>
    </row>
    <row r="308" spans="1:23" ht="23.25">
      <c r="A308" s="21"/>
      <c r="B308" s="59"/>
      <c r="C308" s="60"/>
      <c r="D308" s="60"/>
      <c r="E308" s="60"/>
      <c r="F308" s="60"/>
      <c r="G308" s="60"/>
      <c r="H308" s="52"/>
      <c r="I308" s="52" t="s">
        <v>49</v>
      </c>
      <c r="J308" s="53"/>
      <c r="K308" s="22"/>
      <c r="L308" s="22"/>
      <c r="M308" s="22"/>
      <c r="N308" s="22"/>
      <c r="O308" s="22"/>
      <c r="P308" s="22">
        <f>P307/P305*100</f>
        <v>138.55125194969722</v>
      </c>
      <c r="Q308" s="22">
        <f>Q307/Q305*100</f>
        <v>87.15032733852944</v>
      </c>
      <c r="R308" s="22"/>
      <c r="S308" s="22">
        <f>S307/S305*100</f>
        <v>135.26306951803</v>
      </c>
      <c r="T308" s="22">
        <f>T307/T305*100</f>
        <v>135.26306951803</v>
      </c>
      <c r="U308" s="22"/>
      <c r="V308" s="22"/>
      <c r="W308" s="1"/>
    </row>
    <row r="309" spans="1:23" ht="23.25">
      <c r="A309" s="21"/>
      <c r="B309" s="59"/>
      <c r="C309" s="59"/>
      <c r="D309" s="59"/>
      <c r="E309" s="59"/>
      <c r="F309" s="59"/>
      <c r="G309" s="59"/>
      <c r="H309" s="51"/>
      <c r="I309" s="52" t="s">
        <v>50</v>
      </c>
      <c r="J309" s="53"/>
      <c r="K309" s="57"/>
      <c r="L309" s="24"/>
      <c r="M309" s="57"/>
      <c r="N309" s="24"/>
      <c r="O309" s="24"/>
      <c r="P309" s="57">
        <f>P307/P306*100</f>
        <v>103.21181806485274</v>
      </c>
      <c r="Q309" s="57">
        <f>Q307/Q306*100</f>
        <v>92.80794526245441</v>
      </c>
      <c r="R309" s="57"/>
      <c r="S309" s="24">
        <f>S307/S306*100</f>
        <v>102.7371259192721</v>
      </c>
      <c r="T309" s="24">
        <f>T307/T306*100</f>
        <v>102.7371259192721</v>
      </c>
      <c r="U309" s="24"/>
      <c r="V309" s="24"/>
      <c r="W309" s="1"/>
    </row>
    <row r="310" spans="1:23" ht="23.25">
      <c r="A310" s="21"/>
      <c r="B310" s="59"/>
      <c r="C310" s="59"/>
      <c r="D310" s="59"/>
      <c r="E310" s="59"/>
      <c r="F310" s="59"/>
      <c r="G310" s="59"/>
      <c r="H310" s="51"/>
      <c r="I310" s="52"/>
      <c r="J310" s="53"/>
      <c r="K310" s="57"/>
      <c r="L310" s="24"/>
      <c r="M310" s="57"/>
      <c r="N310" s="24"/>
      <c r="O310" s="24"/>
      <c r="P310" s="57"/>
      <c r="Q310" s="57"/>
      <c r="R310" s="57"/>
      <c r="S310" s="24"/>
      <c r="T310" s="24"/>
      <c r="U310" s="24"/>
      <c r="V310" s="24"/>
      <c r="W310" s="1"/>
    </row>
    <row r="311" spans="1:23" ht="23.25">
      <c r="A311" s="21"/>
      <c r="B311" s="59"/>
      <c r="C311" s="59"/>
      <c r="D311" s="59"/>
      <c r="E311" s="59"/>
      <c r="F311" s="59"/>
      <c r="G311" s="59" t="s">
        <v>57</v>
      </c>
      <c r="H311" s="51"/>
      <c r="I311" s="52" t="s">
        <v>58</v>
      </c>
      <c r="J311" s="53"/>
      <c r="K311" s="57"/>
      <c r="L311" s="24"/>
      <c r="M311" s="57"/>
      <c r="N311" s="24"/>
      <c r="O311" s="24"/>
      <c r="P311" s="57"/>
      <c r="Q311" s="57"/>
      <c r="R311" s="57"/>
      <c r="S311" s="24"/>
      <c r="T311" s="24"/>
      <c r="U311" s="24"/>
      <c r="V311" s="24"/>
      <c r="W311" s="1"/>
    </row>
    <row r="312" spans="1:23" ht="23.25">
      <c r="A312" s="21"/>
      <c r="B312" s="59"/>
      <c r="C312" s="59"/>
      <c r="D312" s="59"/>
      <c r="E312" s="59"/>
      <c r="F312" s="59"/>
      <c r="G312" s="59"/>
      <c r="H312" s="51"/>
      <c r="I312" s="52" t="s">
        <v>46</v>
      </c>
      <c r="J312" s="53"/>
      <c r="K312" s="57">
        <v>2371822.055</v>
      </c>
      <c r="L312" s="24">
        <v>54069.971</v>
      </c>
      <c r="M312" s="57">
        <v>1169889.807</v>
      </c>
      <c r="N312" s="24"/>
      <c r="O312" s="24">
        <f>SUM(K312:N312)</f>
        <v>3595781.833</v>
      </c>
      <c r="P312" s="57"/>
      <c r="Q312" s="57"/>
      <c r="R312" s="57"/>
      <c r="S312" s="24">
        <f>SUM(P312:R312)</f>
        <v>0</v>
      </c>
      <c r="T312" s="24">
        <f>SUM(S312,O312)</f>
        <v>3595781.833</v>
      </c>
      <c r="U312" s="24">
        <f>O312/T312*100</f>
        <v>100</v>
      </c>
      <c r="V312" s="24">
        <f>S312/T312*100</f>
        <v>0</v>
      </c>
      <c r="W312" s="1"/>
    </row>
    <row r="313" spans="1:23" ht="23.25">
      <c r="A313" s="21"/>
      <c r="B313" s="59"/>
      <c r="C313" s="59"/>
      <c r="D313" s="59"/>
      <c r="E313" s="59"/>
      <c r="F313" s="59"/>
      <c r="G313" s="59"/>
      <c r="H313" s="51"/>
      <c r="I313" s="52" t="s">
        <v>47</v>
      </c>
      <c r="J313" s="53"/>
      <c r="K313" s="57">
        <v>2316519.653</v>
      </c>
      <c r="L313" s="24">
        <v>100538.31</v>
      </c>
      <c r="M313" s="57">
        <v>1484200.095</v>
      </c>
      <c r="N313" s="24"/>
      <c r="O313" s="24">
        <f>SUM(K313:N313)</f>
        <v>3901258.058</v>
      </c>
      <c r="P313" s="57"/>
      <c r="Q313" s="57"/>
      <c r="R313" s="57"/>
      <c r="S313" s="24">
        <f>SUM(P313:R313)</f>
        <v>0</v>
      </c>
      <c r="T313" s="24">
        <f>SUM(S313,O313)</f>
        <v>3901258.058</v>
      </c>
      <c r="U313" s="24">
        <f>O313/T313*100</f>
        <v>100</v>
      </c>
      <c r="V313" s="24">
        <f>S313/T313*100</f>
        <v>0</v>
      </c>
      <c r="W313" s="1"/>
    </row>
    <row r="314" spans="1:23" ht="23.25">
      <c r="A314" s="21"/>
      <c r="B314" s="59"/>
      <c r="C314" s="59"/>
      <c r="D314" s="59"/>
      <c r="E314" s="59"/>
      <c r="F314" s="59"/>
      <c r="G314" s="59"/>
      <c r="H314" s="51"/>
      <c r="I314" s="52" t="s">
        <v>48</v>
      </c>
      <c r="J314" s="53"/>
      <c r="K314" s="57">
        <v>2335327.857</v>
      </c>
      <c r="L314" s="24">
        <v>82983.2</v>
      </c>
      <c r="M314" s="57">
        <v>1469093.278</v>
      </c>
      <c r="N314" s="24"/>
      <c r="O314" s="24">
        <f>SUM(K314:N314)</f>
        <v>3887404.335</v>
      </c>
      <c r="P314" s="57"/>
      <c r="Q314" s="57"/>
      <c r="R314" s="57"/>
      <c r="S314" s="24">
        <f>SUM(P314:R314)</f>
        <v>0</v>
      </c>
      <c r="T314" s="24">
        <f>SUM(S314,O314)</f>
        <v>3887404.335</v>
      </c>
      <c r="U314" s="24">
        <f>O314/T314*100</f>
        <v>100</v>
      </c>
      <c r="V314" s="24">
        <f>S314/T314*100</f>
        <v>0</v>
      </c>
      <c r="W314" s="1"/>
    </row>
    <row r="315" spans="1:23" ht="23.25">
      <c r="A315" s="21"/>
      <c r="B315" s="69"/>
      <c r="C315" s="69"/>
      <c r="D315" s="69"/>
      <c r="E315" s="69"/>
      <c r="F315" s="69"/>
      <c r="G315" s="69"/>
      <c r="H315" s="61"/>
      <c r="I315" s="62"/>
      <c r="J315" s="63"/>
      <c r="K315" s="64"/>
      <c r="L315" s="65"/>
      <c r="M315" s="64"/>
      <c r="N315" s="65"/>
      <c r="O315" s="65"/>
      <c r="P315" s="64"/>
      <c r="Q315" s="64"/>
      <c r="R315" s="64"/>
      <c r="S315" s="65"/>
      <c r="T315" s="65"/>
      <c r="U315" s="65"/>
      <c r="V315" s="65"/>
      <c r="W315" s="1"/>
    </row>
    <row r="316" spans="1:23" ht="23.25">
      <c r="A316" s="70"/>
      <c r="B316" s="70"/>
      <c r="C316" s="70"/>
      <c r="D316" s="70"/>
      <c r="E316" s="70"/>
      <c r="F316" s="70"/>
      <c r="G316" s="71"/>
      <c r="H316" s="68"/>
      <c r="I316" s="68"/>
      <c r="J316" s="68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3"/>
      <c r="V316" s="73"/>
      <c r="W316" s="74"/>
    </row>
    <row r="317" spans="1:23" ht="23.25">
      <c r="A317" s="1"/>
      <c r="B317" s="67"/>
      <c r="C317" s="67"/>
      <c r="D317" s="67"/>
      <c r="E317" s="67"/>
      <c r="F317" s="67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5"/>
      <c r="T317" s="5"/>
      <c r="U317" s="5"/>
      <c r="V317" s="5" t="s">
        <v>133</v>
      </c>
      <c r="W317" s="1"/>
    </row>
    <row r="318" spans="1:23" ht="23.25">
      <c r="A318" s="1"/>
      <c r="B318" s="9" t="s">
        <v>4</v>
      </c>
      <c r="C318" s="10"/>
      <c r="D318" s="10"/>
      <c r="E318" s="10"/>
      <c r="F318" s="10"/>
      <c r="G318" s="10"/>
      <c r="H318" s="11"/>
      <c r="I318" s="12"/>
      <c r="J318" s="13"/>
      <c r="K318" s="14" t="s">
        <v>5</v>
      </c>
      <c r="L318" s="14"/>
      <c r="M318" s="14"/>
      <c r="N318" s="14"/>
      <c r="O318" s="14"/>
      <c r="P318" s="15" t="s">
        <v>6</v>
      </c>
      <c r="Q318" s="14"/>
      <c r="R318" s="14"/>
      <c r="S318" s="14"/>
      <c r="T318" s="15" t="s">
        <v>7</v>
      </c>
      <c r="U318" s="14"/>
      <c r="V318" s="16"/>
      <c r="W318" s="1"/>
    </row>
    <row r="319" spans="1:23" ht="23.25">
      <c r="A319" s="1"/>
      <c r="B319" s="17" t="s">
        <v>8</v>
      </c>
      <c r="C319" s="18"/>
      <c r="D319" s="18"/>
      <c r="E319" s="18"/>
      <c r="F319" s="18"/>
      <c r="G319" s="19"/>
      <c r="H319" s="20"/>
      <c r="I319" s="21"/>
      <c r="J319" s="22"/>
      <c r="K319" s="23"/>
      <c r="L319" s="24"/>
      <c r="M319" s="25"/>
      <c r="N319" s="26"/>
      <c r="O319" s="27"/>
      <c r="P319" s="28"/>
      <c r="Q319" s="23"/>
      <c r="R319" s="29"/>
      <c r="S319" s="27"/>
      <c r="T319" s="27"/>
      <c r="U319" s="30" t="s">
        <v>9</v>
      </c>
      <c r="V319" s="31"/>
      <c r="W319" s="1"/>
    </row>
    <row r="320" spans="1:23" ht="23.25">
      <c r="A320" s="1"/>
      <c r="B320" s="20"/>
      <c r="C320" s="32"/>
      <c r="D320" s="32"/>
      <c r="E320" s="32"/>
      <c r="F320" s="33"/>
      <c r="G320" s="32"/>
      <c r="H320" s="20"/>
      <c r="I320" s="34" t="s">
        <v>10</v>
      </c>
      <c r="J320" s="22"/>
      <c r="K320" s="35" t="s">
        <v>11</v>
      </c>
      <c r="L320" s="36" t="s">
        <v>12</v>
      </c>
      <c r="M320" s="37" t="s">
        <v>11</v>
      </c>
      <c r="N320" s="26" t="s">
        <v>13</v>
      </c>
      <c r="O320" s="24"/>
      <c r="P320" s="38" t="s">
        <v>14</v>
      </c>
      <c r="Q320" s="35" t="s">
        <v>15</v>
      </c>
      <c r="R320" s="29" t="s">
        <v>16</v>
      </c>
      <c r="S320" s="27"/>
      <c r="T320" s="27"/>
      <c r="U320" s="27"/>
      <c r="V320" s="36"/>
      <c r="W320" s="1"/>
    </row>
    <row r="321" spans="1:23" ht="23.25">
      <c r="A321" s="1"/>
      <c r="B321" s="39" t="s">
        <v>17</v>
      </c>
      <c r="C321" s="39" t="s">
        <v>18</v>
      </c>
      <c r="D321" s="39" t="s">
        <v>19</v>
      </c>
      <c r="E321" s="39" t="s">
        <v>20</v>
      </c>
      <c r="F321" s="39" t="s">
        <v>21</v>
      </c>
      <c r="G321" s="39" t="s">
        <v>22</v>
      </c>
      <c r="H321" s="20"/>
      <c r="I321" s="34"/>
      <c r="J321" s="22"/>
      <c r="K321" s="35" t="s">
        <v>23</v>
      </c>
      <c r="L321" s="36" t="s">
        <v>24</v>
      </c>
      <c r="M321" s="37" t="s">
        <v>25</v>
      </c>
      <c r="N321" s="26" t="s">
        <v>26</v>
      </c>
      <c r="O321" s="36" t="s">
        <v>27</v>
      </c>
      <c r="P321" s="38" t="s">
        <v>28</v>
      </c>
      <c r="Q321" s="35" t="s">
        <v>29</v>
      </c>
      <c r="R321" s="29" t="s">
        <v>30</v>
      </c>
      <c r="S321" s="26" t="s">
        <v>27</v>
      </c>
      <c r="T321" s="26" t="s">
        <v>31</v>
      </c>
      <c r="U321" s="26" t="s">
        <v>32</v>
      </c>
      <c r="V321" s="36" t="s">
        <v>33</v>
      </c>
      <c r="W321" s="1"/>
    </row>
    <row r="322" spans="1:23" ht="23.25">
      <c r="A322" s="1"/>
      <c r="B322" s="40"/>
      <c r="C322" s="40"/>
      <c r="D322" s="40"/>
      <c r="E322" s="40"/>
      <c r="F322" s="40"/>
      <c r="G322" s="40"/>
      <c r="H322" s="40"/>
      <c r="I322" s="41"/>
      <c r="J322" s="42"/>
      <c r="K322" s="43"/>
      <c r="L322" s="44"/>
      <c r="M322" s="45"/>
      <c r="N322" s="46"/>
      <c r="O322" s="47"/>
      <c r="P322" s="48" t="s">
        <v>34</v>
      </c>
      <c r="Q322" s="43"/>
      <c r="R322" s="49"/>
      <c r="S322" s="47"/>
      <c r="T322" s="47"/>
      <c r="U322" s="47"/>
      <c r="V322" s="50"/>
      <c r="W322" s="1"/>
    </row>
    <row r="323" spans="1:23" ht="23.25">
      <c r="A323" s="21"/>
      <c r="B323" s="59"/>
      <c r="C323" s="59"/>
      <c r="D323" s="59"/>
      <c r="E323" s="59"/>
      <c r="F323" s="59"/>
      <c r="G323" s="59"/>
      <c r="H323" s="51"/>
      <c r="I323" s="52"/>
      <c r="J323" s="53"/>
      <c r="K323" s="57"/>
      <c r="L323" s="24"/>
      <c r="M323" s="57"/>
      <c r="N323" s="24"/>
      <c r="O323" s="24"/>
      <c r="P323" s="57"/>
      <c r="Q323" s="57"/>
      <c r="R323" s="57"/>
      <c r="S323" s="24"/>
      <c r="T323" s="24"/>
      <c r="U323" s="24"/>
      <c r="V323" s="24"/>
      <c r="W323" s="1"/>
    </row>
    <row r="324" spans="1:23" ht="23.25">
      <c r="A324" s="21"/>
      <c r="B324" s="20" t="s">
        <v>72</v>
      </c>
      <c r="C324" s="20" t="s">
        <v>62</v>
      </c>
      <c r="D324" s="20"/>
      <c r="E324" s="20" t="s">
        <v>53</v>
      </c>
      <c r="F324" s="20" t="s">
        <v>92</v>
      </c>
      <c r="G324" s="20" t="s">
        <v>57</v>
      </c>
      <c r="H324" s="51"/>
      <c r="I324" s="52" t="s">
        <v>49</v>
      </c>
      <c r="J324" s="53"/>
      <c r="K324" s="57">
        <f>K314/K312*100</f>
        <v>98.4613433405315</v>
      </c>
      <c r="L324" s="24">
        <f>L314/L312*100</f>
        <v>153.4737275890161</v>
      </c>
      <c r="M324" s="57">
        <f>M314/M312*100</f>
        <v>125.5753549787104</v>
      </c>
      <c r="N324" s="24"/>
      <c r="O324" s="24">
        <f>O314/O312*100</f>
        <v>108.1101277981789</v>
      </c>
      <c r="P324" s="57"/>
      <c r="Q324" s="57"/>
      <c r="R324" s="57"/>
      <c r="S324" s="24"/>
      <c r="T324" s="24">
        <f>T314/T312*100</f>
        <v>108.1101277981789</v>
      </c>
      <c r="U324" s="24"/>
      <c r="V324" s="24"/>
      <c r="W324" s="1"/>
    </row>
    <row r="325" spans="1:23" ht="23.25">
      <c r="A325" s="21"/>
      <c r="B325" s="20"/>
      <c r="C325" s="20"/>
      <c r="D325" s="20"/>
      <c r="E325" s="20"/>
      <c r="F325" s="20"/>
      <c r="G325" s="20"/>
      <c r="H325" s="51"/>
      <c r="I325" s="52" t="s">
        <v>50</v>
      </c>
      <c r="J325" s="53"/>
      <c r="K325" s="57">
        <f>K314/K313*100</f>
        <v>100.81191644437992</v>
      </c>
      <c r="L325" s="24">
        <f>L314/L313*100</f>
        <v>82.53888492854117</v>
      </c>
      <c r="M325" s="57">
        <f>M314/M313*100</f>
        <v>98.98215765846585</v>
      </c>
      <c r="N325" s="24"/>
      <c r="O325" s="24">
        <f>O314/O313*100</f>
        <v>99.64489088406772</v>
      </c>
      <c r="P325" s="57"/>
      <c r="Q325" s="57"/>
      <c r="R325" s="57"/>
      <c r="S325" s="24"/>
      <c r="T325" s="24">
        <f>T314/T313*100</f>
        <v>99.64489088406772</v>
      </c>
      <c r="U325" s="24"/>
      <c r="V325" s="24"/>
      <c r="W325" s="1"/>
    </row>
    <row r="326" spans="1:23" ht="23.25">
      <c r="A326" s="21"/>
      <c r="B326" s="20"/>
      <c r="C326" s="20"/>
      <c r="D326" s="20"/>
      <c r="E326" s="20"/>
      <c r="F326" s="20"/>
      <c r="G326" s="20"/>
      <c r="H326" s="51"/>
      <c r="I326" s="52"/>
      <c r="J326" s="53"/>
      <c r="K326" s="57"/>
      <c r="L326" s="24"/>
      <c r="M326" s="57"/>
      <c r="N326" s="24"/>
      <c r="O326" s="24"/>
      <c r="P326" s="57"/>
      <c r="Q326" s="57"/>
      <c r="R326" s="57"/>
      <c r="S326" s="24"/>
      <c r="T326" s="24"/>
      <c r="U326" s="24"/>
      <c r="V326" s="24"/>
      <c r="W326" s="1"/>
    </row>
    <row r="327" spans="1:23" ht="23.25">
      <c r="A327" s="21"/>
      <c r="B327" s="20"/>
      <c r="C327" s="20"/>
      <c r="D327" s="20"/>
      <c r="E327" s="20"/>
      <c r="F327" s="20"/>
      <c r="G327" s="20" t="s">
        <v>87</v>
      </c>
      <c r="H327" s="51"/>
      <c r="I327" s="52" t="s">
        <v>88</v>
      </c>
      <c r="J327" s="53"/>
      <c r="K327" s="57"/>
      <c r="L327" s="24"/>
      <c r="M327" s="57"/>
      <c r="N327" s="24"/>
      <c r="O327" s="24"/>
      <c r="P327" s="57"/>
      <c r="Q327" s="57"/>
      <c r="R327" s="57"/>
      <c r="S327" s="24"/>
      <c r="T327" s="24"/>
      <c r="U327" s="24"/>
      <c r="V327" s="24"/>
      <c r="W327" s="1"/>
    </row>
    <row r="328" spans="1:23" ht="23.25">
      <c r="A328" s="21"/>
      <c r="B328" s="20"/>
      <c r="C328" s="20"/>
      <c r="D328" s="20"/>
      <c r="E328" s="20"/>
      <c r="F328" s="20"/>
      <c r="G328" s="20"/>
      <c r="H328" s="51"/>
      <c r="I328" s="52" t="s">
        <v>95</v>
      </c>
      <c r="J328" s="53"/>
      <c r="K328" s="57"/>
      <c r="L328" s="24"/>
      <c r="M328" s="57"/>
      <c r="N328" s="24"/>
      <c r="O328" s="24"/>
      <c r="P328" s="57"/>
      <c r="Q328" s="57"/>
      <c r="R328" s="57"/>
      <c r="S328" s="24"/>
      <c r="T328" s="24"/>
      <c r="U328" s="24"/>
      <c r="V328" s="24"/>
      <c r="W328" s="1"/>
    </row>
    <row r="329" spans="1:23" ht="23.25">
      <c r="A329" s="21"/>
      <c r="B329" s="20"/>
      <c r="C329" s="20"/>
      <c r="D329" s="20"/>
      <c r="E329" s="20"/>
      <c r="F329" s="20"/>
      <c r="G329" s="20"/>
      <c r="H329" s="51"/>
      <c r="I329" s="52" t="s">
        <v>46</v>
      </c>
      <c r="J329" s="53"/>
      <c r="K329" s="57"/>
      <c r="L329" s="24"/>
      <c r="M329" s="57"/>
      <c r="N329" s="24"/>
      <c r="O329" s="24"/>
      <c r="P329" s="57"/>
      <c r="Q329" s="57"/>
      <c r="R329" s="57"/>
      <c r="S329" s="24">
        <f>SUM(P329:R329)</f>
        <v>0</v>
      </c>
      <c r="T329" s="24">
        <f>SUM(S329,O329)</f>
        <v>0</v>
      </c>
      <c r="U329" s="24"/>
      <c r="V329" s="24"/>
      <c r="W329" s="1"/>
    </row>
    <row r="330" spans="1:23" ht="23.25">
      <c r="A330" s="21"/>
      <c r="B330" s="20"/>
      <c r="C330" s="20"/>
      <c r="D330" s="20"/>
      <c r="E330" s="20"/>
      <c r="F330" s="20"/>
      <c r="G330" s="20"/>
      <c r="H330" s="51"/>
      <c r="I330" s="52" t="s">
        <v>47</v>
      </c>
      <c r="J330" s="53"/>
      <c r="K330" s="57"/>
      <c r="L330" s="24"/>
      <c r="M330" s="57"/>
      <c r="N330" s="24"/>
      <c r="O330" s="24"/>
      <c r="P330" s="57"/>
      <c r="Q330" s="57">
        <v>7260.831</v>
      </c>
      <c r="R330" s="57"/>
      <c r="S330" s="24">
        <f>SUM(P330:R330)</f>
        <v>7260.831</v>
      </c>
      <c r="T330" s="24">
        <f>SUM(S330,O330)</f>
        <v>7260.831</v>
      </c>
      <c r="U330" s="24">
        <f>O330/T330*100</f>
        <v>0</v>
      </c>
      <c r="V330" s="24">
        <f>S330/T330*100</f>
        <v>100</v>
      </c>
      <c r="W330" s="1"/>
    </row>
    <row r="331" spans="1:23" ht="23.25">
      <c r="A331" s="21"/>
      <c r="B331" s="20"/>
      <c r="C331" s="20"/>
      <c r="D331" s="20"/>
      <c r="E331" s="20"/>
      <c r="F331" s="20"/>
      <c r="G331" s="20"/>
      <c r="H331" s="51"/>
      <c r="I331" s="52" t="s">
        <v>48</v>
      </c>
      <c r="J331" s="53"/>
      <c r="K331" s="57"/>
      <c r="L331" s="24"/>
      <c r="M331" s="57"/>
      <c r="N331" s="24"/>
      <c r="O331" s="24"/>
      <c r="P331" s="57"/>
      <c r="Q331" s="57">
        <v>5987.83</v>
      </c>
      <c r="R331" s="57"/>
      <c r="S331" s="24">
        <f>SUM(P331:R331)</f>
        <v>5987.83</v>
      </c>
      <c r="T331" s="24">
        <f>SUM(S331,O331)</f>
        <v>5987.83</v>
      </c>
      <c r="U331" s="24"/>
      <c r="V331" s="24">
        <f>S331/T331*100</f>
        <v>100</v>
      </c>
      <c r="W331" s="1"/>
    </row>
    <row r="332" spans="1:23" ht="23.25">
      <c r="A332" s="21"/>
      <c r="B332" s="20"/>
      <c r="C332" s="20"/>
      <c r="D332" s="20"/>
      <c r="E332" s="20"/>
      <c r="F332" s="20"/>
      <c r="G332" s="20"/>
      <c r="H332" s="51"/>
      <c r="I332" s="52" t="s">
        <v>49</v>
      </c>
      <c r="J332" s="53"/>
      <c r="K332" s="57"/>
      <c r="L332" s="24"/>
      <c r="M332" s="57"/>
      <c r="N332" s="24"/>
      <c r="O332" s="24"/>
      <c r="P332" s="57"/>
      <c r="Q332" s="57"/>
      <c r="R332" s="57"/>
      <c r="S332" s="24">
        <f>SUM(P332:R332)</f>
        <v>0</v>
      </c>
      <c r="T332" s="24">
        <f>SUM(S332,O332)</f>
        <v>0</v>
      </c>
      <c r="U332" s="24"/>
      <c r="V332" s="24"/>
      <c r="W332" s="1"/>
    </row>
    <row r="333" spans="1:23" ht="23.25">
      <c r="A333" s="21"/>
      <c r="B333" s="20"/>
      <c r="C333" s="20"/>
      <c r="D333" s="20"/>
      <c r="E333" s="20"/>
      <c r="F333" s="20"/>
      <c r="G333" s="20"/>
      <c r="H333" s="51"/>
      <c r="I333" s="52" t="s">
        <v>50</v>
      </c>
      <c r="J333" s="53"/>
      <c r="K333" s="57"/>
      <c r="L333" s="24"/>
      <c r="M333" s="57"/>
      <c r="N333" s="24"/>
      <c r="O333" s="24"/>
      <c r="P333" s="57"/>
      <c r="Q333" s="57">
        <f>Q331/Q330*100</f>
        <v>82.46755777678891</v>
      </c>
      <c r="R333" s="57"/>
      <c r="S333" s="24">
        <f>S331/S330*100</f>
        <v>82.46755777678891</v>
      </c>
      <c r="T333" s="24">
        <f>T331/T330*100</f>
        <v>82.46755777678891</v>
      </c>
      <c r="U333" s="24"/>
      <c r="V333" s="24"/>
      <c r="W333" s="1"/>
    </row>
    <row r="334" spans="1:23" ht="23.25">
      <c r="A334" s="21"/>
      <c r="B334" s="20"/>
      <c r="C334" s="20"/>
      <c r="D334" s="20"/>
      <c r="E334" s="20"/>
      <c r="F334" s="20"/>
      <c r="G334" s="20"/>
      <c r="H334" s="51"/>
      <c r="I334" s="52"/>
      <c r="J334" s="53"/>
      <c r="K334" s="57"/>
      <c r="L334" s="24"/>
      <c r="M334" s="57"/>
      <c r="N334" s="24"/>
      <c r="O334" s="24"/>
      <c r="P334" s="57"/>
      <c r="Q334" s="57"/>
      <c r="R334" s="57"/>
      <c r="S334" s="24"/>
      <c r="T334" s="24"/>
      <c r="U334" s="24"/>
      <c r="V334" s="24"/>
      <c r="W334" s="1"/>
    </row>
    <row r="335" spans="1:23" ht="23.25">
      <c r="A335" s="21"/>
      <c r="B335" s="20"/>
      <c r="C335" s="20"/>
      <c r="D335" s="20"/>
      <c r="E335" s="20"/>
      <c r="F335" s="20" t="s">
        <v>96</v>
      </c>
      <c r="G335" s="20"/>
      <c r="H335" s="51"/>
      <c r="I335" s="52" t="s">
        <v>97</v>
      </c>
      <c r="J335" s="53"/>
      <c r="K335" s="57"/>
      <c r="L335" s="24"/>
      <c r="M335" s="57"/>
      <c r="N335" s="24"/>
      <c r="O335" s="24"/>
      <c r="P335" s="57"/>
      <c r="Q335" s="57"/>
      <c r="R335" s="57"/>
      <c r="S335" s="24"/>
      <c r="T335" s="24"/>
      <c r="U335" s="24"/>
      <c r="V335" s="24"/>
      <c r="W335" s="1"/>
    </row>
    <row r="336" spans="1:23" ht="23.25">
      <c r="A336" s="21"/>
      <c r="B336" s="20"/>
      <c r="C336" s="20"/>
      <c r="D336" s="20"/>
      <c r="E336" s="20"/>
      <c r="F336" s="20"/>
      <c r="G336" s="20"/>
      <c r="H336" s="51"/>
      <c r="I336" s="52" t="s">
        <v>98</v>
      </c>
      <c r="J336" s="53"/>
      <c r="K336" s="57"/>
      <c r="L336" s="24"/>
      <c r="M336" s="57"/>
      <c r="N336" s="24"/>
      <c r="O336" s="24"/>
      <c r="P336" s="57"/>
      <c r="Q336" s="57"/>
      <c r="R336" s="57"/>
      <c r="S336" s="24"/>
      <c r="T336" s="24"/>
      <c r="U336" s="24"/>
      <c r="V336" s="24"/>
      <c r="W336" s="1"/>
    </row>
    <row r="337" spans="1:23" ht="23.25">
      <c r="A337" s="21"/>
      <c r="B337" s="59"/>
      <c r="C337" s="60"/>
      <c r="D337" s="60"/>
      <c r="E337" s="60"/>
      <c r="F337" s="60"/>
      <c r="G337" s="60"/>
      <c r="H337" s="52"/>
      <c r="I337" s="52" t="s">
        <v>46</v>
      </c>
      <c r="J337" s="53"/>
      <c r="K337" s="22">
        <f>SUM(K344+K351+K358+K376+K384+K392+K400+K417+K417+K425+K433+K441+K448)</f>
        <v>4435034.74</v>
      </c>
      <c r="L337" s="22">
        <f>SUM(L344+L351+L358+L376+L384+L392+L400+L417+L417+L425+L433+L441+L448)</f>
        <v>776438.373</v>
      </c>
      <c r="M337" s="22">
        <f>SUM(M344+M351+M358+M376+M384+M392+M400+M417+M417+M425+M433+M441+M448)</f>
        <v>1428725.052</v>
      </c>
      <c r="N337" s="22">
        <f>SUM(N344+N351+N358+N376+N384+N392+N400+N417+N417+N425+N433+N441+N448)</f>
        <v>0</v>
      </c>
      <c r="O337" s="22">
        <f>SUM(K337:N337)</f>
        <v>6640198.165</v>
      </c>
      <c r="P337" s="22">
        <f>SUM(P344+P351+P358+P376+P384+P392+P400+P417+P417+P425+P433+P441+P448)</f>
        <v>1388674.579</v>
      </c>
      <c r="Q337" s="22">
        <f>SUM(Q344+Q351+Q358+Q376+Q384+Q392+Q400+Q417+Q425+Q433+Q441+Q448)</f>
        <v>3498514.9559999993</v>
      </c>
      <c r="R337" s="22">
        <f>SUM(R344+R351+R358+R376+R384+R392+R400+R417+R417+R425+R433+R441+R448)</f>
        <v>0</v>
      </c>
      <c r="S337" s="22">
        <f>SUM(P337:R337)</f>
        <v>4887189.534999999</v>
      </c>
      <c r="T337" s="22">
        <f>SUM(S337,O337)</f>
        <v>11527387.7</v>
      </c>
      <c r="U337" s="22">
        <f>O337/T337*100</f>
        <v>57.60366821877606</v>
      </c>
      <c r="V337" s="22">
        <f>S337/T337*100</f>
        <v>42.39633178122394</v>
      </c>
      <c r="W337" s="1"/>
    </row>
    <row r="338" spans="1:23" ht="23.25">
      <c r="A338" s="21"/>
      <c r="B338" s="20"/>
      <c r="C338" s="20"/>
      <c r="D338" s="20"/>
      <c r="E338" s="20"/>
      <c r="F338" s="20"/>
      <c r="G338" s="20"/>
      <c r="H338" s="51"/>
      <c r="I338" s="52" t="s">
        <v>47</v>
      </c>
      <c r="J338" s="53"/>
      <c r="K338" s="57">
        <f>SUM(K345+K352+K359+K377+K385+K393+K401+K418+K418+K426+K434+K442+K449)</f>
        <v>4803893.415</v>
      </c>
      <c r="L338" s="24">
        <f>SUM(L345+L352+L359+L377+L385+L393+L401+L418+L418+L426+L434+L442+L449)</f>
        <v>1072571.154</v>
      </c>
      <c r="M338" s="57">
        <f>SUM(M345+M352+M359+M377+M385+M393+M401+M418+M418+M426+M434+M442+M449)</f>
        <v>1531562.252</v>
      </c>
      <c r="N338" s="24"/>
      <c r="O338" s="24">
        <f>SUM(K338:N338)</f>
        <v>7408026.821</v>
      </c>
      <c r="P338" s="57">
        <f>SUM(P345+P352+P369+P377+P385+P393+P401+P418+P418+P426+P434+P442+P449)</f>
        <v>1410193.2240000002</v>
      </c>
      <c r="Q338" s="57">
        <f>SUM(Q345+Q352+Q369+Q377+Q385+Q393+Q401+Q418+Q426+Q434+Q442+Q449)</f>
        <v>3023422.481999999</v>
      </c>
      <c r="R338" s="57"/>
      <c r="S338" s="24">
        <f>SUM(P338:R338)</f>
        <v>4433615.705999999</v>
      </c>
      <c r="T338" s="24">
        <f>SUM(S338,O338)</f>
        <v>11841642.526999999</v>
      </c>
      <c r="U338" s="24">
        <f>O338/T338*100</f>
        <v>62.5591154614661</v>
      </c>
      <c r="V338" s="24">
        <f>S338/T338*100</f>
        <v>37.440884538533915</v>
      </c>
      <c r="W338" s="1"/>
    </row>
    <row r="339" spans="1:23" ht="23.25">
      <c r="A339" s="21"/>
      <c r="B339" s="20"/>
      <c r="C339" s="20"/>
      <c r="D339" s="20"/>
      <c r="E339" s="20"/>
      <c r="F339" s="20"/>
      <c r="G339" s="20"/>
      <c r="H339" s="51"/>
      <c r="I339" s="52" t="s">
        <v>48</v>
      </c>
      <c r="J339" s="53"/>
      <c r="K339" s="57">
        <f>SUM(K346+K353+K370+K378+K386+K394+K402+K419+K419+K427+K435+K443+K460)</f>
        <v>4974262</v>
      </c>
      <c r="L339" s="24">
        <f>SUM(L346+L353+L370+L378+L386+L394+L402+L419+L419+L427+L435+L443+L460)</f>
        <v>1004388.255</v>
      </c>
      <c r="M339" s="57">
        <f>SUM(M346+M353+M370+M378+M386+M394+M402+M419+M419+M427+M435+M443+M460)</f>
        <v>1589730.062</v>
      </c>
      <c r="N339" s="24"/>
      <c r="O339" s="24">
        <f>SUM(K339:N339)</f>
        <v>7568380.317</v>
      </c>
      <c r="P339" s="57">
        <f>SUM(P346+P353+P370+P378+P386+P394+P402+P419+P419+P427+P435+P443+P460)</f>
        <v>1349791.685</v>
      </c>
      <c r="Q339" s="57">
        <f>SUM(Q346+Q353+Q370+Q378+Q386+Q394+Q402+Q419+Q427+Q435+Q443+Q460)</f>
        <v>2925360.7150000003</v>
      </c>
      <c r="R339" s="57"/>
      <c r="S339" s="24">
        <f>SUM(P339:R339)</f>
        <v>4275152.4</v>
      </c>
      <c r="T339" s="24">
        <f>SUM(S339,O339)</f>
        <v>11843532.717</v>
      </c>
      <c r="U339" s="24">
        <f>O339/T339*100</f>
        <v>63.90306421103966</v>
      </c>
      <c r="V339" s="24">
        <f>S339/T339*100</f>
        <v>36.096935788960344</v>
      </c>
      <c r="W339" s="1"/>
    </row>
    <row r="340" spans="1:23" ht="23.25">
      <c r="A340" s="21"/>
      <c r="B340" s="20"/>
      <c r="C340" s="20"/>
      <c r="D340" s="20"/>
      <c r="E340" s="20"/>
      <c r="F340" s="20"/>
      <c r="G340" s="20"/>
      <c r="H340" s="51"/>
      <c r="I340" s="52" t="s">
        <v>49</v>
      </c>
      <c r="J340" s="53"/>
      <c r="K340" s="57">
        <f>K339/K337*100</f>
        <v>112.15835481820827</v>
      </c>
      <c r="L340" s="24">
        <f>L339/L337*100</f>
        <v>129.35839983271924</v>
      </c>
      <c r="M340" s="57">
        <f>M339/M337*100</f>
        <v>111.26913885737618</v>
      </c>
      <c r="N340" s="24"/>
      <c r="O340" s="24">
        <f>O339/O337*100</f>
        <v>113.9782296994144</v>
      </c>
      <c r="P340" s="57">
        <f>P339/P337*100</f>
        <v>97.1999995831997</v>
      </c>
      <c r="Q340" s="57">
        <f>Q339/Q337*100</f>
        <v>83.61721335456829</v>
      </c>
      <c r="R340" s="57"/>
      <c r="S340" s="24">
        <f>S339/S337*100</f>
        <v>87.47670556632097</v>
      </c>
      <c r="T340" s="24">
        <f>T339/T337*100</f>
        <v>102.74255560086698</v>
      </c>
      <c r="U340" s="24"/>
      <c r="V340" s="24"/>
      <c r="W340" s="1"/>
    </row>
    <row r="341" spans="1:23" ht="23.25">
      <c r="A341" s="21"/>
      <c r="B341" s="20"/>
      <c r="C341" s="20"/>
      <c r="D341" s="20"/>
      <c r="E341" s="20"/>
      <c r="F341" s="20"/>
      <c r="G341" s="20"/>
      <c r="H341" s="51"/>
      <c r="I341" s="52" t="s">
        <v>50</v>
      </c>
      <c r="J341" s="53"/>
      <c r="K341" s="22">
        <f>K339/K338*100</f>
        <v>103.54646888018017</v>
      </c>
      <c r="L341" s="22">
        <f>L339/L338*100</f>
        <v>93.64304188624486</v>
      </c>
      <c r="M341" s="22">
        <f>M339/M338*100</f>
        <v>103.79793964783613</v>
      </c>
      <c r="N341" s="22"/>
      <c r="O341" s="22">
        <f>O339/O338*100</f>
        <v>102.16459119107716</v>
      </c>
      <c r="P341" s="22">
        <f>P339/P338*100</f>
        <v>95.71678987162683</v>
      </c>
      <c r="Q341" s="22">
        <f>Q339/Q338*100</f>
        <v>96.75659728060464</v>
      </c>
      <c r="R341" s="22"/>
      <c r="S341" s="22">
        <f>S339/S338*100</f>
        <v>96.42586736181147</v>
      </c>
      <c r="T341" s="22">
        <f>T339/T338*100</f>
        <v>100.01596222817646</v>
      </c>
      <c r="U341" s="22"/>
      <c r="V341" s="22"/>
      <c r="W341" s="1"/>
    </row>
    <row r="342" spans="1:23" ht="23.25">
      <c r="A342" s="21"/>
      <c r="B342" s="20"/>
      <c r="C342" s="20"/>
      <c r="D342" s="20"/>
      <c r="E342" s="20"/>
      <c r="F342" s="20"/>
      <c r="G342" s="20"/>
      <c r="H342" s="51"/>
      <c r="I342" s="52"/>
      <c r="J342" s="53"/>
      <c r="K342" s="57"/>
      <c r="L342" s="24"/>
      <c r="M342" s="57"/>
      <c r="N342" s="24"/>
      <c r="O342" s="24"/>
      <c r="P342" s="57"/>
      <c r="Q342" s="57"/>
      <c r="R342" s="57"/>
      <c r="S342" s="24"/>
      <c r="T342" s="24"/>
      <c r="U342" s="24"/>
      <c r="V342" s="24"/>
      <c r="W342" s="1"/>
    </row>
    <row r="343" spans="1:23" ht="23.25">
      <c r="A343" s="21"/>
      <c r="B343" s="20"/>
      <c r="C343" s="20"/>
      <c r="D343" s="20"/>
      <c r="E343" s="20"/>
      <c r="F343" s="20"/>
      <c r="G343" s="20" t="s">
        <v>66</v>
      </c>
      <c r="H343" s="51"/>
      <c r="I343" s="52" t="s">
        <v>67</v>
      </c>
      <c r="J343" s="53"/>
      <c r="K343" s="57"/>
      <c r="L343" s="24"/>
      <c r="M343" s="57"/>
      <c r="N343" s="24"/>
      <c r="O343" s="24"/>
      <c r="P343" s="57"/>
      <c r="Q343" s="57"/>
      <c r="R343" s="57"/>
      <c r="S343" s="24"/>
      <c r="T343" s="24"/>
      <c r="U343" s="24"/>
      <c r="V343" s="24"/>
      <c r="W343" s="1"/>
    </row>
    <row r="344" spans="1:23" ht="23.25">
      <c r="A344" s="21"/>
      <c r="B344" s="20"/>
      <c r="C344" s="20"/>
      <c r="D344" s="20"/>
      <c r="E344" s="20"/>
      <c r="F344" s="20"/>
      <c r="G344" s="20"/>
      <c r="H344" s="51"/>
      <c r="I344" s="52" t="s">
        <v>46</v>
      </c>
      <c r="J344" s="53"/>
      <c r="K344" s="57"/>
      <c r="L344" s="24"/>
      <c r="M344" s="57"/>
      <c r="N344" s="24"/>
      <c r="O344" s="24">
        <f>SUM(K344:N344)</f>
        <v>0</v>
      </c>
      <c r="P344" s="57"/>
      <c r="Q344" s="57">
        <v>2005861.085</v>
      </c>
      <c r="R344" s="57"/>
      <c r="S344" s="24">
        <f>SUM(P344:R344)</f>
        <v>2005861.085</v>
      </c>
      <c r="T344" s="24">
        <f>SUM(S344,O344)</f>
        <v>2005861.085</v>
      </c>
      <c r="U344" s="24">
        <f>O344/T344*100</f>
        <v>0</v>
      </c>
      <c r="V344" s="24">
        <f>S344/T344*100</f>
        <v>100</v>
      </c>
      <c r="W344" s="1"/>
    </row>
    <row r="345" spans="1:23" ht="23.25">
      <c r="A345" s="21"/>
      <c r="B345" s="20"/>
      <c r="C345" s="20"/>
      <c r="D345" s="20"/>
      <c r="E345" s="20"/>
      <c r="F345" s="20"/>
      <c r="G345" s="20"/>
      <c r="H345" s="51"/>
      <c r="I345" s="68" t="s">
        <v>47</v>
      </c>
      <c r="J345" s="53"/>
      <c r="K345" s="57"/>
      <c r="L345" s="24"/>
      <c r="M345" s="57"/>
      <c r="N345" s="24"/>
      <c r="O345" s="24"/>
      <c r="P345" s="57"/>
      <c r="Q345" s="57">
        <v>1662173.018</v>
      </c>
      <c r="R345" s="57"/>
      <c r="S345" s="24">
        <f>SUM(P345:R345)</f>
        <v>1662173.018</v>
      </c>
      <c r="T345" s="24">
        <f>SUM(S345,O345)</f>
        <v>1662173.018</v>
      </c>
      <c r="U345" s="24">
        <f>O345/T345*100</f>
        <v>0</v>
      </c>
      <c r="V345" s="24">
        <f>S345/T345*100</f>
        <v>100</v>
      </c>
      <c r="W345" s="1"/>
    </row>
    <row r="346" spans="1:23" ht="23.25">
      <c r="A346" s="21"/>
      <c r="B346" s="59"/>
      <c r="C346" s="20"/>
      <c r="D346" s="20"/>
      <c r="E346" s="20"/>
      <c r="F346" s="20"/>
      <c r="G346" s="20"/>
      <c r="H346" s="51"/>
      <c r="I346" s="52" t="s">
        <v>48</v>
      </c>
      <c r="J346" s="53"/>
      <c r="K346" s="23"/>
      <c r="L346" s="24"/>
      <c r="M346" s="25"/>
      <c r="N346" s="27"/>
      <c r="O346" s="27"/>
      <c r="P346" s="28"/>
      <c r="Q346" s="23">
        <v>1648572.056</v>
      </c>
      <c r="R346" s="54"/>
      <c r="S346" s="27">
        <f>SUM(P346:R346)</f>
        <v>1648572.056</v>
      </c>
      <c r="T346" s="27">
        <f>SUM(S346,O346)</f>
        <v>1648572.056</v>
      </c>
      <c r="U346" s="27"/>
      <c r="V346" s="24">
        <f>S346/T346*100</f>
        <v>100</v>
      </c>
      <c r="W346" s="1"/>
    </row>
    <row r="347" spans="1:23" ht="23.25">
      <c r="A347" s="21"/>
      <c r="B347" s="59"/>
      <c r="C347" s="20"/>
      <c r="D347" s="20"/>
      <c r="E347" s="20"/>
      <c r="F347" s="20"/>
      <c r="G347" s="20"/>
      <c r="H347" s="51"/>
      <c r="I347" s="52" t="s">
        <v>49</v>
      </c>
      <c r="J347" s="53"/>
      <c r="K347" s="23"/>
      <c r="L347" s="24"/>
      <c r="M347" s="25"/>
      <c r="N347" s="27"/>
      <c r="O347" s="27"/>
      <c r="P347" s="28"/>
      <c r="Q347" s="23">
        <f>Q346/Q344*100</f>
        <v>82.1877481111809</v>
      </c>
      <c r="R347" s="54"/>
      <c r="S347" s="27">
        <f>S346/S344*100</f>
        <v>82.1877481111809</v>
      </c>
      <c r="T347" s="27">
        <f>T346/T344*100</f>
        <v>82.1877481111809</v>
      </c>
      <c r="U347" s="27"/>
      <c r="V347" s="24"/>
      <c r="W347" s="1"/>
    </row>
    <row r="348" spans="1:23" ht="23.25">
      <c r="A348" s="21"/>
      <c r="B348" s="59"/>
      <c r="C348" s="20"/>
      <c r="D348" s="20"/>
      <c r="E348" s="20"/>
      <c r="F348" s="20"/>
      <c r="G348" s="20"/>
      <c r="H348" s="51"/>
      <c r="I348" s="52" t="s">
        <v>50</v>
      </c>
      <c r="J348" s="53"/>
      <c r="K348" s="23"/>
      <c r="L348" s="24"/>
      <c r="M348" s="25"/>
      <c r="N348" s="27"/>
      <c r="O348" s="27"/>
      <c r="P348" s="28"/>
      <c r="Q348" s="23">
        <f>Q346/Q345*100</f>
        <v>99.18173608567145</v>
      </c>
      <c r="R348" s="54"/>
      <c r="S348" s="27">
        <f>S346/S345*100</f>
        <v>99.18173608567145</v>
      </c>
      <c r="T348" s="27">
        <f>T346/T345*100</f>
        <v>99.18173608567145</v>
      </c>
      <c r="U348" s="27"/>
      <c r="V348" s="24"/>
      <c r="W348" s="1"/>
    </row>
    <row r="349" spans="1:23" ht="23.25">
      <c r="A349" s="21"/>
      <c r="B349" s="59"/>
      <c r="C349" s="60"/>
      <c r="D349" s="60"/>
      <c r="E349" s="60"/>
      <c r="F349" s="60"/>
      <c r="G349" s="60"/>
      <c r="H349" s="52"/>
      <c r="I349" s="52"/>
      <c r="J349" s="53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1"/>
    </row>
    <row r="350" spans="1:23" ht="23.25">
      <c r="A350" s="21"/>
      <c r="B350" s="59"/>
      <c r="C350" s="60"/>
      <c r="D350" s="60"/>
      <c r="E350" s="60"/>
      <c r="F350" s="60"/>
      <c r="G350" s="78" t="s">
        <v>68</v>
      </c>
      <c r="H350" s="52"/>
      <c r="I350" s="52" t="s">
        <v>69</v>
      </c>
      <c r="J350" s="53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1"/>
    </row>
    <row r="351" spans="1:23" ht="23.25">
      <c r="A351" s="21"/>
      <c r="B351" s="59"/>
      <c r="C351" s="59"/>
      <c r="D351" s="59"/>
      <c r="E351" s="59"/>
      <c r="F351" s="59"/>
      <c r="G351" s="59"/>
      <c r="H351" s="51"/>
      <c r="I351" s="52" t="s">
        <v>46</v>
      </c>
      <c r="J351" s="53"/>
      <c r="K351" s="57"/>
      <c r="L351" s="24"/>
      <c r="M351" s="57"/>
      <c r="N351" s="24"/>
      <c r="O351" s="24">
        <f>SUM(K351:N351)</f>
        <v>0</v>
      </c>
      <c r="P351" s="57">
        <v>237546.579</v>
      </c>
      <c r="Q351" s="57">
        <v>73424.836</v>
      </c>
      <c r="R351" s="57"/>
      <c r="S351" s="24">
        <f>SUM(P351:R351)</f>
        <v>310971.415</v>
      </c>
      <c r="T351" s="24">
        <f>SUM(S351,O351)</f>
        <v>310971.415</v>
      </c>
      <c r="U351" s="24">
        <f>O351/T351*100</f>
        <v>0</v>
      </c>
      <c r="V351" s="24">
        <f>S351/T351*100</f>
        <v>100</v>
      </c>
      <c r="W351" s="1"/>
    </row>
    <row r="352" spans="1:23" ht="23.25">
      <c r="A352" s="21"/>
      <c r="B352" s="59"/>
      <c r="C352" s="59"/>
      <c r="D352" s="59"/>
      <c r="E352" s="59"/>
      <c r="F352" s="59"/>
      <c r="G352" s="59"/>
      <c r="H352" s="51"/>
      <c r="I352" s="52" t="s">
        <v>47</v>
      </c>
      <c r="J352" s="53"/>
      <c r="K352" s="57"/>
      <c r="L352" s="24"/>
      <c r="M352" s="57"/>
      <c r="N352" s="24"/>
      <c r="O352" s="24"/>
      <c r="P352" s="57">
        <v>290050.972</v>
      </c>
      <c r="Q352" s="57">
        <v>127399.849</v>
      </c>
      <c r="R352" s="57"/>
      <c r="S352" s="24">
        <f>SUM(P352:R352)</f>
        <v>417450.821</v>
      </c>
      <c r="T352" s="24">
        <f>SUM(S352,O352)</f>
        <v>417450.821</v>
      </c>
      <c r="U352" s="24">
        <f>O352/T352*100</f>
        <v>0</v>
      </c>
      <c r="V352" s="24">
        <f>S352/T352*100</f>
        <v>100</v>
      </c>
      <c r="W352" s="1"/>
    </row>
    <row r="353" spans="1:23" ht="23.25">
      <c r="A353" s="21"/>
      <c r="B353" s="59"/>
      <c r="C353" s="60"/>
      <c r="D353" s="60"/>
      <c r="E353" s="60"/>
      <c r="F353" s="60"/>
      <c r="G353" s="60"/>
      <c r="H353" s="52"/>
      <c r="I353" s="52" t="s">
        <v>48</v>
      </c>
      <c r="J353" s="53"/>
      <c r="K353" s="22"/>
      <c r="L353" s="22"/>
      <c r="M353" s="22"/>
      <c r="N353" s="22"/>
      <c r="O353" s="22"/>
      <c r="P353" s="22">
        <v>311349.001</v>
      </c>
      <c r="Q353" s="22">
        <v>91756.672</v>
      </c>
      <c r="R353" s="22"/>
      <c r="S353" s="22">
        <f>SUM(P353:R353)</f>
        <v>403105.673</v>
      </c>
      <c r="T353" s="22">
        <f>SUM(S353,O353)</f>
        <v>403105.673</v>
      </c>
      <c r="U353" s="22"/>
      <c r="V353" s="22">
        <f>S353/T353*100</f>
        <v>100</v>
      </c>
      <c r="W353" s="1"/>
    </row>
    <row r="354" spans="1:23" ht="23.25">
      <c r="A354" s="21"/>
      <c r="B354" s="59"/>
      <c r="C354" s="59"/>
      <c r="D354" s="59"/>
      <c r="E354" s="59"/>
      <c r="F354" s="59"/>
      <c r="G354" s="59"/>
      <c r="H354" s="51"/>
      <c r="I354" s="52" t="s">
        <v>49</v>
      </c>
      <c r="J354" s="53"/>
      <c r="K354" s="57"/>
      <c r="L354" s="24"/>
      <c r="M354" s="57"/>
      <c r="N354" s="24"/>
      <c r="O354" s="24"/>
      <c r="P354" s="57">
        <f>P353/P351*100</f>
        <v>131.0686107586504</v>
      </c>
      <c r="Q354" s="57">
        <f>Q353/Q351*100</f>
        <v>124.96680550978692</v>
      </c>
      <c r="R354" s="57"/>
      <c r="S354" s="24">
        <f>S353/S351*100</f>
        <v>129.62788653741697</v>
      </c>
      <c r="T354" s="24">
        <f>T353/T351*100</f>
        <v>129.62788653741697</v>
      </c>
      <c r="U354" s="24"/>
      <c r="V354" s="24"/>
      <c r="W354" s="1"/>
    </row>
    <row r="355" spans="1:23" ht="23.25">
      <c r="A355" s="21"/>
      <c r="B355" s="59"/>
      <c r="C355" s="59"/>
      <c r="D355" s="59"/>
      <c r="E355" s="59"/>
      <c r="F355" s="59"/>
      <c r="G355" s="59"/>
      <c r="H355" s="51"/>
      <c r="I355" s="52" t="s">
        <v>50</v>
      </c>
      <c r="J355" s="53"/>
      <c r="K355" s="57"/>
      <c r="L355" s="24"/>
      <c r="M355" s="57"/>
      <c r="N355" s="24"/>
      <c r="O355" s="24"/>
      <c r="P355" s="57">
        <f>P353/P352*100</f>
        <v>107.34285730992137</v>
      </c>
      <c r="Q355" s="57">
        <f>Q353/Q352*100</f>
        <v>72.02259085880078</v>
      </c>
      <c r="R355" s="57"/>
      <c r="S355" s="24">
        <f>S353/S352*100</f>
        <v>96.56363162356794</v>
      </c>
      <c r="T355" s="24">
        <f>T353/T352*100</f>
        <v>96.56363162356794</v>
      </c>
      <c r="U355" s="24"/>
      <c r="V355" s="24"/>
      <c r="W355" s="1"/>
    </row>
    <row r="356" spans="1:23" ht="23.25">
      <c r="A356" s="21"/>
      <c r="B356" s="59"/>
      <c r="C356" s="59"/>
      <c r="D356" s="59"/>
      <c r="E356" s="59"/>
      <c r="F356" s="59"/>
      <c r="G356" s="59"/>
      <c r="H356" s="51"/>
      <c r="I356" s="52"/>
      <c r="J356" s="53"/>
      <c r="K356" s="57"/>
      <c r="L356" s="24"/>
      <c r="M356" s="57"/>
      <c r="N356" s="24"/>
      <c r="O356" s="24"/>
      <c r="P356" s="57"/>
      <c r="Q356" s="57"/>
      <c r="R356" s="57"/>
      <c r="S356" s="24"/>
      <c r="T356" s="24"/>
      <c r="U356" s="24"/>
      <c r="V356" s="24"/>
      <c r="W356" s="1"/>
    </row>
    <row r="357" spans="1:23" ht="23.25">
      <c r="A357" s="21"/>
      <c r="B357" s="59"/>
      <c r="C357" s="59"/>
      <c r="D357" s="59"/>
      <c r="E357" s="59"/>
      <c r="F357" s="59"/>
      <c r="G357" s="59" t="s">
        <v>90</v>
      </c>
      <c r="H357" s="51"/>
      <c r="I357" s="52" t="s">
        <v>99</v>
      </c>
      <c r="J357" s="53"/>
      <c r="K357" s="57"/>
      <c r="L357" s="24"/>
      <c r="M357" s="57"/>
      <c r="N357" s="24"/>
      <c r="O357" s="24"/>
      <c r="P357" s="57"/>
      <c r="Q357" s="57"/>
      <c r="R357" s="57"/>
      <c r="S357" s="24"/>
      <c r="T357" s="24"/>
      <c r="U357" s="24"/>
      <c r="V357" s="24"/>
      <c r="W357" s="1"/>
    </row>
    <row r="358" spans="1:23" ht="23.25">
      <c r="A358" s="21"/>
      <c r="B358" s="59"/>
      <c r="C358" s="59"/>
      <c r="D358" s="59"/>
      <c r="E358" s="59"/>
      <c r="F358" s="59"/>
      <c r="G358" s="59"/>
      <c r="H358" s="51"/>
      <c r="I358" s="52" t="s">
        <v>46</v>
      </c>
      <c r="J358" s="53"/>
      <c r="K358" s="57"/>
      <c r="L358" s="24"/>
      <c r="M358" s="57"/>
      <c r="N358" s="24"/>
      <c r="O358" s="24">
        <f>SUM(K358:N358)</f>
        <v>0</v>
      </c>
      <c r="P358" s="57"/>
      <c r="Q358" s="57">
        <v>69451.866</v>
      </c>
      <c r="R358" s="57"/>
      <c r="S358" s="24">
        <f>SUM(P358:R358)</f>
        <v>69451.866</v>
      </c>
      <c r="T358" s="24">
        <f>SUM(S358,O358)</f>
        <v>69451.866</v>
      </c>
      <c r="U358" s="24">
        <f>O358/T358*100</f>
        <v>0</v>
      </c>
      <c r="V358" s="24">
        <f>S358/T358*100</f>
        <v>100</v>
      </c>
      <c r="W358" s="1"/>
    </row>
    <row r="359" spans="1:23" ht="23.25">
      <c r="A359" s="21"/>
      <c r="B359" s="59"/>
      <c r="C359" s="59"/>
      <c r="D359" s="59"/>
      <c r="E359" s="59"/>
      <c r="F359" s="59"/>
      <c r="G359" s="59"/>
      <c r="H359" s="51"/>
      <c r="I359" s="52"/>
      <c r="J359" s="53"/>
      <c r="K359" s="57"/>
      <c r="L359" s="24"/>
      <c r="M359" s="57"/>
      <c r="N359" s="24"/>
      <c r="O359" s="24"/>
      <c r="P359" s="57"/>
      <c r="Q359" s="57"/>
      <c r="R359" s="57"/>
      <c r="S359" s="24"/>
      <c r="T359" s="24"/>
      <c r="U359" s="24"/>
      <c r="V359" s="24"/>
      <c r="W359" s="1"/>
    </row>
    <row r="360" spans="1:23" ht="23.25">
      <c r="A360" s="21"/>
      <c r="B360" s="69"/>
      <c r="C360" s="69"/>
      <c r="D360" s="69"/>
      <c r="E360" s="69"/>
      <c r="F360" s="69"/>
      <c r="G360" s="69"/>
      <c r="H360" s="61"/>
      <c r="I360" s="62"/>
      <c r="J360" s="63"/>
      <c r="K360" s="64"/>
      <c r="L360" s="65"/>
      <c r="M360" s="64"/>
      <c r="N360" s="65"/>
      <c r="O360" s="65"/>
      <c r="P360" s="64"/>
      <c r="Q360" s="64"/>
      <c r="R360" s="64"/>
      <c r="S360" s="65"/>
      <c r="T360" s="65"/>
      <c r="U360" s="65"/>
      <c r="V360" s="65"/>
      <c r="W360" s="1"/>
    </row>
    <row r="361" spans="1:23" ht="23.25">
      <c r="A361" s="70"/>
      <c r="B361" s="70"/>
      <c r="C361" s="70"/>
      <c r="D361" s="70"/>
      <c r="E361" s="70"/>
      <c r="F361" s="70"/>
      <c r="G361" s="71"/>
      <c r="H361" s="68"/>
      <c r="I361" s="68"/>
      <c r="J361" s="68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3"/>
      <c r="V361" s="73"/>
      <c r="W361" s="74"/>
    </row>
    <row r="362" spans="1:23" ht="23.25">
      <c r="A362" s="1"/>
      <c r="B362" s="67"/>
      <c r="C362" s="67"/>
      <c r="D362" s="67"/>
      <c r="E362" s="67"/>
      <c r="F362" s="67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5"/>
      <c r="T362" s="5"/>
      <c r="U362" s="5"/>
      <c r="V362" s="5" t="s">
        <v>134</v>
      </c>
      <c r="W362" s="1"/>
    </row>
    <row r="363" spans="1:23" ht="23.25">
      <c r="A363" s="1"/>
      <c r="B363" s="9" t="s">
        <v>4</v>
      </c>
      <c r="C363" s="10"/>
      <c r="D363" s="10"/>
      <c r="E363" s="10"/>
      <c r="F363" s="10"/>
      <c r="G363" s="10"/>
      <c r="H363" s="11"/>
      <c r="I363" s="12"/>
      <c r="J363" s="13"/>
      <c r="K363" s="14" t="s">
        <v>5</v>
      </c>
      <c r="L363" s="14"/>
      <c r="M363" s="14"/>
      <c r="N363" s="14"/>
      <c r="O363" s="14"/>
      <c r="P363" s="15" t="s">
        <v>6</v>
      </c>
      <c r="Q363" s="14"/>
      <c r="R363" s="14"/>
      <c r="S363" s="14"/>
      <c r="T363" s="15" t="s">
        <v>7</v>
      </c>
      <c r="U363" s="14"/>
      <c r="V363" s="16"/>
      <c r="W363" s="1"/>
    </row>
    <row r="364" spans="1:23" ht="23.25">
      <c r="A364" s="1"/>
      <c r="B364" s="17" t="s">
        <v>8</v>
      </c>
      <c r="C364" s="18"/>
      <c r="D364" s="18"/>
      <c r="E364" s="18"/>
      <c r="F364" s="18"/>
      <c r="G364" s="19"/>
      <c r="H364" s="20"/>
      <c r="I364" s="21"/>
      <c r="J364" s="22"/>
      <c r="K364" s="23"/>
      <c r="L364" s="24"/>
      <c r="M364" s="25"/>
      <c r="N364" s="26"/>
      <c r="O364" s="27"/>
      <c r="P364" s="28"/>
      <c r="Q364" s="23"/>
      <c r="R364" s="29"/>
      <c r="S364" s="27"/>
      <c r="T364" s="27"/>
      <c r="U364" s="30" t="s">
        <v>9</v>
      </c>
      <c r="V364" s="31"/>
      <c r="W364" s="1"/>
    </row>
    <row r="365" spans="1:23" ht="23.25">
      <c r="A365" s="1"/>
      <c r="B365" s="20"/>
      <c r="C365" s="32"/>
      <c r="D365" s="32"/>
      <c r="E365" s="32"/>
      <c r="F365" s="33"/>
      <c r="G365" s="32"/>
      <c r="H365" s="20"/>
      <c r="I365" s="34" t="s">
        <v>10</v>
      </c>
      <c r="J365" s="22"/>
      <c r="K365" s="35" t="s">
        <v>11</v>
      </c>
      <c r="L365" s="36" t="s">
        <v>12</v>
      </c>
      <c r="M365" s="37" t="s">
        <v>11</v>
      </c>
      <c r="N365" s="26" t="s">
        <v>13</v>
      </c>
      <c r="O365" s="24"/>
      <c r="P365" s="38" t="s">
        <v>14</v>
      </c>
      <c r="Q365" s="35" t="s">
        <v>15</v>
      </c>
      <c r="R365" s="29" t="s">
        <v>16</v>
      </c>
      <c r="S365" s="27"/>
      <c r="T365" s="27"/>
      <c r="U365" s="27"/>
      <c r="V365" s="36"/>
      <c r="W365" s="1"/>
    </row>
    <row r="366" spans="1:23" ht="23.25">
      <c r="A366" s="1"/>
      <c r="B366" s="39" t="s">
        <v>17</v>
      </c>
      <c r="C366" s="39" t="s">
        <v>18</v>
      </c>
      <c r="D366" s="39" t="s">
        <v>19</v>
      </c>
      <c r="E366" s="39" t="s">
        <v>20</v>
      </c>
      <c r="F366" s="39" t="s">
        <v>21</v>
      </c>
      <c r="G366" s="39" t="s">
        <v>22</v>
      </c>
      <c r="H366" s="20"/>
      <c r="I366" s="34"/>
      <c r="J366" s="22"/>
      <c r="K366" s="35" t="s">
        <v>23</v>
      </c>
      <c r="L366" s="36" t="s">
        <v>24</v>
      </c>
      <c r="M366" s="37" t="s">
        <v>25</v>
      </c>
      <c r="N366" s="26" t="s">
        <v>26</v>
      </c>
      <c r="O366" s="36" t="s">
        <v>27</v>
      </c>
      <c r="P366" s="38" t="s">
        <v>28</v>
      </c>
      <c r="Q366" s="35" t="s">
        <v>29</v>
      </c>
      <c r="R366" s="29" t="s">
        <v>30</v>
      </c>
      <c r="S366" s="26" t="s">
        <v>27</v>
      </c>
      <c r="T366" s="26" t="s">
        <v>31</v>
      </c>
      <c r="U366" s="26" t="s">
        <v>32</v>
      </c>
      <c r="V366" s="36" t="s">
        <v>33</v>
      </c>
      <c r="W366" s="1"/>
    </row>
    <row r="367" spans="1:23" ht="23.25">
      <c r="A367" s="1"/>
      <c r="B367" s="40"/>
      <c r="C367" s="40"/>
      <c r="D367" s="40"/>
      <c r="E367" s="40"/>
      <c r="F367" s="40"/>
      <c r="G367" s="40"/>
      <c r="H367" s="40"/>
      <c r="I367" s="41"/>
      <c r="J367" s="42"/>
      <c r="K367" s="43"/>
      <c r="L367" s="44"/>
      <c r="M367" s="45"/>
      <c r="N367" s="46"/>
      <c r="O367" s="47"/>
      <c r="P367" s="48" t="s">
        <v>34</v>
      </c>
      <c r="Q367" s="43"/>
      <c r="R367" s="49"/>
      <c r="S367" s="47"/>
      <c r="T367" s="47"/>
      <c r="U367" s="47"/>
      <c r="V367" s="50"/>
      <c r="W367" s="1"/>
    </row>
    <row r="368" spans="1:23" ht="23.25">
      <c r="A368" s="21"/>
      <c r="B368" s="59"/>
      <c r="C368" s="59"/>
      <c r="D368" s="59"/>
      <c r="E368" s="59"/>
      <c r="F368" s="59"/>
      <c r="G368" s="59"/>
      <c r="H368" s="51"/>
      <c r="I368" s="52"/>
      <c r="J368" s="53"/>
      <c r="K368" s="57"/>
      <c r="L368" s="24"/>
      <c r="M368" s="57"/>
      <c r="N368" s="24"/>
      <c r="O368" s="24"/>
      <c r="P368" s="57"/>
      <c r="Q368" s="57"/>
      <c r="R368" s="57"/>
      <c r="S368" s="24"/>
      <c r="T368" s="24"/>
      <c r="U368" s="24"/>
      <c r="V368" s="24"/>
      <c r="W368" s="1"/>
    </row>
    <row r="369" spans="1:23" ht="23.25">
      <c r="A369" s="21"/>
      <c r="B369" s="20" t="s">
        <v>72</v>
      </c>
      <c r="C369" s="20" t="s">
        <v>62</v>
      </c>
      <c r="D369" s="20"/>
      <c r="E369" s="20" t="s">
        <v>53</v>
      </c>
      <c r="F369" s="20" t="s">
        <v>96</v>
      </c>
      <c r="G369" s="20" t="s">
        <v>90</v>
      </c>
      <c r="H369" s="51"/>
      <c r="I369" s="52" t="s">
        <v>47</v>
      </c>
      <c r="J369" s="53"/>
      <c r="K369" s="57"/>
      <c r="L369" s="24"/>
      <c r="M369" s="57"/>
      <c r="N369" s="24"/>
      <c r="O369" s="24"/>
      <c r="P369" s="57"/>
      <c r="Q369" s="57">
        <v>18556.659</v>
      </c>
      <c r="R369" s="57"/>
      <c r="S369" s="24">
        <f>SUM(P369:R369)</f>
        <v>18556.659</v>
      </c>
      <c r="T369" s="24">
        <f>SUM(S369,O369)</f>
        <v>18556.659</v>
      </c>
      <c r="U369" s="24">
        <f>O369/T369*100</f>
        <v>0</v>
      </c>
      <c r="V369" s="24">
        <f>S369/T369*100</f>
        <v>100</v>
      </c>
      <c r="W369" s="1"/>
    </row>
    <row r="370" spans="1:23" ht="23.25">
      <c r="A370" s="21"/>
      <c r="B370" s="20"/>
      <c r="C370" s="20"/>
      <c r="D370" s="20"/>
      <c r="E370" s="20"/>
      <c r="F370" s="20"/>
      <c r="G370" s="20"/>
      <c r="H370" s="51"/>
      <c r="I370" s="52" t="s">
        <v>48</v>
      </c>
      <c r="J370" s="53"/>
      <c r="K370" s="57"/>
      <c r="L370" s="24"/>
      <c r="M370" s="57"/>
      <c r="N370" s="24"/>
      <c r="O370" s="24"/>
      <c r="P370" s="57"/>
      <c r="Q370" s="57">
        <v>19455.924</v>
      </c>
      <c r="R370" s="57"/>
      <c r="S370" s="24">
        <f>SUM(P370:R370)</f>
        <v>19455.924</v>
      </c>
      <c r="T370" s="24">
        <f>SUM(S370,O370)</f>
        <v>19455.924</v>
      </c>
      <c r="U370" s="24"/>
      <c r="V370" s="24">
        <f>S370/T370*100</f>
        <v>100</v>
      </c>
      <c r="W370" s="1"/>
    </row>
    <row r="371" spans="1:23" ht="23.25">
      <c r="A371" s="21"/>
      <c r="B371" s="20"/>
      <c r="C371" s="20"/>
      <c r="D371" s="20"/>
      <c r="E371" s="20"/>
      <c r="F371" s="20"/>
      <c r="G371" s="20"/>
      <c r="H371" s="51"/>
      <c r="I371" s="52" t="s">
        <v>49</v>
      </c>
      <c r="J371" s="53"/>
      <c r="K371" s="57"/>
      <c r="L371" s="24"/>
      <c r="M371" s="57"/>
      <c r="N371" s="24"/>
      <c r="O371" s="24"/>
      <c r="P371" s="57"/>
      <c r="Q371" s="57">
        <f>Q370/Q358*100</f>
        <v>28.01353674212296</v>
      </c>
      <c r="R371" s="57"/>
      <c r="S371" s="24">
        <f>S370/S358*100</f>
        <v>28.01353674212296</v>
      </c>
      <c r="T371" s="24">
        <f>T370/T358*100</f>
        <v>28.01353674212296</v>
      </c>
      <c r="U371" s="24"/>
      <c r="V371" s="24"/>
      <c r="W371" s="1"/>
    </row>
    <row r="372" spans="1:23" ht="23.25">
      <c r="A372" s="21"/>
      <c r="B372" s="20"/>
      <c r="C372" s="20"/>
      <c r="D372" s="20"/>
      <c r="E372" s="20"/>
      <c r="F372" s="20"/>
      <c r="G372" s="20"/>
      <c r="H372" s="51"/>
      <c r="I372" s="52" t="s">
        <v>50</v>
      </c>
      <c r="J372" s="53"/>
      <c r="K372" s="57"/>
      <c r="L372" s="24"/>
      <c r="M372" s="57"/>
      <c r="N372" s="24"/>
      <c r="O372" s="24"/>
      <c r="P372" s="57"/>
      <c r="Q372" s="57">
        <f>Q370/Q369*100</f>
        <v>104.84605014297024</v>
      </c>
      <c r="R372" s="57"/>
      <c r="S372" s="24">
        <f>S370/S369*100</f>
        <v>104.84605014297024</v>
      </c>
      <c r="T372" s="24">
        <f>T370/T369*100</f>
        <v>104.84605014297024</v>
      </c>
      <c r="U372" s="24"/>
      <c r="V372" s="24"/>
      <c r="W372" s="1"/>
    </row>
    <row r="373" spans="1:23" ht="23.25">
      <c r="A373" s="21"/>
      <c r="B373" s="20"/>
      <c r="C373" s="20"/>
      <c r="D373" s="20"/>
      <c r="E373" s="20"/>
      <c r="F373" s="20"/>
      <c r="G373" s="20"/>
      <c r="H373" s="51"/>
      <c r="I373" s="52"/>
      <c r="J373" s="53"/>
      <c r="K373" s="57"/>
      <c r="L373" s="24"/>
      <c r="M373" s="57"/>
      <c r="N373" s="24"/>
      <c r="O373" s="24"/>
      <c r="P373" s="57"/>
      <c r="Q373" s="57"/>
      <c r="R373" s="57"/>
      <c r="S373" s="24"/>
      <c r="T373" s="24"/>
      <c r="U373" s="24"/>
      <c r="V373" s="24"/>
      <c r="W373" s="1"/>
    </row>
    <row r="374" spans="1:23" ht="23.25">
      <c r="A374" s="21"/>
      <c r="B374" s="20"/>
      <c r="C374" s="20"/>
      <c r="D374" s="20"/>
      <c r="E374" s="20"/>
      <c r="F374" s="20"/>
      <c r="G374" s="20" t="s">
        <v>100</v>
      </c>
      <c r="H374" s="51"/>
      <c r="I374" s="52" t="s">
        <v>101</v>
      </c>
      <c r="J374" s="53"/>
      <c r="K374" s="57"/>
      <c r="L374" s="24"/>
      <c r="M374" s="57"/>
      <c r="N374" s="24"/>
      <c r="O374" s="24"/>
      <c r="P374" s="57"/>
      <c r="Q374" s="57"/>
      <c r="R374" s="57"/>
      <c r="S374" s="24"/>
      <c r="T374" s="24"/>
      <c r="U374" s="24"/>
      <c r="V374" s="24"/>
      <c r="W374" s="1"/>
    </row>
    <row r="375" spans="1:23" ht="23.25">
      <c r="A375" s="21"/>
      <c r="B375" s="20"/>
      <c r="C375" s="20"/>
      <c r="D375" s="20"/>
      <c r="E375" s="20"/>
      <c r="F375" s="20"/>
      <c r="G375" s="20"/>
      <c r="H375" s="51"/>
      <c r="I375" s="52" t="s">
        <v>102</v>
      </c>
      <c r="J375" s="53"/>
      <c r="K375" s="57"/>
      <c r="L375" s="24"/>
      <c r="M375" s="57"/>
      <c r="N375" s="24"/>
      <c r="O375" s="24"/>
      <c r="P375" s="57"/>
      <c r="Q375" s="57"/>
      <c r="R375" s="57"/>
      <c r="S375" s="24"/>
      <c r="T375" s="24"/>
      <c r="U375" s="24"/>
      <c r="V375" s="24"/>
      <c r="W375" s="1"/>
    </row>
    <row r="376" spans="1:23" ht="23.25">
      <c r="A376" s="21"/>
      <c r="B376" s="20"/>
      <c r="C376" s="20"/>
      <c r="D376" s="20"/>
      <c r="E376" s="20"/>
      <c r="F376" s="20"/>
      <c r="G376" s="20"/>
      <c r="H376" s="51"/>
      <c r="I376" s="52" t="s">
        <v>46</v>
      </c>
      <c r="J376" s="53"/>
      <c r="K376" s="57"/>
      <c r="L376" s="24"/>
      <c r="M376" s="57"/>
      <c r="N376" s="24"/>
      <c r="O376" s="24">
        <f>SUM(K376:N376)</f>
        <v>0</v>
      </c>
      <c r="P376" s="57"/>
      <c r="Q376" s="57">
        <v>80632.676</v>
      </c>
      <c r="R376" s="57"/>
      <c r="S376" s="24">
        <f>SUM(P376:R376)</f>
        <v>80632.676</v>
      </c>
      <c r="T376" s="24">
        <f>SUM(S376,O376)</f>
        <v>80632.676</v>
      </c>
      <c r="U376" s="24">
        <f>O376/T376*100</f>
        <v>0</v>
      </c>
      <c r="V376" s="24">
        <f>S376/T376*100</f>
        <v>100</v>
      </c>
      <c r="W376" s="1"/>
    </row>
    <row r="377" spans="1:23" ht="23.25">
      <c r="A377" s="21"/>
      <c r="B377" s="20"/>
      <c r="C377" s="20"/>
      <c r="D377" s="20"/>
      <c r="E377" s="20"/>
      <c r="F377" s="20"/>
      <c r="G377" s="20"/>
      <c r="H377" s="51"/>
      <c r="I377" s="52" t="s">
        <v>47</v>
      </c>
      <c r="J377" s="53"/>
      <c r="K377" s="57"/>
      <c r="L377" s="24"/>
      <c r="M377" s="57"/>
      <c r="N377" s="24"/>
      <c r="O377" s="24"/>
      <c r="P377" s="57"/>
      <c r="Q377" s="57">
        <v>30894.38</v>
      </c>
      <c r="R377" s="57"/>
      <c r="S377" s="24">
        <f>SUM(P377:R377)</f>
        <v>30894.38</v>
      </c>
      <c r="T377" s="24">
        <f>SUM(S377,O377)</f>
        <v>30894.38</v>
      </c>
      <c r="U377" s="24">
        <f>O377/T377*100</f>
        <v>0</v>
      </c>
      <c r="V377" s="24">
        <f>S377/T377*100</f>
        <v>100</v>
      </c>
      <c r="W377" s="1"/>
    </row>
    <row r="378" spans="1:23" ht="23.25">
      <c r="A378" s="21"/>
      <c r="B378" s="20"/>
      <c r="C378" s="20"/>
      <c r="D378" s="20"/>
      <c r="E378" s="20"/>
      <c r="F378" s="20"/>
      <c r="G378" s="20"/>
      <c r="H378" s="51"/>
      <c r="I378" s="52" t="s">
        <v>48</v>
      </c>
      <c r="J378" s="53"/>
      <c r="K378" s="57"/>
      <c r="L378" s="24"/>
      <c r="M378" s="57"/>
      <c r="N378" s="24"/>
      <c r="O378" s="24"/>
      <c r="P378" s="57"/>
      <c r="Q378" s="57">
        <v>28908.875</v>
      </c>
      <c r="R378" s="57"/>
      <c r="S378" s="24">
        <f>SUM(P378:R378)</f>
        <v>28908.875</v>
      </c>
      <c r="T378" s="24">
        <f>SUM(S378,O378)</f>
        <v>28908.875</v>
      </c>
      <c r="U378" s="24"/>
      <c r="V378" s="24">
        <f>S378/T378*100</f>
        <v>100</v>
      </c>
      <c r="W378" s="1"/>
    </row>
    <row r="379" spans="1:23" ht="23.25">
      <c r="A379" s="21"/>
      <c r="B379" s="20"/>
      <c r="C379" s="20"/>
      <c r="D379" s="20"/>
      <c r="E379" s="20"/>
      <c r="F379" s="20"/>
      <c r="G379" s="20"/>
      <c r="H379" s="51"/>
      <c r="I379" s="52" t="s">
        <v>49</v>
      </c>
      <c r="J379" s="53"/>
      <c r="K379" s="57"/>
      <c r="L379" s="24"/>
      <c r="M379" s="57"/>
      <c r="N379" s="24"/>
      <c r="O379" s="24"/>
      <c r="P379" s="57"/>
      <c r="Q379" s="57">
        <f>Q378/Q376*100</f>
        <v>35.85255560661288</v>
      </c>
      <c r="R379" s="57"/>
      <c r="S379" s="24">
        <f>S378/S376*100</f>
        <v>35.85255560661288</v>
      </c>
      <c r="T379" s="24">
        <f>T378/T376*100</f>
        <v>35.85255560661288</v>
      </c>
      <c r="U379" s="24"/>
      <c r="V379" s="24"/>
      <c r="W379" s="1"/>
    </row>
    <row r="380" spans="1:23" ht="23.25">
      <c r="A380" s="21"/>
      <c r="B380" s="20"/>
      <c r="C380" s="20"/>
      <c r="D380" s="20"/>
      <c r="E380" s="20"/>
      <c r="F380" s="20"/>
      <c r="G380" s="20"/>
      <c r="H380" s="51"/>
      <c r="I380" s="52" t="s">
        <v>50</v>
      </c>
      <c r="J380" s="53"/>
      <c r="K380" s="57"/>
      <c r="L380" s="24"/>
      <c r="M380" s="57"/>
      <c r="N380" s="24"/>
      <c r="O380" s="24"/>
      <c r="P380" s="57"/>
      <c r="Q380" s="57">
        <f>Q378/Q377*100</f>
        <v>93.57324859731769</v>
      </c>
      <c r="R380" s="57"/>
      <c r="S380" s="24">
        <f>S378/S377*100</f>
        <v>93.57324859731769</v>
      </c>
      <c r="T380" s="24">
        <f>T378/T377*100</f>
        <v>93.57324859731769</v>
      </c>
      <c r="U380" s="24"/>
      <c r="V380" s="24"/>
      <c r="W380" s="1"/>
    </row>
    <row r="381" spans="1:23" ht="23.25">
      <c r="A381" s="21"/>
      <c r="B381" s="20"/>
      <c r="C381" s="20"/>
      <c r="D381" s="20"/>
      <c r="E381" s="20"/>
      <c r="F381" s="20"/>
      <c r="G381" s="20"/>
      <c r="H381" s="51"/>
      <c r="I381" s="52"/>
      <c r="J381" s="53"/>
      <c r="K381" s="57"/>
      <c r="L381" s="24"/>
      <c r="M381" s="57"/>
      <c r="N381" s="24"/>
      <c r="O381" s="24"/>
      <c r="P381" s="57"/>
      <c r="Q381" s="57"/>
      <c r="R381" s="57"/>
      <c r="S381" s="24"/>
      <c r="T381" s="24"/>
      <c r="U381" s="24"/>
      <c r="V381" s="24"/>
      <c r="W381" s="1"/>
    </row>
    <row r="382" spans="1:23" ht="23.25">
      <c r="A382" s="21"/>
      <c r="B382" s="59"/>
      <c r="C382" s="60"/>
      <c r="D382" s="60"/>
      <c r="E382" s="60"/>
      <c r="F382" s="60"/>
      <c r="G382" s="60" t="s">
        <v>82</v>
      </c>
      <c r="H382" s="52"/>
      <c r="I382" s="52" t="s">
        <v>83</v>
      </c>
      <c r="J382" s="53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1"/>
    </row>
    <row r="383" spans="1:23" ht="23.25">
      <c r="A383" s="21"/>
      <c r="B383" s="20"/>
      <c r="C383" s="20"/>
      <c r="D383" s="20"/>
      <c r="E383" s="20"/>
      <c r="F383" s="20"/>
      <c r="G383" s="20"/>
      <c r="H383" s="51"/>
      <c r="I383" s="52" t="s">
        <v>103</v>
      </c>
      <c r="J383" s="53"/>
      <c r="K383" s="57"/>
      <c r="L383" s="24"/>
      <c r="M383" s="57"/>
      <c r="N383" s="24"/>
      <c r="O383" s="24"/>
      <c r="P383" s="57"/>
      <c r="Q383" s="57"/>
      <c r="R383" s="57"/>
      <c r="S383" s="24"/>
      <c r="T383" s="24"/>
      <c r="U383" s="24"/>
      <c r="V383" s="24"/>
      <c r="W383" s="1"/>
    </row>
    <row r="384" spans="1:23" ht="23.25">
      <c r="A384" s="21"/>
      <c r="B384" s="20"/>
      <c r="C384" s="20"/>
      <c r="D384" s="20"/>
      <c r="E384" s="20"/>
      <c r="F384" s="20"/>
      <c r="G384" s="20"/>
      <c r="H384" s="51"/>
      <c r="I384" s="52" t="s">
        <v>46</v>
      </c>
      <c r="J384" s="53"/>
      <c r="K384" s="57"/>
      <c r="L384" s="24"/>
      <c r="M384" s="57"/>
      <c r="N384" s="24"/>
      <c r="O384" s="24">
        <f>SUM(K384:N384)</f>
        <v>0</v>
      </c>
      <c r="P384" s="57"/>
      <c r="Q384" s="57">
        <v>504023.641</v>
      </c>
      <c r="R384" s="57"/>
      <c r="S384" s="24">
        <f>SUM(P384:R384)</f>
        <v>504023.641</v>
      </c>
      <c r="T384" s="24">
        <f>SUM(S384,O384)</f>
        <v>504023.641</v>
      </c>
      <c r="U384" s="24">
        <f>O384/T384*100</f>
        <v>0</v>
      </c>
      <c r="V384" s="24">
        <f>S384/T384*100</f>
        <v>100</v>
      </c>
      <c r="W384" s="1"/>
    </row>
    <row r="385" spans="1:23" ht="23.25">
      <c r="A385" s="21"/>
      <c r="B385" s="20"/>
      <c r="C385" s="20"/>
      <c r="D385" s="20"/>
      <c r="E385" s="20"/>
      <c r="F385" s="20"/>
      <c r="G385" s="20"/>
      <c r="H385" s="51"/>
      <c r="I385" s="52" t="s">
        <v>47</v>
      </c>
      <c r="J385" s="53"/>
      <c r="K385" s="57"/>
      <c r="L385" s="24"/>
      <c r="M385" s="57"/>
      <c r="N385" s="24"/>
      <c r="O385" s="24"/>
      <c r="P385" s="57">
        <v>1832.358</v>
      </c>
      <c r="Q385" s="57">
        <v>645211.102</v>
      </c>
      <c r="R385" s="57"/>
      <c r="S385" s="24">
        <f>SUM(P385:R385)</f>
        <v>647043.46</v>
      </c>
      <c r="T385" s="24">
        <f>SUM(S385,O385)</f>
        <v>647043.46</v>
      </c>
      <c r="U385" s="24">
        <f>O385/T385*100</f>
        <v>0</v>
      </c>
      <c r="V385" s="24">
        <f>S385/T385*100</f>
        <v>100</v>
      </c>
      <c r="W385" s="1"/>
    </row>
    <row r="386" spans="1:23" ht="23.25">
      <c r="A386" s="21"/>
      <c r="B386" s="20"/>
      <c r="C386" s="20"/>
      <c r="D386" s="20"/>
      <c r="E386" s="20"/>
      <c r="F386" s="20"/>
      <c r="G386" s="20"/>
      <c r="H386" s="51"/>
      <c r="I386" s="52" t="s">
        <v>48</v>
      </c>
      <c r="J386" s="53"/>
      <c r="K386" s="22"/>
      <c r="L386" s="22"/>
      <c r="M386" s="22"/>
      <c r="N386" s="22"/>
      <c r="O386" s="22"/>
      <c r="P386" s="22">
        <v>1492.516</v>
      </c>
      <c r="Q386" s="22">
        <v>607082.344</v>
      </c>
      <c r="R386" s="22"/>
      <c r="S386" s="22">
        <f>SUM(P386:R386)</f>
        <v>608574.86</v>
      </c>
      <c r="T386" s="22">
        <f>SUM(S386,O386)</f>
        <v>608574.86</v>
      </c>
      <c r="U386" s="22"/>
      <c r="V386" s="22">
        <f>S386/T386*100</f>
        <v>100</v>
      </c>
      <c r="W386" s="1"/>
    </row>
    <row r="387" spans="1:23" ht="23.25">
      <c r="A387" s="21"/>
      <c r="B387" s="20"/>
      <c r="C387" s="20"/>
      <c r="D387" s="20"/>
      <c r="E387" s="20"/>
      <c r="F387" s="20"/>
      <c r="G387" s="20"/>
      <c r="H387" s="51"/>
      <c r="I387" s="52" t="s">
        <v>49</v>
      </c>
      <c r="J387" s="53"/>
      <c r="K387" s="57"/>
      <c r="L387" s="24"/>
      <c r="M387" s="57"/>
      <c r="N387" s="24"/>
      <c r="O387" s="24"/>
      <c r="P387" s="57"/>
      <c r="Q387" s="57">
        <f>Q386/Q384*100</f>
        <v>120.4471962457015</v>
      </c>
      <c r="R387" s="57"/>
      <c r="S387" s="24">
        <f>S386/S384*100</f>
        <v>120.74331648264886</v>
      </c>
      <c r="T387" s="24">
        <f>T386/T384*100</f>
        <v>120.74331648264886</v>
      </c>
      <c r="U387" s="24"/>
      <c r="V387" s="24"/>
      <c r="W387" s="1"/>
    </row>
    <row r="388" spans="1:23" ht="23.25">
      <c r="A388" s="21"/>
      <c r="B388" s="20"/>
      <c r="C388" s="20"/>
      <c r="D388" s="20"/>
      <c r="E388" s="20"/>
      <c r="F388" s="20"/>
      <c r="G388" s="20"/>
      <c r="H388" s="51"/>
      <c r="I388" s="52" t="s">
        <v>50</v>
      </c>
      <c r="J388" s="53"/>
      <c r="K388" s="57"/>
      <c r="L388" s="24"/>
      <c r="M388" s="57"/>
      <c r="N388" s="24"/>
      <c r="O388" s="24"/>
      <c r="P388" s="57">
        <f>P386/P385*100</f>
        <v>81.45329679025606</v>
      </c>
      <c r="Q388" s="57">
        <f>Q386/Q385*100</f>
        <v>94.09049877136182</v>
      </c>
      <c r="R388" s="57"/>
      <c r="S388" s="24">
        <f>S386/S385*100</f>
        <v>94.05471156450605</v>
      </c>
      <c r="T388" s="24">
        <f>T386/T385*100</f>
        <v>94.05471156450605</v>
      </c>
      <c r="U388" s="24"/>
      <c r="V388" s="24"/>
      <c r="W388" s="1"/>
    </row>
    <row r="389" spans="1:23" ht="23.25">
      <c r="A389" s="21"/>
      <c r="B389" s="20"/>
      <c r="C389" s="20"/>
      <c r="D389" s="20"/>
      <c r="E389" s="20"/>
      <c r="F389" s="20"/>
      <c r="G389" s="20"/>
      <c r="H389" s="51"/>
      <c r="I389" s="52"/>
      <c r="J389" s="53"/>
      <c r="K389" s="57"/>
      <c r="L389" s="24"/>
      <c r="M389" s="57"/>
      <c r="N389" s="24"/>
      <c r="O389" s="24"/>
      <c r="P389" s="57"/>
      <c r="Q389" s="57"/>
      <c r="R389" s="57"/>
      <c r="S389" s="24"/>
      <c r="T389" s="24"/>
      <c r="U389" s="24"/>
      <c r="V389" s="24"/>
      <c r="W389" s="1"/>
    </row>
    <row r="390" spans="1:23" ht="23.25">
      <c r="A390" s="21"/>
      <c r="B390" s="20"/>
      <c r="C390" s="20"/>
      <c r="D390" s="20"/>
      <c r="E390" s="20"/>
      <c r="F390" s="20"/>
      <c r="G390" s="20" t="s">
        <v>104</v>
      </c>
      <c r="H390" s="51"/>
      <c r="I390" s="68" t="s">
        <v>105</v>
      </c>
      <c r="J390" s="53"/>
      <c r="K390" s="57"/>
      <c r="L390" s="24"/>
      <c r="M390" s="57"/>
      <c r="N390" s="24"/>
      <c r="O390" s="24"/>
      <c r="P390" s="57"/>
      <c r="Q390" s="57"/>
      <c r="R390" s="57"/>
      <c r="S390" s="24"/>
      <c r="T390" s="24"/>
      <c r="U390" s="24"/>
      <c r="V390" s="24"/>
      <c r="W390" s="1"/>
    </row>
    <row r="391" spans="1:23" ht="23.25">
      <c r="A391" s="21"/>
      <c r="B391" s="59"/>
      <c r="C391" s="20"/>
      <c r="D391" s="20"/>
      <c r="E391" s="20"/>
      <c r="F391" s="20"/>
      <c r="G391" s="20"/>
      <c r="H391" s="51"/>
      <c r="I391" s="52" t="s">
        <v>106</v>
      </c>
      <c r="J391" s="53"/>
      <c r="K391" s="23"/>
      <c r="L391" s="24"/>
      <c r="M391" s="25"/>
      <c r="N391" s="27"/>
      <c r="O391" s="27"/>
      <c r="P391" s="28"/>
      <c r="Q391" s="23"/>
      <c r="R391" s="54"/>
      <c r="S391" s="27"/>
      <c r="T391" s="27"/>
      <c r="U391" s="27"/>
      <c r="V391" s="24"/>
      <c r="W391" s="1"/>
    </row>
    <row r="392" spans="1:23" ht="23.25">
      <c r="A392" s="21"/>
      <c r="B392" s="59"/>
      <c r="C392" s="20"/>
      <c r="D392" s="20"/>
      <c r="E392" s="20"/>
      <c r="F392" s="20"/>
      <c r="G392" s="20"/>
      <c r="H392" s="51"/>
      <c r="I392" s="52" t="s">
        <v>46</v>
      </c>
      <c r="J392" s="53"/>
      <c r="K392" s="23"/>
      <c r="L392" s="24"/>
      <c r="M392" s="25"/>
      <c r="N392" s="27"/>
      <c r="O392" s="27">
        <f>SUM(K392:N392)</f>
        <v>0</v>
      </c>
      <c r="P392" s="28"/>
      <c r="Q392" s="23">
        <v>178045.746</v>
      </c>
      <c r="R392" s="54"/>
      <c r="S392" s="27">
        <f>SUM(P392:R392)</f>
        <v>178045.746</v>
      </c>
      <c r="T392" s="27">
        <f>SUM(S392,O392)</f>
        <v>178045.746</v>
      </c>
      <c r="U392" s="27">
        <f>O392/T392*100</f>
        <v>0</v>
      </c>
      <c r="V392" s="24">
        <f>S392/T392*100</f>
        <v>100</v>
      </c>
      <c r="W392" s="1"/>
    </row>
    <row r="393" spans="1:23" ht="23.25">
      <c r="A393" s="21"/>
      <c r="B393" s="59"/>
      <c r="C393" s="20"/>
      <c r="D393" s="20"/>
      <c r="E393" s="20"/>
      <c r="F393" s="20"/>
      <c r="G393" s="20"/>
      <c r="H393" s="51"/>
      <c r="I393" s="52" t="s">
        <v>47</v>
      </c>
      <c r="J393" s="53"/>
      <c r="K393" s="23"/>
      <c r="L393" s="24"/>
      <c r="M393" s="25"/>
      <c r="N393" s="27"/>
      <c r="O393" s="27"/>
      <c r="P393" s="28">
        <v>0</v>
      </c>
      <c r="Q393" s="23">
        <v>121442.471</v>
      </c>
      <c r="R393" s="54"/>
      <c r="S393" s="27">
        <f>SUM(P393:R393)</f>
        <v>121442.471</v>
      </c>
      <c r="T393" s="27">
        <f>SUM(S393,O393)</f>
        <v>121442.471</v>
      </c>
      <c r="U393" s="27">
        <f>O393/T393*100</f>
        <v>0</v>
      </c>
      <c r="V393" s="24">
        <f>S393/T393*100</f>
        <v>100</v>
      </c>
      <c r="W393" s="1"/>
    </row>
    <row r="394" spans="1:23" ht="23.25">
      <c r="A394" s="21"/>
      <c r="B394" s="59"/>
      <c r="C394" s="60"/>
      <c r="D394" s="60"/>
      <c r="E394" s="60"/>
      <c r="F394" s="60"/>
      <c r="G394" s="60"/>
      <c r="H394" s="52"/>
      <c r="I394" s="52" t="s">
        <v>48</v>
      </c>
      <c r="J394" s="53"/>
      <c r="K394" s="22"/>
      <c r="L394" s="22"/>
      <c r="M394" s="22"/>
      <c r="N394" s="22"/>
      <c r="O394" s="22"/>
      <c r="P394" s="22"/>
      <c r="Q394" s="22">
        <v>108941.43</v>
      </c>
      <c r="R394" s="22"/>
      <c r="S394" s="22">
        <f>SUM(P394:R394)</f>
        <v>108941.43</v>
      </c>
      <c r="T394" s="22">
        <f>SUM(S394,O394)</f>
        <v>108941.43</v>
      </c>
      <c r="U394" s="22"/>
      <c r="V394" s="22">
        <f>S394/T394*100</f>
        <v>100</v>
      </c>
      <c r="W394" s="1"/>
    </row>
    <row r="395" spans="1:23" ht="23.25">
      <c r="A395" s="21"/>
      <c r="B395" s="59"/>
      <c r="C395" s="60"/>
      <c r="D395" s="60"/>
      <c r="E395" s="60"/>
      <c r="F395" s="60"/>
      <c r="G395" s="60"/>
      <c r="H395" s="52"/>
      <c r="I395" s="52" t="s">
        <v>49</v>
      </c>
      <c r="J395" s="53"/>
      <c r="K395" s="22"/>
      <c r="L395" s="22"/>
      <c r="M395" s="22"/>
      <c r="N395" s="22"/>
      <c r="O395" s="22"/>
      <c r="P395" s="22"/>
      <c r="Q395" s="22">
        <f>Q394/Q392*100</f>
        <v>61.18732541916502</v>
      </c>
      <c r="R395" s="22"/>
      <c r="S395" s="22">
        <f>S394/S392*100</f>
        <v>61.18732541916502</v>
      </c>
      <c r="T395" s="22">
        <f>T394/T392*100</f>
        <v>61.18732541916502</v>
      </c>
      <c r="U395" s="22"/>
      <c r="V395" s="22"/>
      <c r="W395" s="1"/>
    </row>
    <row r="396" spans="1:23" ht="23.25">
      <c r="A396" s="21"/>
      <c r="B396" s="59"/>
      <c r="C396" s="59"/>
      <c r="D396" s="59"/>
      <c r="E396" s="59"/>
      <c r="F396" s="59"/>
      <c r="G396" s="59"/>
      <c r="H396" s="51"/>
      <c r="I396" s="52" t="s">
        <v>50</v>
      </c>
      <c r="J396" s="53"/>
      <c r="K396" s="57"/>
      <c r="L396" s="24"/>
      <c r="M396" s="57"/>
      <c r="N396" s="24"/>
      <c r="O396" s="24"/>
      <c r="P396" s="57"/>
      <c r="Q396" s="57">
        <f>Q394/Q393*100</f>
        <v>89.70620335944909</v>
      </c>
      <c r="R396" s="57"/>
      <c r="S396" s="24">
        <f>S394/S393*100</f>
        <v>89.70620335944909</v>
      </c>
      <c r="T396" s="24">
        <f>T394/T393*100</f>
        <v>89.70620335944909</v>
      </c>
      <c r="U396" s="24"/>
      <c r="V396" s="24"/>
      <c r="W396" s="1"/>
    </row>
    <row r="397" spans="1:23" ht="23.25">
      <c r="A397" s="21"/>
      <c r="B397" s="59"/>
      <c r="C397" s="59"/>
      <c r="D397" s="59"/>
      <c r="E397" s="59"/>
      <c r="F397" s="59"/>
      <c r="G397" s="59"/>
      <c r="H397" s="51"/>
      <c r="I397" s="52"/>
      <c r="J397" s="53"/>
      <c r="K397" s="57"/>
      <c r="L397" s="24"/>
      <c r="M397" s="57"/>
      <c r="N397" s="24"/>
      <c r="O397" s="24"/>
      <c r="P397" s="57"/>
      <c r="Q397" s="57"/>
      <c r="R397" s="57"/>
      <c r="S397" s="24"/>
      <c r="T397" s="24"/>
      <c r="U397" s="24"/>
      <c r="V397" s="24"/>
      <c r="W397" s="1"/>
    </row>
    <row r="398" spans="1:23" ht="23.25">
      <c r="A398" s="21"/>
      <c r="B398" s="59"/>
      <c r="C398" s="60"/>
      <c r="D398" s="60"/>
      <c r="E398" s="60"/>
      <c r="F398" s="60"/>
      <c r="G398" s="60" t="s">
        <v>107</v>
      </c>
      <c r="H398" s="52"/>
      <c r="I398" s="52" t="s">
        <v>108</v>
      </c>
      <c r="J398" s="53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1"/>
    </row>
    <row r="399" spans="1:23" ht="23.25">
      <c r="A399" s="21"/>
      <c r="B399" s="59"/>
      <c r="C399" s="59"/>
      <c r="D399" s="59"/>
      <c r="E399" s="59"/>
      <c r="F399" s="59"/>
      <c r="G399" s="59"/>
      <c r="H399" s="51"/>
      <c r="I399" s="52" t="s">
        <v>109</v>
      </c>
      <c r="J399" s="53"/>
      <c r="K399" s="57"/>
      <c r="L399" s="24"/>
      <c r="M399" s="57"/>
      <c r="N399" s="24"/>
      <c r="O399" s="24"/>
      <c r="P399" s="57"/>
      <c r="Q399" s="57"/>
      <c r="R399" s="57"/>
      <c r="S399" s="24"/>
      <c r="T399" s="24"/>
      <c r="U399" s="24"/>
      <c r="V399" s="24"/>
      <c r="W399" s="1"/>
    </row>
    <row r="400" spans="1:23" ht="23.25">
      <c r="A400" s="21"/>
      <c r="B400" s="59"/>
      <c r="C400" s="59"/>
      <c r="D400" s="59"/>
      <c r="E400" s="59"/>
      <c r="F400" s="59"/>
      <c r="G400" s="59"/>
      <c r="H400" s="51"/>
      <c r="I400" s="52" t="s">
        <v>46</v>
      </c>
      <c r="J400" s="53"/>
      <c r="K400" s="57"/>
      <c r="L400" s="24"/>
      <c r="M400" s="57"/>
      <c r="N400" s="24"/>
      <c r="O400" s="24">
        <f>SUM(K400:N400)</f>
        <v>0</v>
      </c>
      <c r="P400" s="57"/>
      <c r="Q400" s="57">
        <v>35427.387</v>
      </c>
      <c r="R400" s="57"/>
      <c r="S400" s="24">
        <f>SUM(P400:R400)</f>
        <v>35427.387</v>
      </c>
      <c r="T400" s="24">
        <f>SUM(S400,O400)</f>
        <v>35427.387</v>
      </c>
      <c r="U400" s="24">
        <f>O400/T400*100</f>
        <v>0</v>
      </c>
      <c r="V400" s="24">
        <f>S400/T400*100</f>
        <v>100</v>
      </c>
      <c r="W400" s="1"/>
    </row>
    <row r="401" spans="1:23" ht="23.25">
      <c r="A401" s="21"/>
      <c r="B401" s="59"/>
      <c r="C401" s="59"/>
      <c r="D401" s="59"/>
      <c r="E401" s="59"/>
      <c r="F401" s="59"/>
      <c r="G401" s="59"/>
      <c r="H401" s="51"/>
      <c r="I401" s="52" t="s">
        <v>47</v>
      </c>
      <c r="J401" s="53"/>
      <c r="K401" s="57"/>
      <c r="L401" s="24"/>
      <c r="M401" s="57"/>
      <c r="N401" s="24"/>
      <c r="O401" s="24"/>
      <c r="P401" s="57"/>
      <c r="Q401" s="57">
        <v>3882.017</v>
      </c>
      <c r="R401" s="57"/>
      <c r="S401" s="24">
        <f>SUM(P401:R401)</f>
        <v>3882.017</v>
      </c>
      <c r="T401" s="24">
        <f>SUM(S401,O401)</f>
        <v>3882.017</v>
      </c>
      <c r="U401" s="24">
        <f>O401/T401*100</f>
        <v>0</v>
      </c>
      <c r="V401" s="24">
        <f>S401/T401*100</f>
        <v>100</v>
      </c>
      <c r="W401" s="1"/>
    </row>
    <row r="402" spans="1:23" ht="23.25">
      <c r="A402" s="21"/>
      <c r="B402" s="59"/>
      <c r="C402" s="59"/>
      <c r="D402" s="59"/>
      <c r="E402" s="59"/>
      <c r="F402" s="59"/>
      <c r="G402" s="59"/>
      <c r="H402" s="51"/>
      <c r="I402" s="52" t="s">
        <v>48</v>
      </c>
      <c r="J402" s="53"/>
      <c r="K402" s="57"/>
      <c r="L402" s="24"/>
      <c r="M402" s="57"/>
      <c r="N402" s="24"/>
      <c r="O402" s="24"/>
      <c r="P402" s="57"/>
      <c r="Q402" s="57">
        <v>4911.773</v>
      </c>
      <c r="R402" s="57"/>
      <c r="S402" s="24">
        <f>SUM(P402:R402)</f>
        <v>4911.773</v>
      </c>
      <c r="T402" s="24">
        <f>SUM(S402,O402)</f>
        <v>4911.773</v>
      </c>
      <c r="U402" s="24">
        <f>O402/T402*100</f>
        <v>0</v>
      </c>
      <c r="V402" s="24">
        <f>S402/T402*100</f>
        <v>100</v>
      </c>
      <c r="W402" s="1"/>
    </row>
    <row r="403" spans="1:23" ht="23.25">
      <c r="A403" s="21"/>
      <c r="B403" s="59"/>
      <c r="C403" s="59"/>
      <c r="D403" s="59"/>
      <c r="E403" s="59"/>
      <c r="F403" s="59"/>
      <c r="G403" s="59"/>
      <c r="H403" s="51"/>
      <c r="I403" s="52" t="s">
        <v>49</v>
      </c>
      <c r="J403" s="53"/>
      <c r="K403" s="57"/>
      <c r="L403" s="24"/>
      <c r="M403" s="57"/>
      <c r="N403" s="24"/>
      <c r="O403" s="24"/>
      <c r="P403" s="57"/>
      <c r="Q403" s="57">
        <f>Q402/Q400*100</f>
        <v>13.86433890820116</v>
      </c>
      <c r="R403" s="57"/>
      <c r="S403" s="24">
        <f>S402/S400*100</f>
        <v>13.86433890820116</v>
      </c>
      <c r="T403" s="24">
        <f>T402/T400*100</f>
        <v>13.86433890820116</v>
      </c>
      <c r="U403" s="24"/>
      <c r="V403" s="24"/>
      <c r="W403" s="1"/>
    </row>
    <row r="404" spans="1:23" ht="23.25">
      <c r="A404" s="21"/>
      <c r="B404" s="59"/>
      <c r="C404" s="59"/>
      <c r="D404" s="59"/>
      <c r="E404" s="59"/>
      <c r="F404" s="59"/>
      <c r="G404" s="59"/>
      <c r="H404" s="51"/>
      <c r="I404" s="52" t="s">
        <v>50</v>
      </c>
      <c r="J404" s="53"/>
      <c r="K404" s="57"/>
      <c r="L404" s="24"/>
      <c r="M404" s="57"/>
      <c r="N404" s="24"/>
      <c r="O404" s="24"/>
      <c r="P404" s="57"/>
      <c r="Q404" s="57">
        <f>Q402/Q401*100</f>
        <v>126.52631351176464</v>
      </c>
      <c r="R404" s="57"/>
      <c r="S404" s="24">
        <f>S402/S401*100</f>
        <v>126.52631351176464</v>
      </c>
      <c r="T404" s="24">
        <f>T402/T401*100</f>
        <v>126.52631351176464</v>
      </c>
      <c r="U404" s="24"/>
      <c r="V404" s="24"/>
      <c r="W404" s="1"/>
    </row>
    <row r="405" spans="1:23" ht="23.25">
      <c r="A405" s="21"/>
      <c r="B405" s="69"/>
      <c r="C405" s="69"/>
      <c r="D405" s="69"/>
      <c r="E405" s="69"/>
      <c r="F405" s="69"/>
      <c r="G405" s="69"/>
      <c r="H405" s="61"/>
      <c r="I405" s="62"/>
      <c r="J405" s="63"/>
      <c r="K405" s="64"/>
      <c r="L405" s="65"/>
      <c r="M405" s="64"/>
      <c r="N405" s="65"/>
      <c r="O405" s="65"/>
      <c r="P405" s="64"/>
      <c r="Q405" s="64"/>
      <c r="R405" s="64"/>
      <c r="S405" s="65"/>
      <c r="T405" s="65"/>
      <c r="U405" s="65"/>
      <c r="V405" s="65"/>
      <c r="W405" s="1"/>
    </row>
    <row r="406" spans="1:23" ht="23.25">
      <c r="A406" s="70"/>
      <c r="B406" s="70"/>
      <c r="C406" s="70"/>
      <c r="D406" s="70"/>
      <c r="E406" s="70"/>
      <c r="F406" s="70"/>
      <c r="G406" s="71"/>
      <c r="H406" s="68"/>
      <c r="I406" s="68"/>
      <c r="J406" s="68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3"/>
      <c r="V406" s="73"/>
      <c r="W406" s="74"/>
    </row>
    <row r="407" spans="1:23" ht="23.25">
      <c r="A407" s="1"/>
      <c r="B407" s="67"/>
      <c r="C407" s="67"/>
      <c r="D407" s="67"/>
      <c r="E407" s="67"/>
      <c r="F407" s="67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5"/>
      <c r="T407" s="5"/>
      <c r="U407" s="5"/>
      <c r="V407" s="5" t="s">
        <v>135</v>
      </c>
      <c r="W407" s="1"/>
    </row>
    <row r="408" spans="1:23" ht="23.25">
      <c r="A408" s="1"/>
      <c r="B408" s="9" t="s">
        <v>4</v>
      </c>
      <c r="C408" s="10"/>
      <c r="D408" s="10"/>
      <c r="E408" s="10"/>
      <c r="F408" s="10"/>
      <c r="G408" s="10"/>
      <c r="H408" s="11"/>
      <c r="I408" s="12"/>
      <c r="J408" s="13"/>
      <c r="K408" s="14" t="s">
        <v>5</v>
      </c>
      <c r="L408" s="14"/>
      <c r="M408" s="14"/>
      <c r="N408" s="14"/>
      <c r="O408" s="14"/>
      <c r="P408" s="15" t="s">
        <v>6</v>
      </c>
      <c r="Q408" s="14"/>
      <c r="R408" s="14"/>
      <c r="S408" s="14"/>
      <c r="T408" s="15" t="s">
        <v>7</v>
      </c>
      <c r="U408" s="14"/>
      <c r="V408" s="16"/>
      <c r="W408" s="1"/>
    </row>
    <row r="409" spans="1:23" ht="23.25">
      <c r="A409" s="1"/>
      <c r="B409" s="17" t="s">
        <v>8</v>
      </c>
      <c r="C409" s="18"/>
      <c r="D409" s="18"/>
      <c r="E409" s="18"/>
      <c r="F409" s="18"/>
      <c r="G409" s="19"/>
      <c r="H409" s="20"/>
      <c r="I409" s="21"/>
      <c r="J409" s="22"/>
      <c r="K409" s="23"/>
      <c r="L409" s="24"/>
      <c r="M409" s="25"/>
      <c r="N409" s="26"/>
      <c r="O409" s="27"/>
      <c r="P409" s="28"/>
      <c r="Q409" s="23"/>
      <c r="R409" s="29"/>
      <c r="S409" s="27"/>
      <c r="T409" s="27"/>
      <c r="U409" s="30" t="s">
        <v>9</v>
      </c>
      <c r="V409" s="31"/>
      <c r="W409" s="1"/>
    </row>
    <row r="410" spans="1:23" ht="23.25">
      <c r="A410" s="1"/>
      <c r="B410" s="20"/>
      <c r="C410" s="32"/>
      <c r="D410" s="32"/>
      <c r="E410" s="32"/>
      <c r="F410" s="33"/>
      <c r="G410" s="32"/>
      <c r="H410" s="20"/>
      <c r="I410" s="34" t="s">
        <v>10</v>
      </c>
      <c r="J410" s="22"/>
      <c r="K410" s="35" t="s">
        <v>11</v>
      </c>
      <c r="L410" s="36" t="s">
        <v>12</v>
      </c>
      <c r="M410" s="37" t="s">
        <v>11</v>
      </c>
      <c r="N410" s="26" t="s">
        <v>13</v>
      </c>
      <c r="O410" s="24"/>
      <c r="P410" s="38" t="s">
        <v>14</v>
      </c>
      <c r="Q410" s="35" t="s">
        <v>15</v>
      </c>
      <c r="R410" s="29" t="s">
        <v>16</v>
      </c>
      <c r="S410" s="27"/>
      <c r="T410" s="27"/>
      <c r="U410" s="27"/>
      <c r="V410" s="36"/>
      <c r="W410" s="1"/>
    </row>
    <row r="411" spans="1:23" ht="23.25">
      <c r="A411" s="1"/>
      <c r="B411" s="39" t="s">
        <v>17</v>
      </c>
      <c r="C411" s="39" t="s">
        <v>18</v>
      </c>
      <c r="D411" s="39" t="s">
        <v>19</v>
      </c>
      <c r="E411" s="39" t="s">
        <v>20</v>
      </c>
      <c r="F411" s="39" t="s">
        <v>21</v>
      </c>
      <c r="G411" s="39" t="s">
        <v>22</v>
      </c>
      <c r="H411" s="20"/>
      <c r="I411" s="34"/>
      <c r="J411" s="22"/>
      <c r="K411" s="35" t="s">
        <v>23</v>
      </c>
      <c r="L411" s="36" t="s">
        <v>24</v>
      </c>
      <c r="M411" s="37" t="s">
        <v>25</v>
      </c>
      <c r="N411" s="26" t="s">
        <v>26</v>
      </c>
      <c r="O411" s="36" t="s">
        <v>27</v>
      </c>
      <c r="P411" s="38" t="s">
        <v>28</v>
      </c>
      <c r="Q411" s="35" t="s">
        <v>29</v>
      </c>
      <c r="R411" s="29" t="s">
        <v>30</v>
      </c>
      <c r="S411" s="26" t="s">
        <v>27</v>
      </c>
      <c r="T411" s="26" t="s">
        <v>31</v>
      </c>
      <c r="U411" s="26" t="s">
        <v>32</v>
      </c>
      <c r="V411" s="36" t="s">
        <v>33</v>
      </c>
      <c r="W411" s="1"/>
    </row>
    <row r="412" spans="1:23" ht="23.25">
      <c r="A412" s="1"/>
      <c r="B412" s="40"/>
      <c r="C412" s="40"/>
      <c r="D412" s="40"/>
      <c r="E412" s="40"/>
      <c r="F412" s="40"/>
      <c r="G412" s="40"/>
      <c r="H412" s="40"/>
      <c r="I412" s="41"/>
      <c r="J412" s="42"/>
      <c r="K412" s="43"/>
      <c r="L412" s="44"/>
      <c r="M412" s="45"/>
      <c r="N412" s="46"/>
      <c r="O412" s="47"/>
      <c r="P412" s="48" t="s">
        <v>34</v>
      </c>
      <c r="Q412" s="43"/>
      <c r="R412" s="49"/>
      <c r="S412" s="47"/>
      <c r="T412" s="47"/>
      <c r="U412" s="47"/>
      <c r="V412" s="50"/>
      <c r="W412" s="1"/>
    </row>
    <row r="413" spans="1:23" ht="23.25">
      <c r="A413" s="21"/>
      <c r="B413" s="59"/>
      <c r="C413" s="59"/>
      <c r="D413" s="59"/>
      <c r="E413" s="59"/>
      <c r="F413" s="59"/>
      <c r="G413" s="59"/>
      <c r="H413" s="51"/>
      <c r="I413" s="52"/>
      <c r="J413" s="53"/>
      <c r="K413" s="57"/>
      <c r="L413" s="24"/>
      <c r="M413" s="57"/>
      <c r="N413" s="24"/>
      <c r="O413" s="24"/>
      <c r="P413" s="57"/>
      <c r="Q413" s="57"/>
      <c r="R413" s="57"/>
      <c r="S413" s="24"/>
      <c r="T413" s="24"/>
      <c r="U413" s="24"/>
      <c r="V413" s="24"/>
      <c r="W413" s="1"/>
    </row>
    <row r="414" spans="1:23" ht="23.25">
      <c r="A414" s="21"/>
      <c r="B414" s="20"/>
      <c r="C414" s="20"/>
      <c r="D414" s="20"/>
      <c r="E414" s="20"/>
      <c r="F414" s="20"/>
      <c r="G414" s="20"/>
      <c r="H414" s="51"/>
      <c r="I414" s="52"/>
      <c r="J414" s="53"/>
      <c r="K414" s="57"/>
      <c r="L414" s="24"/>
      <c r="M414" s="57"/>
      <c r="N414" s="24"/>
      <c r="O414" s="24"/>
      <c r="P414" s="57"/>
      <c r="Q414" s="57"/>
      <c r="R414" s="57"/>
      <c r="S414" s="24"/>
      <c r="T414" s="24"/>
      <c r="U414" s="24"/>
      <c r="V414" s="24"/>
      <c r="W414" s="1"/>
    </row>
    <row r="415" spans="1:23" ht="23.25">
      <c r="A415" s="21"/>
      <c r="B415" s="20" t="s">
        <v>72</v>
      </c>
      <c r="C415" s="20" t="s">
        <v>62</v>
      </c>
      <c r="D415" s="20"/>
      <c r="E415" s="20" t="s">
        <v>53</v>
      </c>
      <c r="F415" s="20" t="s">
        <v>96</v>
      </c>
      <c r="G415" s="20" t="s">
        <v>110</v>
      </c>
      <c r="H415" s="51"/>
      <c r="I415" s="52" t="s">
        <v>111</v>
      </c>
      <c r="J415" s="53"/>
      <c r="K415" s="57"/>
      <c r="L415" s="24"/>
      <c r="M415" s="57"/>
      <c r="N415" s="24"/>
      <c r="O415" s="24"/>
      <c r="P415" s="57"/>
      <c r="Q415" s="57"/>
      <c r="R415" s="57"/>
      <c r="S415" s="24"/>
      <c r="T415" s="24"/>
      <c r="U415" s="24"/>
      <c r="V415" s="24"/>
      <c r="W415" s="1"/>
    </row>
    <row r="416" spans="1:23" ht="23.25">
      <c r="A416" s="21"/>
      <c r="B416" s="20"/>
      <c r="C416" s="20"/>
      <c r="D416" s="20"/>
      <c r="E416" s="20"/>
      <c r="F416" s="20"/>
      <c r="G416" s="20"/>
      <c r="H416" s="51"/>
      <c r="I416" s="52" t="s">
        <v>112</v>
      </c>
      <c r="J416" s="53"/>
      <c r="K416" s="57"/>
      <c r="L416" s="24"/>
      <c r="M416" s="57"/>
      <c r="N416" s="24"/>
      <c r="O416" s="24"/>
      <c r="P416" s="57"/>
      <c r="Q416" s="57"/>
      <c r="R416" s="57"/>
      <c r="S416" s="24"/>
      <c r="T416" s="24"/>
      <c r="U416" s="24"/>
      <c r="V416" s="24"/>
      <c r="W416" s="1"/>
    </row>
    <row r="417" spans="1:23" ht="23.25">
      <c r="A417" s="21"/>
      <c r="B417" s="20"/>
      <c r="C417" s="20"/>
      <c r="D417" s="20"/>
      <c r="E417" s="20"/>
      <c r="F417" s="20"/>
      <c r="G417" s="20"/>
      <c r="H417" s="51"/>
      <c r="I417" s="52" t="s">
        <v>46</v>
      </c>
      <c r="J417" s="53"/>
      <c r="K417" s="57"/>
      <c r="L417" s="24"/>
      <c r="M417" s="57"/>
      <c r="N417" s="24"/>
      <c r="O417" s="24">
        <f>SUM(K417:N417)</f>
        <v>0</v>
      </c>
      <c r="P417" s="57"/>
      <c r="Q417" s="57">
        <v>342132.176</v>
      </c>
      <c r="R417" s="57"/>
      <c r="S417" s="24">
        <f>SUM(P417:R417)</f>
        <v>342132.176</v>
      </c>
      <c r="T417" s="24">
        <f>SUM(S417,O417)</f>
        <v>342132.176</v>
      </c>
      <c r="U417" s="24">
        <f>O417/T417*100</f>
        <v>0</v>
      </c>
      <c r="V417" s="24">
        <f>S417/T417*100</f>
        <v>100</v>
      </c>
      <c r="W417" s="1"/>
    </row>
    <row r="418" spans="1:23" ht="23.25">
      <c r="A418" s="21"/>
      <c r="B418" s="20"/>
      <c r="C418" s="20"/>
      <c r="D418" s="20"/>
      <c r="E418" s="20"/>
      <c r="F418" s="20"/>
      <c r="G418" s="20"/>
      <c r="H418" s="51"/>
      <c r="I418" s="52" t="s">
        <v>47</v>
      </c>
      <c r="J418" s="53"/>
      <c r="K418" s="57"/>
      <c r="L418" s="24"/>
      <c r="M418" s="57"/>
      <c r="N418" s="24"/>
      <c r="O418" s="24"/>
      <c r="P418" s="57"/>
      <c r="Q418" s="57">
        <v>238811.394</v>
      </c>
      <c r="R418" s="57"/>
      <c r="S418" s="24">
        <f>SUM(P418:R418)</f>
        <v>238811.394</v>
      </c>
      <c r="T418" s="24">
        <f>SUM(S418,O418)</f>
        <v>238811.394</v>
      </c>
      <c r="U418" s="24">
        <f>O418/T418*100</f>
        <v>0</v>
      </c>
      <c r="V418" s="24">
        <f>S418/T418*100</f>
        <v>100</v>
      </c>
      <c r="W418" s="1"/>
    </row>
    <row r="419" spans="1:23" ht="23.25">
      <c r="A419" s="21"/>
      <c r="B419" s="20"/>
      <c r="C419" s="20"/>
      <c r="D419" s="20"/>
      <c r="E419" s="20"/>
      <c r="F419" s="20"/>
      <c r="G419" s="20"/>
      <c r="H419" s="51"/>
      <c r="I419" s="52" t="s">
        <v>48</v>
      </c>
      <c r="J419" s="53"/>
      <c r="K419" s="57"/>
      <c r="L419" s="24"/>
      <c r="M419" s="57"/>
      <c r="N419" s="24"/>
      <c r="O419" s="24"/>
      <c r="P419" s="57"/>
      <c r="Q419" s="57">
        <v>235101.065</v>
      </c>
      <c r="R419" s="57"/>
      <c r="S419" s="24">
        <f>SUM(P419:R419)</f>
        <v>235101.065</v>
      </c>
      <c r="T419" s="24">
        <f>SUM(S419,O419)</f>
        <v>235101.065</v>
      </c>
      <c r="U419" s="24"/>
      <c r="V419" s="24">
        <f>S419/T419*100</f>
        <v>100</v>
      </c>
      <c r="W419" s="1"/>
    </row>
    <row r="420" spans="1:23" ht="23.25">
      <c r="A420" s="21"/>
      <c r="B420" s="20"/>
      <c r="C420" s="20"/>
      <c r="D420" s="20"/>
      <c r="E420" s="20"/>
      <c r="F420" s="20"/>
      <c r="G420" s="20"/>
      <c r="H420" s="51"/>
      <c r="I420" s="52" t="s">
        <v>49</v>
      </c>
      <c r="J420" s="53"/>
      <c r="K420" s="57"/>
      <c r="L420" s="24"/>
      <c r="M420" s="57"/>
      <c r="N420" s="24"/>
      <c r="O420" s="24"/>
      <c r="P420" s="57"/>
      <c r="Q420" s="57">
        <f>Q419/Q417*100</f>
        <v>68.71644396287358</v>
      </c>
      <c r="R420" s="57"/>
      <c r="S420" s="24">
        <f>S419/S417*100</f>
        <v>68.71644396287358</v>
      </c>
      <c r="T420" s="24">
        <f>T419/T417*100</f>
        <v>68.71644396287358</v>
      </c>
      <c r="U420" s="24"/>
      <c r="V420" s="24"/>
      <c r="W420" s="1"/>
    </row>
    <row r="421" spans="1:23" ht="23.25">
      <c r="A421" s="21"/>
      <c r="B421" s="20"/>
      <c r="C421" s="20"/>
      <c r="D421" s="20"/>
      <c r="E421" s="20"/>
      <c r="F421" s="20"/>
      <c r="G421" s="20"/>
      <c r="H421" s="51"/>
      <c r="I421" s="52" t="s">
        <v>50</v>
      </c>
      <c r="J421" s="53"/>
      <c r="K421" s="57"/>
      <c r="L421" s="24"/>
      <c r="M421" s="57"/>
      <c r="N421" s="24"/>
      <c r="O421" s="24"/>
      <c r="P421" s="57"/>
      <c r="Q421" s="57">
        <f>Q419/Q418*100</f>
        <v>98.44633501867168</v>
      </c>
      <c r="R421" s="57"/>
      <c r="S421" s="24">
        <f>S419/S418*100</f>
        <v>98.44633501867168</v>
      </c>
      <c r="T421" s="24">
        <f>T419/T418*100</f>
        <v>98.44633501867168</v>
      </c>
      <c r="U421" s="24"/>
      <c r="V421" s="24"/>
      <c r="W421" s="1"/>
    </row>
    <row r="422" spans="1:23" ht="23.25">
      <c r="A422" s="21"/>
      <c r="B422" s="20"/>
      <c r="C422" s="20"/>
      <c r="D422" s="20"/>
      <c r="E422" s="20"/>
      <c r="F422" s="20"/>
      <c r="G422" s="20"/>
      <c r="H422" s="51"/>
      <c r="I422" s="52"/>
      <c r="J422" s="53"/>
      <c r="K422" s="57"/>
      <c r="L422" s="24"/>
      <c r="M422" s="57"/>
      <c r="N422" s="24"/>
      <c r="O422" s="24"/>
      <c r="P422" s="57"/>
      <c r="Q422" s="57"/>
      <c r="R422" s="57"/>
      <c r="S422" s="24"/>
      <c r="T422" s="24"/>
      <c r="U422" s="24"/>
      <c r="V422" s="24"/>
      <c r="W422" s="1"/>
    </row>
    <row r="423" spans="1:23" ht="23.25">
      <c r="A423" s="21"/>
      <c r="B423" s="20"/>
      <c r="C423" s="20"/>
      <c r="D423" s="20"/>
      <c r="E423" s="20"/>
      <c r="F423" s="20"/>
      <c r="G423" s="20" t="s">
        <v>113</v>
      </c>
      <c r="H423" s="51"/>
      <c r="I423" s="52" t="s">
        <v>108</v>
      </c>
      <c r="J423" s="53"/>
      <c r="K423" s="57"/>
      <c r="L423" s="24"/>
      <c r="M423" s="57"/>
      <c r="N423" s="24"/>
      <c r="O423" s="24"/>
      <c r="P423" s="57"/>
      <c r="Q423" s="57"/>
      <c r="R423" s="57"/>
      <c r="S423" s="24"/>
      <c r="T423" s="24"/>
      <c r="U423" s="24"/>
      <c r="V423" s="24"/>
      <c r="W423" s="1"/>
    </row>
    <row r="424" spans="1:23" ht="23.25">
      <c r="A424" s="21"/>
      <c r="B424" s="20"/>
      <c r="C424" s="20"/>
      <c r="D424" s="20"/>
      <c r="E424" s="20"/>
      <c r="F424" s="20"/>
      <c r="G424" s="20"/>
      <c r="H424" s="51"/>
      <c r="I424" s="52" t="s">
        <v>114</v>
      </c>
      <c r="J424" s="53"/>
      <c r="K424" s="57"/>
      <c r="L424" s="24"/>
      <c r="M424" s="57"/>
      <c r="N424" s="24"/>
      <c r="O424" s="24"/>
      <c r="P424" s="57"/>
      <c r="Q424" s="57"/>
      <c r="R424" s="57"/>
      <c r="S424" s="24"/>
      <c r="T424" s="24"/>
      <c r="U424" s="24"/>
      <c r="V424" s="24"/>
      <c r="W424" s="1"/>
    </row>
    <row r="425" spans="1:23" ht="23.25">
      <c r="A425" s="21"/>
      <c r="B425" s="20"/>
      <c r="C425" s="20"/>
      <c r="D425" s="20"/>
      <c r="E425" s="20"/>
      <c r="F425" s="20"/>
      <c r="G425" s="20"/>
      <c r="H425" s="51"/>
      <c r="I425" s="52" t="s">
        <v>46</v>
      </c>
      <c r="J425" s="53"/>
      <c r="K425" s="57"/>
      <c r="L425" s="24"/>
      <c r="M425" s="57"/>
      <c r="N425" s="24"/>
      <c r="O425" s="24">
        <f>SUM(K425:N425)</f>
        <v>0</v>
      </c>
      <c r="P425" s="57"/>
      <c r="Q425" s="57">
        <v>186708.922</v>
      </c>
      <c r="R425" s="57"/>
      <c r="S425" s="24">
        <f>SUM(P425:R425)</f>
        <v>186708.922</v>
      </c>
      <c r="T425" s="24">
        <f>SUM(S425,O425)</f>
        <v>186708.922</v>
      </c>
      <c r="U425" s="24">
        <f>O425/T425*100</f>
        <v>0</v>
      </c>
      <c r="V425" s="24">
        <f>S425/T425*100</f>
        <v>100</v>
      </c>
      <c r="W425" s="1"/>
    </row>
    <row r="426" spans="1:23" ht="23.25">
      <c r="A426" s="21"/>
      <c r="B426" s="20"/>
      <c r="C426" s="20"/>
      <c r="D426" s="20"/>
      <c r="E426" s="20"/>
      <c r="F426" s="20"/>
      <c r="G426" s="20"/>
      <c r="H426" s="51"/>
      <c r="I426" s="52" t="s">
        <v>47</v>
      </c>
      <c r="J426" s="53"/>
      <c r="K426" s="57"/>
      <c r="L426" s="24"/>
      <c r="M426" s="57"/>
      <c r="N426" s="24"/>
      <c r="O426" s="24"/>
      <c r="P426" s="57"/>
      <c r="Q426" s="57">
        <v>138800.056</v>
      </c>
      <c r="R426" s="57"/>
      <c r="S426" s="24">
        <f>SUM(P426:R426)</f>
        <v>138800.056</v>
      </c>
      <c r="T426" s="24">
        <f>SUM(S426,O426)</f>
        <v>138800.056</v>
      </c>
      <c r="U426" s="24">
        <f>O426/T426*100</f>
        <v>0</v>
      </c>
      <c r="V426" s="24">
        <f>S426/T426*100</f>
        <v>100</v>
      </c>
      <c r="W426" s="1"/>
    </row>
    <row r="427" spans="1:23" ht="23.25">
      <c r="A427" s="21"/>
      <c r="B427" s="59"/>
      <c r="C427" s="60"/>
      <c r="D427" s="60"/>
      <c r="E427" s="60"/>
      <c r="F427" s="60"/>
      <c r="G427" s="60"/>
      <c r="H427" s="52"/>
      <c r="I427" s="52" t="s">
        <v>48</v>
      </c>
      <c r="J427" s="53"/>
      <c r="K427" s="22"/>
      <c r="L427" s="22"/>
      <c r="M427" s="22"/>
      <c r="N427" s="22"/>
      <c r="O427" s="22"/>
      <c r="P427" s="22"/>
      <c r="Q427" s="22">
        <v>125676.814</v>
      </c>
      <c r="R427" s="22"/>
      <c r="S427" s="22">
        <f>SUM(P427:R427)</f>
        <v>125676.814</v>
      </c>
      <c r="T427" s="22">
        <f>SUM(S427,O427)</f>
        <v>125676.814</v>
      </c>
      <c r="U427" s="22"/>
      <c r="V427" s="22">
        <f>S427/T427*100</f>
        <v>100</v>
      </c>
      <c r="W427" s="1"/>
    </row>
    <row r="428" spans="1:23" ht="23.25">
      <c r="A428" s="21"/>
      <c r="B428" s="20"/>
      <c r="C428" s="20"/>
      <c r="D428" s="20"/>
      <c r="E428" s="20"/>
      <c r="F428" s="20"/>
      <c r="G428" s="20"/>
      <c r="H428" s="51"/>
      <c r="I428" s="52" t="s">
        <v>49</v>
      </c>
      <c r="J428" s="53"/>
      <c r="K428" s="57"/>
      <c r="L428" s="24"/>
      <c r="M428" s="57"/>
      <c r="N428" s="24"/>
      <c r="O428" s="24"/>
      <c r="P428" s="57"/>
      <c r="Q428" s="57">
        <f>Q427/Q425*100</f>
        <v>67.31162745398959</v>
      </c>
      <c r="R428" s="57"/>
      <c r="S428" s="24">
        <f>S427/S425*100</f>
        <v>67.31162745398959</v>
      </c>
      <c r="T428" s="24">
        <f>T427/T425*100</f>
        <v>67.31162745398959</v>
      </c>
      <c r="U428" s="24"/>
      <c r="V428" s="24"/>
      <c r="W428" s="1"/>
    </row>
    <row r="429" spans="1:23" ht="23.25">
      <c r="A429" s="21"/>
      <c r="B429" s="20"/>
      <c r="C429" s="20"/>
      <c r="D429" s="20"/>
      <c r="E429" s="20"/>
      <c r="F429" s="20"/>
      <c r="G429" s="20"/>
      <c r="H429" s="51"/>
      <c r="I429" s="52" t="s">
        <v>50</v>
      </c>
      <c r="J429" s="53"/>
      <c r="K429" s="57"/>
      <c r="L429" s="24"/>
      <c r="M429" s="57"/>
      <c r="N429" s="24"/>
      <c r="O429" s="24"/>
      <c r="P429" s="57"/>
      <c r="Q429" s="57">
        <f>Q427/Q426*100</f>
        <v>90.54521851201558</v>
      </c>
      <c r="R429" s="57"/>
      <c r="S429" s="24">
        <f>S427/S426*100</f>
        <v>90.54521851201558</v>
      </c>
      <c r="T429" s="24">
        <f>T427/T426*100</f>
        <v>90.54521851201558</v>
      </c>
      <c r="U429" s="24"/>
      <c r="V429" s="24"/>
      <c r="W429" s="1"/>
    </row>
    <row r="430" spans="1:23" ht="23.25">
      <c r="A430" s="21"/>
      <c r="B430" s="20"/>
      <c r="C430" s="20"/>
      <c r="D430" s="20"/>
      <c r="E430" s="20"/>
      <c r="F430" s="20"/>
      <c r="G430" s="20"/>
      <c r="H430" s="51"/>
      <c r="I430" s="52"/>
      <c r="J430" s="53"/>
      <c r="K430" s="57"/>
      <c r="L430" s="24"/>
      <c r="M430" s="57"/>
      <c r="N430" s="24"/>
      <c r="O430" s="24"/>
      <c r="P430" s="57"/>
      <c r="Q430" s="57"/>
      <c r="R430" s="57"/>
      <c r="S430" s="24"/>
      <c r="T430" s="24"/>
      <c r="U430" s="24"/>
      <c r="V430" s="24"/>
      <c r="W430" s="1"/>
    </row>
    <row r="431" spans="1:23" ht="23.25">
      <c r="A431" s="21"/>
      <c r="B431" s="20"/>
      <c r="C431" s="20"/>
      <c r="D431" s="20"/>
      <c r="E431" s="20"/>
      <c r="F431" s="20"/>
      <c r="G431" s="20" t="s">
        <v>115</v>
      </c>
      <c r="H431" s="51"/>
      <c r="I431" s="52" t="s">
        <v>116</v>
      </c>
      <c r="J431" s="53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1"/>
    </row>
    <row r="432" spans="1:23" ht="23.25">
      <c r="A432" s="21"/>
      <c r="B432" s="20"/>
      <c r="C432" s="20"/>
      <c r="D432" s="20"/>
      <c r="E432" s="20"/>
      <c r="F432" s="20"/>
      <c r="G432" s="20"/>
      <c r="H432" s="51"/>
      <c r="I432" s="52" t="s">
        <v>117</v>
      </c>
      <c r="J432" s="53"/>
      <c r="K432" s="57"/>
      <c r="L432" s="24"/>
      <c r="M432" s="57"/>
      <c r="N432" s="24"/>
      <c r="O432" s="24"/>
      <c r="P432" s="57"/>
      <c r="Q432" s="57"/>
      <c r="R432" s="57"/>
      <c r="S432" s="24"/>
      <c r="T432" s="24"/>
      <c r="U432" s="24"/>
      <c r="V432" s="24"/>
      <c r="W432" s="1"/>
    </row>
    <row r="433" spans="1:23" ht="23.25">
      <c r="A433" s="21"/>
      <c r="B433" s="20"/>
      <c r="C433" s="20"/>
      <c r="D433" s="20"/>
      <c r="E433" s="20"/>
      <c r="F433" s="20"/>
      <c r="G433" s="20"/>
      <c r="H433" s="51"/>
      <c r="I433" s="52" t="s">
        <v>46</v>
      </c>
      <c r="J433" s="53"/>
      <c r="K433" s="57"/>
      <c r="L433" s="24"/>
      <c r="M433" s="57"/>
      <c r="N433" s="24"/>
      <c r="O433" s="24">
        <f>SUM(K433:N433)</f>
        <v>0</v>
      </c>
      <c r="P433" s="57"/>
      <c r="Q433" s="57">
        <v>22806.621</v>
      </c>
      <c r="R433" s="57"/>
      <c r="S433" s="24">
        <f>SUM(P433:R433)</f>
        <v>22806.621</v>
      </c>
      <c r="T433" s="24">
        <f>SUM(S433,O433)</f>
        <v>22806.621</v>
      </c>
      <c r="U433" s="24">
        <f>O433/T433*100</f>
        <v>0</v>
      </c>
      <c r="V433" s="24">
        <f>S433/T433*100</f>
        <v>100</v>
      </c>
      <c r="W433" s="1"/>
    </row>
    <row r="434" spans="1:23" ht="23.25">
      <c r="A434" s="21"/>
      <c r="B434" s="20"/>
      <c r="C434" s="20"/>
      <c r="D434" s="20"/>
      <c r="E434" s="20"/>
      <c r="F434" s="20"/>
      <c r="G434" s="20"/>
      <c r="H434" s="51"/>
      <c r="I434" s="52" t="s">
        <v>47</v>
      </c>
      <c r="J434" s="53"/>
      <c r="K434" s="57"/>
      <c r="L434" s="24"/>
      <c r="M434" s="57"/>
      <c r="N434" s="24"/>
      <c r="O434" s="24"/>
      <c r="P434" s="57"/>
      <c r="Q434" s="57">
        <v>36251.536</v>
      </c>
      <c r="R434" s="57"/>
      <c r="S434" s="24">
        <f>SUM(P434:R434)</f>
        <v>36251.536</v>
      </c>
      <c r="T434" s="24">
        <f>SUM(S434,O434)</f>
        <v>36251.536</v>
      </c>
      <c r="U434" s="24">
        <f>O434/T434*100</f>
        <v>0</v>
      </c>
      <c r="V434" s="24">
        <f>S434/T434*100</f>
        <v>100</v>
      </c>
      <c r="W434" s="1"/>
    </row>
    <row r="435" spans="1:23" ht="23.25">
      <c r="A435" s="21"/>
      <c r="B435" s="20"/>
      <c r="C435" s="20"/>
      <c r="D435" s="20"/>
      <c r="E435" s="20"/>
      <c r="F435" s="20"/>
      <c r="G435" s="20"/>
      <c r="H435" s="51"/>
      <c r="I435" s="68" t="s">
        <v>48</v>
      </c>
      <c r="J435" s="53"/>
      <c r="K435" s="57"/>
      <c r="L435" s="24"/>
      <c r="M435" s="57"/>
      <c r="N435" s="24"/>
      <c r="O435" s="24"/>
      <c r="P435" s="57"/>
      <c r="Q435" s="57">
        <v>54953.762</v>
      </c>
      <c r="R435" s="57"/>
      <c r="S435" s="24">
        <f>SUM(P435:R435)</f>
        <v>54953.762</v>
      </c>
      <c r="T435" s="24">
        <f>SUM(S435,O435)</f>
        <v>54953.762</v>
      </c>
      <c r="U435" s="24">
        <f>O435/T435*100</f>
        <v>0</v>
      </c>
      <c r="V435" s="24">
        <f>S435/T435*100</f>
        <v>100</v>
      </c>
      <c r="W435" s="1"/>
    </row>
    <row r="436" spans="1:23" ht="23.25">
      <c r="A436" s="21"/>
      <c r="B436" s="59"/>
      <c r="C436" s="20"/>
      <c r="D436" s="20"/>
      <c r="E436" s="20"/>
      <c r="F436" s="20"/>
      <c r="G436" s="20"/>
      <c r="H436" s="51"/>
      <c r="I436" s="52" t="s">
        <v>49</v>
      </c>
      <c r="J436" s="53"/>
      <c r="K436" s="23"/>
      <c r="L436" s="24"/>
      <c r="M436" s="25"/>
      <c r="N436" s="27"/>
      <c r="O436" s="27"/>
      <c r="P436" s="28"/>
      <c r="Q436" s="23">
        <f>Q435/Q433*100</f>
        <v>240.95529977895458</v>
      </c>
      <c r="R436" s="54"/>
      <c r="S436" s="27">
        <f>S435/S433*100</f>
        <v>240.95529977895458</v>
      </c>
      <c r="T436" s="27">
        <f>T435/T433*100</f>
        <v>240.95529977895458</v>
      </c>
      <c r="U436" s="27"/>
      <c r="V436" s="24"/>
      <c r="W436" s="1"/>
    </row>
    <row r="437" spans="1:23" ht="23.25">
      <c r="A437" s="21"/>
      <c r="B437" s="59"/>
      <c r="C437" s="20"/>
      <c r="D437" s="20"/>
      <c r="E437" s="20"/>
      <c r="F437" s="20"/>
      <c r="G437" s="20"/>
      <c r="H437" s="51"/>
      <c r="I437" s="52" t="s">
        <v>50</v>
      </c>
      <c r="J437" s="53"/>
      <c r="K437" s="23"/>
      <c r="L437" s="24"/>
      <c r="M437" s="25"/>
      <c r="N437" s="27"/>
      <c r="O437" s="27"/>
      <c r="P437" s="28"/>
      <c r="Q437" s="23">
        <f>Q435/Q434*100</f>
        <v>151.5901615865325</v>
      </c>
      <c r="R437" s="54"/>
      <c r="S437" s="27">
        <f>S435/S434*100</f>
        <v>151.5901615865325</v>
      </c>
      <c r="T437" s="27">
        <f>T435/T434*100</f>
        <v>151.5901615865325</v>
      </c>
      <c r="U437" s="27"/>
      <c r="V437" s="24"/>
      <c r="W437" s="1"/>
    </row>
    <row r="438" spans="1:23" ht="23.25">
      <c r="A438" s="21"/>
      <c r="B438" s="59"/>
      <c r="C438" s="20"/>
      <c r="D438" s="20"/>
      <c r="E438" s="20"/>
      <c r="F438" s="20"/>
      <c r="G438" s="20"/>
      <c r="H438" s="51"/>
      <c r="I438" s="52"/>
      <c r="J438" s="53"/>
      <c r="K438" s="23"/>
      <c r="L438" s="24"/>
      <c r="M438" s="25"/>
      <c r="N438" s="27"/>
      <c r="O438" s="27"/>
      <c r="P438" s="28"/>
      <c r="Q438" s="23"/>
      <c r="R438" s="54"/>
      <c r="S438" s="27"/>
      <c r="T438" s="27"/>
      <c r="U438" s="27"/>
      <c r="V438" s="24"/>
      <c r="W438" s="1"/>
    </row>
    <row r="439" spans="1:23" ht="23.25">
      <c r="A439" s="21"/>
      <c r="B439" s="59"/>
      <c r="C439" s="60"/>
      <c r="D439" s="60"/>
      <c r="E439" s="60"/>
      <c r="F439" s="60"/>
      <c r="G439" s="60" t="s">
        <v>118</v>
      </c>
      <c r="H439" s="52"/>
      <c r="I439" s="52" t="s">
        <v>119</v>
      </c>
      <c r="J439" s="53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1"/>
    </row>
    <row r="440" spans="1:23" ht="23.25">
      <c r="A440" s="21"/>
      <c r="B440" s="59"/>
      <c r="C440" s="60"/>
      <c r="D440" s="60"/>
      <c r="E440" s="60"/>
      <c r="F440" s="60"/>
      <c r="G440" s="60"/>
      <c r="H440" s="52"/>
      <c r="I440" s="52" t="s">
        <v>120</v>
      </c>
      <c r="J440" s="53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1"/>
    </row>
    <row r="441" spans="1:23" ht="23.25">
      <c r="A441" s="21"/>
      <c r="B441" s="59"/>
      <c r="C441" s="59"/>
      <c r="D441" s="59"/>
      <c r="E441" s="59"/>
      <c r="F441" s="59"/>
      <c r="G441" s="59"/>
      <c r="H441" s="51"/>
      <c r="I441" s="52" t="s">
        <v>46</v>
      </c>
      <c r="J441" s="53"/>
      <c r="K441" s="57"/>
      <c r="L441" s="24"/>
      <c r="M441" s="57"/>
      <c r="N441" s="24"/>
      <c r="O441" s="24">
        <f>SUM(K441:N441)</f>
        <v>0</v>
      </c>
      <c r="P441" s="57">
        <v>1151128</v>
      </c>
      <c r="Q441" s="57"/>
      <c r="R441" s="57"/>
      <c r="S441" s="24">
        <f>SUM(P441:R441)</f>
        <v>1151128</v>
      </c>
      <c r="T441" s="24">
        <f>SUM(S441,O441)</f>
        <v>1151128</v>
      </c>
      <c r="U441" s="24">
        <f>O441/T441*100</f>
        <v>0</v>
      </c>
      <c r="V441" s="24">
        <f>S441/T441*100</f>
        <v>100</v>
      </c>
      <c r="W441" s="1"/>
    </row>
    <row r="442" spans="1:23" ht="23.25">
      <c r="A442" s="21"/>
      <c r="B442" s="59"/>
      <c r="C442" s="59"/>
      <c r="D442" s="59"/>
      <c r="E442" s="59"/>
      <c r="F442" s="59"/>
      <c r="G442" s="59"/>
      <c r="H442" s="51"/>
      <c r="I442" s="52" t="s">
        <v>47</v>
      </c>
      <c r="J442" s="53"/>
      <c r="K442" s="57"/>
      <c r="L442" s="24"/>
      <c r="M442" s="57"/>
      <c r="N442" s="24"/>
      <c r="O442" s="24"/>
      <c r="P442" s="57">
        <v>1118309.894</v>
      </c>
      <c r="Q442" s="57"/>
      <c r="R442" s="57"/>
      <c r="S442" s="24">
        <f>SUM(P442:R442)</f>
        <v>1118309.894</v>
      </c>
      <c r="T442" s="24">
        <f>SUM(S442,O442)</f>
        <v>1118309.894</v>
      </c>
      <c r="U442" s="24">
        <f>O442/T442*100</f>
        <v>0</v>
      </c>
      <c r="V442" s="24">
        <f>S442/T442*100</f>
        <v>100</v>
      </c>
      <c r="W442" s="1"/>
    </row>
    <row r="443" spans="1:23" ht="23.25">
      <c r="A443" s="21"/>
      <c r="B443" s="59"/>
      <c r="C443" s="60"/>
      <c r="D443" s="60"/>
      <c r="E443" s="60"/>
      <c r="F443" s="60"/>
      <c r="G443" s="60"/>
      <c r="H443" s="52"/>
      <c r="I443" s="52" t="s">
        <v>48</v>
      </c>
      <c r="J443" s="53"/>
      <c r="K443" s="22"/>
      <c r="L443" s="22"/>
      <c r="M443" s="22"/>
      <c r="N443" s="22"/>
      <c r="O443" s="22"/>
      <c r="P443" s="22">
        <v>1036950.168</v>
      </c>
      <c r="Q443" s="22"/>
      <c r="R443" s="22"/>
      <c r="S443" s="22">
        <f>SUM(P443:R443)</f>
        <v>1036950.168</v>
      </c>
      <c r="T443" s="22">
        <f>SUM(S443,O443)</f>
        <v>1036950.168</v>
      </c>
      <c r="U443" s="22"/>
      <c r="V443" s="22">
        <f>S443/T443*100</f>
        <v>100</v>
      </c>
      <c r="W443" s="1"/>
    </row>
    <row r="444" spans="1:23" ht="23.25">
      <c r="A444" s="21"/>
      <c r="B444" s="59"/>
      <c r="C444" s="59"/>
      <c r="D444" s="59"/>
      <c r="E444" s="59"/>
      <c r="F444" s="59"/>
      <c r="G444" s="59"/>
      <c r="H444" s="51"/>
      <c r="I444" s="52" t="s">
        <v>49</v>
      </c>
      <c r="J444" s="53"/>
      <c r="K444" s="57"/>
      <c r="L444" s="24"/>
      <c r="M444" s="57"/>
      <c r="N444" s="24"/>
      <c r="O444" s="24"/>
      <c r="P444" s="57">
        <f>P443/P441*100</f>
        <v>90.08122189713046</v>
      </c>
      <c r="Q444" s="57"/>
      <c r="R444" s="57"/>
      <c r="S444" s="24">
        <f>S443/S441*100</f>
        <v>90.08122189713046</v>
      </c>
      <c r="T444" s="24">
        <f>T443/T441*100</f>
        <v>90.08122189713046</v>
      </c>
      <c r="U444" s="24"/>
      <c r="V444" s="24"/>
      <c r="W444" s="1"/>
    </row>
    <row r="445" spans="1:23" ht="23.25">
      <c r="A445" s="21"/>
      <c r="B445" s="59"/>
      <c r="C445" s="59"/>
      <c r="D445" s="59"/>
      <c r="E445" s="59"/>
      <c r="F445" s="59"/>
      <c r="G445" s="59"/>
      <c r="H445" s="51"/>
      <c r="I445" s="52" t="s">
        <v>50</v>
      </c>
      <c r="J445" s="53"/>
      <c r="K445" s="57"/>
      <c r="L445" s="24"/>
      <c r="M445" s="57"/>
      <c r="N445" s="24"/>
      <c r="O445" s="24"/>
      <c r="P445" s="57">
        <f>P443/P442*100</f>
        <v>92.72476024431917</v>
      </c>
      <c r="Q445" s="57"/>
      <c r="R445" s="57"/>
      <c r="S445" s="24">
        <f>S443/S442*100</f>
        <v>92.72476024431917</v>
      </c>
      <c r="T445" s="24">
        <f>T443/T442*100</f>
        <v>92.72476024431917</v>
      </c>
      <c r="U445" s="24"/>
      <c r="V445" s="24"/>
      <c r="W445" s="1"/>
    </row>
    <row r="446" spans="1:23" ht="23.25">
      <c r="A446" s="21"/>
      <c r="B446" s="59"/>
      <c r="C446" s="59"/>
      <c r="D446" s="59"/>
      <c r="E446" s="59"/>
      <c r="F446" s="59"/>
      <c r="G446" s="59"/>
      <c r="H446" s="51"/>
      <c r="I446" s="52"/>
      <c r="J446" s="53"/>
      <c r="K446" s="57"/>
      <c r="L446" s="24"/>
      <c r="M446" s="57"/>
      <c r="N446" s="24"/>
      <c r="O446" s="24"/>
      <c r="P446" s="57"/>
      <c r="Q446" s="57"/>
      <c r="R446" s="57"/>
      <c r="S446" s="24"/>
      <c r="T446" s="24"/>
      <c r="U446" s="24"/>
      <c r="V446" s="24"/>
      <c r="W446" s="1"/>
    </row>
    <row r="447" spans="1:23" ht="23.25">
      <c r="A447" s="21"/>
      <c r="B447" s="59"/>
      <c r="C447" s="59"/>
      <c r="D447" s="59"/>
      <c r="E447" s="59"/>
      <c r="F447" s="59"/>
      <c r="G447" s="59" t="s">
        <v>57</v>
      </c>
      <c r="H447" s="51"/>
      <c r="I447" s="52" t="s">
        <v>58</v>
      </c>
      <c r="J447" s="53"/>
      <c r="K447" s="57"/>
      <c r="L447" s="24"/>
      <c r="M447" s="57"/>
      <c r="N447" s="24"/>
      <c r="O447" s="24"/>
      <c r="P447" s="57"/>
      <c r="Q447" s="57"/>
      <c r="R447" s="57"/>
      <c r="S447" s="24"/>
      <c r="T447" s="24">
        <f>SUM(S447,O447)</f>
        <v>0</v>
      </c>
      <c r="U447" s="24"/>
      <c r="V447" s="24"/>
      <c r="W447" s="1"/>
    </row>
    <row r="448" spans="1:23" ht="23.25">
      <c r="A448" s="21"/>
      <c r="B448" s="59"/>
      <c r="C448" s="59"/>
      <c r="D448" s="59"/>
      <c r="E448" s="59"/>
      <c r="F448" s="59"/>
      <c r="G448" s="59"/>
      <c r="H448" s="51"/>
      <c r="I448" s="52" t="s">
        <v>46</v>
      </c>
      <c r="J448" s="53"/>
      <c r="K448" s="57">
        <v>4435034.74</v>
      </c>
      <c r="L448" s="24">
        <v>776438.373</v>
      </c>
      <c r="M448" s="57">
        <v>1428725.052</v>
      </c>
      <c r="N448" s="24"/>
      <c r="O448" s="24">
        <f>SUM(K448:N448)</f>
        <v>6640198.165</v>
      </c>
      <c r="P448" s="57"/>
      <c r="Q448" s="57"/>
      <c r="R448" s="57"/>
      <c r="S448" s="24">
        <f>SUM(P448:R448)</f>
        <v>0</v>
      </c>
      <c r="T448" s="24">
        <f>SUM(S448,O448)</f>
        <v>6640198.165</v>
      </c>
      <c r="U448" s="24">
        <f>O448/T448*100</f>
        <v>100</v>
      </c>
      <c r="V448" s="24">
        <f>S448/T448*100</f>
        <v>0</v>
      </c>
      <c r="W448" s="1"/>
    </row>
    <row r="449" spans="1:23" ht="23.25">
      <c r="A449" s="21"/>
      <c r="B449" s="59"/>
      <c r="C449" s="59"/>
      <c r="D449" s="59"/>
      <c r="E449" s="59"/>
      <c r="F449" s="59"/>
      <c r="G449" s="59"/>
      <c r="H449" s="51"/>
      <c r="I449" s="52" t="s">
        <v>47</v>
      </c>
      <c r="J449" s="53"/>
      <c r="K449" s="57">
        <v>4803893.415</v>
      </c>
      <c r="L449" s="24">
        <v>1072571.154</v>
      </c>
      <c r="M449" s="57">
        <v>1531562.252</v>
      </c>
      <c r="N449" s="24"/>
      <c r="O449" s="24">
        <f>SUM(K449:N449)</f>
        <v>7408026.821</v>
      </c>
      <c r="P449" s="57"/>
      <c r="Q449" s="57"/>
      <c r="R449" s="57"/>
      <c r="S449" s="24">
        <f>SUM(P449:R449)</f>
        <v>0</v>
      </c>
      <c r="T449" s="24">
        <f>SUM(S449,O449)</f>
        <v>7408026.821</v>
      </c>
      <c r="U449" s="24">
        <f>O449/T449*100</f>
        <v>100</v>
      </c>
      <c r="V449" s="24">
        <f>S449/T449*100</f>
        <v>0</v>
      </c>
      <c r="W449" s="1"/>
    </row>
    <row r="450" spans="1:23" ht="23.25">
      <c r="A450" s="21"/>
      <c r="B450" s="69"/>
      <c r="C450" s="69"/>
      <c r="D450" s="69"/>
      <c r="E450" s="69"/>
      <c r="F450" s="69"/>
      <c r="G450" s="69"/>
      <c r="H450" s="61"/>
      <c r="I450" s="62"/>
      <c r="J450" s="63"/>
      <c r="K450" s="64"/>
      <c r="L450" s="65"/>
      <c r="M450" s="64"/>
      <c r="N450" s="65"/>
      <c r="O450" s="65"/>
      <c r="P450" s="64"/>
      <c r="Q450" s="64"/>
      <c r="R450" s="64"/>
      <c r="S450" s="65"/>
      <c r="T450" s="65"/>
      <c r="U450" s="65"/>
      <c r="V450" s="65"/>
      <c r="W450" s="1"/>
    </row>
    <row r="451" spans="1:23" ht="23.25">
      <c r="A451" s="70"/>
      <c r="B451" s="70"/>
      <c r="C451" s="70"/>
      <c r="D451" s="70"/>
      <c r="E451" s="70"/>
      <c r="F451" s="70"/>
      <c r="G451" s="71"/>
      <c r="H451" s="68"/>
      <c r="I451" s="68"/>
      <c r="J451" s="68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3"/>
      <c r="V451" s="73"/>
      <c r="W451" s="74"/>
    </row>
    <row r="452" spans="1:23" ht="23.25">
      <c r="A452" s="1"/>
      <c r="B452" s="67"/>
      <c r="C452" s="67"/>
      <c r="D452" s="67"/>
      <c r="E452" s="67"/>
      <c r="F452" s="67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5"/>
      <c r="T452" s="5"/>
      <c r="U452" s="5"/>
      <c r="V452" s="5" t="s">
        <v>136</v>
      </c>
      <c r="W452" s="1"/>
    </row>
    <row r="453" spans="1:23" ht="23.25">
      <c r="A453" s="1"/>
      <c r="B453" s="9" t="s">
        <v>4</v>
      </c>
      <c r="C453" s="10"/>
      <c r="D453" s="10"/>
      <c r="E453" s="10"/>
      <c r="F453" s="10"/>
      <c r="G453" s="10"/>
      <c r="H453" s="11"/>
      <c r="I453" s="12"/>
      <c r="J453" s="13"/>
      <c r="K453" s="14" t="s">
        <v>5</v>
      </c>
      <c r="L453" s="14"/>
      <c r="M453" s="14"/>
      <c r="N453" s="14"/>
      <c r="O453" s="14"/>
      <c r="P453" s="15" t="s">
        <v>6</v>
      </c>
      <c r="Q453" s="14"/>
      <c r="R453" s="14"/>
      <c r="S453" s="14"/>
      <c r="T453" s="15" t="s">
        <v>7</v>
      </c>
      <c r="U453" s="14"/>
      <c r="V453" s="16"/>
      <c r="W453" s="1"/>
    </row>
    <row r="454" spans="1:23" ht="23.25">
      <c r="A454" s="1"/>
      <c r="B454" s="17" t="s">
        <v>8</v>
      </c>
      <c r="C454" s="18"/>
      <c r="D454" s="18"/>
      <c r="E454" s="18"/>
      <c r="F454" s="18"/>
      <c r="G454" s="19"/>
      <c r="H454" s="20"/>
      <c r="I454" s="21"/>
      <c r="J454" s="22"/>
      <c r="K454" s="23"/>
      <c r="L454" s="24"/>
      <c r="M454" s="25"/>
      <c r="N454" s="26"/>
      <c r="O454" s="27"/>
      <c r="P454" s="28"/>
      <c r="Q454" s="23"/>
      <c r="R454" s="29"/>
      <c r="S454" s="27"/>
      <c r="T454" s="27"/>
      <c r="U454" s="30" t="s">
        <v>9</v>
      </c>
      <c r="V454" s="31"/>
      <c r="W454" s="1"/>
    </row>
    <row r="455" spans="1:23" ht="23.25">
      <c r="A455" s="1"/>
      <c r="B455" s="20"/>
      <c r="C455" s="32"/>
      <c r="D455" s="32"/>
      <c r="E455" s="32"/>
      <c r="F455" s="33"/>
      <c r="G455" s="32"/>
      <c r="H455" s="20"/>
      <c r="I455" s="34" t="s">
        <v>10</v>
      </c>
      <c r="J455" s="22"/>
      <c r="K455" s="35" t="s">
        <v>11</v>
      </c>
      <c r="L455" s="36" t="s">
        <v>12</v>
      </c>
      <c r="M455" s="37" t="s">
        <v>11</v>
      </c>
      <c r="N455" s="26" t="s">
        <v>13</v>
      </c>
      <c r="O455" s="24"/>
      <c r="P455" s="38" t="s">
        <v>14</v>
      </c>
      <c r="Q455" s="35" t="s">
        <v>15</v>
      </c>
      <c r="R455" s="29" t="s">
        <v>16</v>
      </c>
      <c r="S455" s="27"/>
      <c r="T455" s="27"/>
      <c r="U455" s="27"/>
      <c r="V455" s="36"/>
      <c r="W455" s="1"/>
    </row>
    <row r="456" spans="1:23" ht="23.25">
      <c r="A456" s="1"/>
      <c r="B456" s="39" t="s">
        <v>17</v>
      </c>
      <c r="C456" s="39" t="s">
        <v>18</v>
      </c>
      <c r="D456" s="39" t="s">
        <v>19</v>
      </c>
      <c r="E456" s="39" t="s">
        <v>20</v>
      </c>
      <c r="F456" s="39" t="s">
        <v>21</v>
      </c>
      <c r="G456" s="39" t="s">
        <v>22</v>
      </c>
      <c r="H456" s="20"/>
      <c r="I456" s="34"/>
      <c r="J456" s="22"/>
      <c r="K456" s="35" t="s">
        <v>23</v>
      </c>
      <c r="L456" s="36" t="s">
        <v>24</v>
      </c>
      <c r="M456" s="37" t="s">
        <v>25</v>
      </c>
      <c r="N456" s="26" t="s">
        <v>26</v>
      </c>
      <c r="O456" s="36" t="s">
        <v>27</v>
      </c>
      <c r="P456" s="38" t="s">
        <v>28</v>
      </c>
      <c r="Q456" s="35" t="s">
        <v>29</v>
      </c>
      <c r="R456" s="29" t="s">
        <v>30</v>
      </c>
      <c r="S456" s="26" t="s">
        <v>27</v>
      </c>
      <c r="T456" s="26" t="s">
        <v>31</v>
      </c>
      <c r="U456" s="26" t="s">
        <v>32</v>
      </c>
      <c r="V456" s="36" t="s">
        <v>33</v>
      </c>
      <c r="W456" s="1"/>
    </row>
    <row r="457" spans="1:23" ht="23.25">
      <c r="A457" s="1"/>
      <c r="B457" s="40"/>
      <c r="C457" s="40"/>
      <c r="D457" s="40"/>
      <c r="E457" s="40"/>
      <c r="F457" s="40"/>
      <c r="G457" s="40"/>
      <c r="H457" s="40"/>
      <c r="I457" s="41"/>
      <c r="J457" s="42"/>
      <c r="K457" s="43"/>
      <c r="L457" s="44"/>
      <c r="M457" s="45"/>
      <c r="N457" s="46"/>
      <c r="O457" s="47"/>
      <c r="P457" s="48" t="s">
        <v>34</v>
      </c>
      <c r="Q457" s="43"/>
      <c r="R457" s="49"/>
      <c r="S457" s="47"/>
      <c r="T457" s="47"/>
      <c r="U457" s="47"/>
      <c r="V457" s="50"/>
      <c r="W457" s="1"/>
    </row>
    <row r="458" spans="1:23" ht="23.25">
      <c r="A458" s="21"/>
      <c r="B458" s="59"/>
      <c r="C458" s="59"/>
      <c r="D458" s="59"/>
      <c r="E458" s="59"/>
      <c r="F458" s="59"/>
      <c r="G458" s="59"/>
      <c r="H458" s="51"/>
      <c r="I458" s="52"/>
      <c r="J458" s="53"/>
      <c r="K458" s="57"/>
      <c r="L458" s="24"/>
      <c r="M458" s="57"/>
      <c r="N458" s="24"/>
      <c r="O458" s="24"/>
      <c r="P458" s="57"/>
      <c r="Q458" s="57"/>
      <c r="R458" s="57"/>
      <c r="S458" s="24"/>
      <c r="T458" s="24"/>
      <c r="U458" s="24"/>
      <c r="V458" s="24"/>
      <c r="W458" s="1"/>
    </row>
    <row r="459" spans="1:23" ht="23.25">
      <c r="A459" s="21"/>
      <c r="B459" s="20"/>
      <c r="C459" s="20"/>
      <c r="D459" s="20"/>
      <c r="E459" s="20"/>
      <c r="F459" s="20"/>
      <c r="G459" s="20"/>
      <c r="H459" s="51"/>
      <c r="I459" s="52"/>
      <c r="J459" s="53"/>
      <c r="K459" s="57"/>
      <c r="L459" s="24"/>
      <c r="M459" s="57"/>
      <c r="N459" s="24"/>
      <c r="O459" s="24"/>
      <c r="P459" s="57"/>
      <c r="Q459" s="57"/>
      <c r="R459" s="57"/>
      <c r="S459" s="24"/>
      <c r="T459" s="24"/>
      <c r="U459" s="24"/>
      <c r="V459" s="24"/>
      <c r="W459" s="1"/>
    </row>
    <row r="460" spans="1:23" ht="23.25">
      <c r="A460" s="21"/>
      <c r="B460" s="20" t="s">
        <v>72</v>
      </c>
      <c r="C460" s="20" t="s">
        <v>62</v>
      </c>
      <c r="D460" s="20"/>
      <c r="E460" s="20" t="s">
        <v>53</v>
      </c>
      <c r="F460" s="20" t="s">
        <v>96</v>
      </c>
      <c r="G460" s="20" t="s">
        <v>57</v>
      </c>
      <c r="H460" s="51"/>
      <c r="I460" s="52" t="s">
        <v>48</v>
      </c>
      <c r="J460" s="53"/>
      <c r="K460" s="57">
        <v>4974262</v>
      </c>
      <c r="L460" s="24">
        <v>1004388.255</v>
      </c>
      <c r="M460" s="57">
        <v>1589730.062</v>
      </c>
      <c r="N460" s="24"/>
      <c r="O460" s="24">
        <f>SUM(K460:N460)</f>
        <v>7568380.317</v>
      </c>
      <c r="P460" s="57"/>
      <c r="Q460" s="57"/>
      <c r="R460" s="57"/>
      <c r="S460" s="24">
        <f>SUM(P460:R460)</f>
        <v>0</v>
      </c>
      <c r="T460" s="24">
        <f>SUM(S460,O460)</f>
        <v>7568380.317</v>
      </c>
      <c r="U460" s="24">
        <f>O460/T460*100</f>
        <v>100</v>
      </c>
      <c r="V460" s="24">
        <f>S460/T460*100</f>
        <v>0</v>
      </c>
      <c r="W460" s="1"/>
    </row>
    <row r="461" spans="1:23" ht="23.25">
      <c r="A461" s="21"/>
      <c r="B461" s="20"/>
      <c r="C461" s="20"/>
      <c r="D461" s="20"/>
      <c r="E461" s="20"/>
      <c r="F461" s="20"/>
      <c r="G461" s="20"/>
      <c r="H461" s="51"/>
      <c r="I461" s="52" t="s">
        <v>49</v>
      </c>
      <c r="J461" s="53"/>
      <c r="K461" s="57">
        <f>K460/K448*100</f>
        <v>112.15835481820827</v>
      </c>
      <c r="L461" s="24">
        <f>L460/L448*100</f>
        <v>129.35839983271924</v>
      </c>
      <c r="M461" s="57">
        <f>M460/M448*100</f>
        <v>111.26913885737618</v>
      </c>
      <c r="N461" s="24"/>
      <c r="O461" s="24">
        <f>O460/O448*100</f>
        <v>113.9782296994144</v>
      </c>
      <c r="P461" s="57"/>
      <c r="Q461" s="57"/>
      <c r="R461" s="57"/>
      <c r="S461" s="24"/>
      <c r="T461" s="24">
        <f>T460/T448*100</f>
        <v>113.9782296994144</v>
      </c>
      <c r="U461" s="24"/>
      <c r="V461" s="24"/>
      <c r="W461" s="1"/>
    </row>
    <row r="462" spans="1:23" ht="23.25">
      <c r="A462" s="21"/>
      <c r="B462" s="20"/>
      <c r="C462" s="20"/>
      <c r="D462" s="20"/>
      <c r="E462" s="20"/>
      <c r="F462" s="20"/>
      <c r="G462" s="20"/>
      <c r="H462" s="51"/>
      <c r="I462" s="52" t="s">
        <v>50</v>
      </c>
      <c r="J462" s="53"/>
      <c r="K462" s="57">
        <f>K460/K449*100</f>
        <v>103.54646888018017</v>
      </c>
      <c r="L462" s="24">
        <f>L460/L449*100</f>
        <v>93.64304188624486</v>
      </c>
      <c r="M462" s="57">
        <f>M460/M449*100</f>
        <v>103.79793964783613</v>
      </c>
      <c r="N462" s="24"/>
      <c r="O462" s="24">
        <f>O460/O449*100</f>
        <v>102.16459119107716</v>
      </c>
      <c r="P462" s="57"/>
      <c r="Q462" s="57"/>
      <c r="R462" s="57"/>
      <c r="S462" s="24"/>
      <c r="T462" s="24">
        <f>T460/T449*100</f>
        <v>102.16459119107716</v>
      </c>
      <c r="U462" s="24"/>
      <c r="V462" s="24"/>
      <c r="W462" s="1"/>
    </row>
    <row r="463" spans="1:23" ht="23.25">
      <c r="A463" s="21"/>
      <c r="B463" s="20"/>
      <c r="C463" s="20"/>
      <c r="D463" s="20"/>
      <c r="E463" s="20"/>
      <c r="F463" s="20"/>
      <c r="G463" s="20"/>
      <c r="H463" s="51"/>
      <c r="I463" s="52"/>
      <c r="J463" s="53"/>
      <c r="K463" s="57"/>
      <c r="L463" s="24"/>
      <c r="M463" s="57"/>
      <c r="N463" s="24"/>
      <c r="O463" s="24"/>
      <c r="P463" s="57"/>
      <c r="Q463" s="57"/>
      <c r="R463" s="57"/>
      <c r="S463" s="24"/>
      <c r="T463" s="24"/>
      <c r="U463" s="24"/>
      <c r="V463" s="24"/>
      <c r="W463" s="1"/>
    </row>
    <row r="464" spans="1:23" ht="23.25">
      <c r="A464" s="21"/>
      <c r="B464" s="20"/>
      <c r="C464" s="20"/>
      <c r="D464" s="20"/>
      <c r="E464" s="20"/>
      <c r="F464" s="20" t="s">
        <v>121</v>
      </c>
      <c r="G464" s="20"/>
      <c r="H464" s="51"/>
      <c r="I464" s="52" t="s">
        <v>122</v>
      </c>
      <c r="J464" s="53"/>
      <c r="K464" s="57"/>
      <c r="L464" s="24"/>
      <c r="M464" s="57"/>
      <c r="N464" s="24"/>
      <c r="O464" s="24"/>
      <c r="P464" s="57"/>
      <c r="Q464" s="57"/>
      <c r="R464" s="57"/>
      <c r="S464" s="24"/>
      <c r="T464" s="24"/>
      <c r="U464" s="24"/>
      <c r="V464" s="24"/>
      <c r="W464" s="1"/>
    </row>
    <row r="465" spans="1:23" ht="23.25">
      <c r="A465" s="21"/>
      <c r="B465" s="20"/>
      <c r="C465" s="20"/>
      <c r="D465" s="20"/>
      <c r="E465" s="20"/>
      <c r="F465" s="20"/>
      <c r="G465" s="20"/>
      <c r="H465" s="51"/>
      <c r="I465" s="52" t="s">
        <v>123</v>
      </c>
      <c r="J465" s="53"/>
      <c r="K465" s="57"/>
      <c r="L465" s="24"/>
      <c r="M465" s="57"/>
      <c r="N465" s="24"/>
      <c r="O465" s="24"/>
      <c r="P465" s="57"/>
      <c r="Q465" s="57"/>
      <c r="R465" s="57"/>
      <c r="S465" s="24"/>
      <c r="T465" s="24"/>
      <c r="U465" s="24"/>
      <c r="V465" s="24"/>
      <c r="W465" s="1"/>
    </row>
    <row r="466" spans="1:23" ht="23.25">
      <c r="A466" s="21"/>
      <c r="B466" s="20"/>
      <c r="C466" s="20"/>
      <c r="D466" s="20"/>
      <c r="E466" s="20"/>
      <c r="F466" s="20"/>
      <c r="G466" s="20"/>
      <c r="H466" s="51"/>
      <c r="I466" s="52" t="s">
        <v>46</v>
      </c>
      <c r="J466" s="53"/>
      <c r="K466" s="57">
        <f>SUM(K473+K480+K487)</f>
        <v>410556.812</v>
      </c>
      <c r="L466" s="24">
        <f>SUM(L473+L480+L487)</f>
        <v>36838.209</v>
      </c>
      <c r="M466" s="57">
        <f>SUM(M473+M480+M487)</f>
        <v>660851.947</v>
      </c>
      <c r="N466" s="24">
        <f>SUM(N473+N480+N487)</f>
        <v>0</v>
      </c>
      <c r="O466" s="24">
        <f>SUM(K466:N466)</f>
        <v>1108246.9679999999</v>
      </c>
      <c r="P466" s="57">
        <f aca="true" t="shared" si="21" ref="P466:Q468">SUM(P473+P480+P487)</f>
        <v>146969.631</v>
      </c>
      <c r="Q466" s="57">
        <f t="shared" si="21"/>
        <v>2154301.457</v>
      </c>
      <c r="R466" s="57"/>
      <c r="S466" s="24">
        <f>SUM(P466:R466)</f>
        <v>2301271.088</v>
      </c>
      <c r="T466" s="24">
        <f>SUM(S466,O466)</f>
        <v>3409518.056</v>
      </c>
      <c r="U466" s="24">
        <f>O466/T466*100</f>
        <v>32.50450502966921</v>
      </c>
      <c r="V466" s="24">
        <f>S466/T466*100</f>
        <v>67.4954949703308</v>
      </c>
      <c r="W466" s="1"/>
    </row>
    <row r="467" spans="1:23" ht="23.25">
      <c r="A467" s="21"/>
      <c r="B467" s="20"/>
      <c r="C467" s="20"/>
      <c r="D467" s="20"/>
      <c r="E467" s="20"/>
      <c r="F467" s="20"/>
      <c r="G467" s="20"/>
      <c r="H467" s="51"/>
      <c r="I467" s="52" t="s">
        <v>47</v>
      </c>
      <c r="J467" s="53"/>
      <c r="K467" s="57">
        <f aca="true" t="shared" si="22" ref="K467:M468">SUM(K474+K481+K488)</f>
        <v>997107.642</v>
      </c>
      <c r="L467" s="24">
        <f t="shared" si="22"/>
        <v>55368.031</v>
      </c>
      <c r="M467" s="57">
        <f t="shared" si="22"/>
        <v>689949.167</v>
      </c>
      <c r="N467" s="24"/>
      <c r="O467" s="24">
        <f>SUM(K467:N467)</f>
        <v>1742424.8399999999</v>
      </c>
      <c r="P467" s="57">
        <f t="shared" si="21"/>
        <v>83346.322</v>
      </c>
      <c r="Q467" s="57">
        <f t="shared" si="21"/>
        <v>540716.995</v>
      </c>
      <c r="R467" s="57"/>
      <c r="S467" s="24">
        <f>SUM(P467:R467)</f>
        <v>624063.317</v>
      </c>
      <c r="T467" s="24">
        <f>SUM(S467,O467)</f>
        <v>2366488.1569999997</v>
      </c>
      <c r="U467" s="24">
        <f>O467/T467*100</f>
        <v>73.6291383857536</v>
      </c>
      <c r="V467" s="24">
        <f>S467/T467*100</f>
        <v>26.370861614246405</v>
      </c>
      <c r="W467" s="1"/>
    </row>
    <row r="468" spans="1:23" ht="23.25">
      <c r="A468" s="21"/>
      <c r="B468" s="20"/>
      <c r="C468" s="20"/>
      <c r="D468" s="20"/>
      <c r="E468" s="20"/>
      <c r="F468" s="20"/>
      <c r="G468" s="20"/>
      <c r="H468" s="51"/>
      <c r="I468" s="52" t="s">
        <v>48</v>
      </c>
      <c r="J468" s="53"/>
      <c r="K468" s="57">
        <f t="shared" si="22"/>
        <v>929673.26</v>
      </c>
      <c r="L468" s="24">
        <f t="shared" si="22"/>
        <v>39105.119</v>
      </c>
      <c r="M468" s="57">
        <f t="shared" si="22"/>
        <v>534502.841</v>
      </c>
      <c r="N468" s="24"/>
      <c r="O468" s="24">
        <f>SUM(K468:N468)</f>
        <v>1503281.22</v>
      </c>
      <c r="P468" s="57">
        <f t="shared" si="21"/>
        <v>63887.029</v>
      </c>
      <c r="Q468" s="57">
        <f t="shared" si="21"/>
        <v>215461.037</v>
      </c>
      <c r="R468" s="57"/>
      <c r="S468" s="24">
        <f>SUM(P468:R468)</f>
        <v>279348.066</v>
      </c>
      <c r="T468" s="24">
        <f>SUM(S468,O468)</f>
        <v>1782629.2859999998</v>
      </c>
      <c r="U468" s="24">
        <f>O468/T468*100</f>
        <v>84.32943583986425</v>
      </c>
      <c r="V468" s="24">
        <f>S468/T468*100</f>
        <v>15.670564160135761</v>
      </c>
      <c r="W468" s="1"/>
    </row>
    <row r="469" spans="1:23" ht="23.25">
      <c r="A469" s="21"/>
      <c r="B469" s="20"/>
      <c r="C469" s="20"/>
      <c r="D469" s="20"/>
      <c r="E469" s="20"/>
      <c r="F469" s="20"/>
      <c r="G469" s="20"/>
      <c r="H469" s="51"/>
      <c r="I469" s="52" t="s">
        <v>49</v>
      </c>
      <c r="J469" s="53"/>
      <c r="K469" s="57">
        <f>K468/K466*100</f>
        <v>226.4420496328289</v>
      </c>
      <c r="L469" s="24">
        <f>L468/L466*100</f>
        <v>106.15369221668729</v>
      </c>
      <c r="M469" s="57">
        <f>M468/M466*100</f>
        <v>80.88087557681055</v>
      </c>
      <c r="N469" s="24"/>
      <c r="O469" s="24">
        <f>O468/O466*100</f>
        <v>135.6449657347495</v>
      </c>
      <c r="P469" s="57">
        <f>P468/P466*100</f>
        <v>43.46954439859756</v>
      </c>
      <c r="Q469" s="57">
        <f>Q468/Q466*100</f>
        <v>10.001433935807807</v>
      </c>
      <c r="R469" s="57"/>
      <c r="S469" s="24">
        <f>S468/S466*100</f>
        <v>12.138859583152248</v>
      </c>
      <c r="T469" s="24">
        <f>T468/T466*100</f>
        <v>52.28390806914677</v>
      </c>
      <c r="U469" s="24"/>
      <c r="V469" s="24"/>
      <c r="W469" s="1"/>
    </row>
    <row r="470" spans="1:23" ht="23.25">
      <c r="A470" s="21"/>
      <c r="B470" s="20"/>
      <c r="C470" s="20"/>
      <c r="D470" s="20"/>
      <c r="E470" s="20"/>
      <c r="F470" s="20"/>
      <c r="G470" s="20"/>
      <c r="H470" s="51"/>
      <c r="I470" s="52" t="s">
        <v>50</v>
      </c>
      <c r="J470" s="53"/>
      <c r="K470" s="57">
        <f>K468/K467*100</f>
        <v>93.23700078511685</v>
      </c>
      <c r="L470" s="24">
        <f>L468/L467*100</f>
        <v>70.62761361335028</v>
      </c>
      <c r="M470" s="57">
        <f>M468/M467*100</f>
        <v>77.46988714025072</v>
      </c>
      <c r="N470" s="24"/>
      <c r="O470" s="24">
        <f>O468/O467*100</f>
        <v>86.27524042873495</v>
      </c>
      <c r="P470" s="57">
        <f>P468/P467*100</f>
        <v>76.65248743669817</v>
      </c>
      <c r="Q470" s="57">
        <f>Q468/Q467*100</f>
        <v>39.84728406770348</v>
      </c>
      <c r="R470" s="57"/>
      <c r="S470" s="24">
        <f>S468/S467*100</f>
        <v>44.76277621041456</v>
      </c>
      <c r="T470" s="24">
        <f>T468/T467*100</f>
        <v>75.32804593705812</v>
      </c>
      <c r="U470" s="24"/>
      <c r="V470" s="24"/>
      <c r="W470" s="1"/>
    </row>
    <row r="471" spans="1:23" ht="23.25">
      <c r="A471" s="21"/>
      <c r="B471" s="20"/>
      <c r="C471" s="20"/>
      <c r="D471" s="20"/>
      <c r="E471" s="20"/>
      <c r="F471" s="20"/>
      <c r="G471" s="20"/>
      <c r="H471" s="51"/>
      <c r="I471" s="52"/>
      <c r="J471" s="53"/>
      <c r="K471" s="57"/>
      <c r="L471" s="24"/>
      <c r="M471" s="57"/>
      <c r="N471" s="24"/>
      <c r="O471" s="24"/>
      <c r="P471" s="57"/>
      <c r="Q471" s="57"/>
      <c r="R471" s="57"/>
      <c r="S471" s="24"/>
      <c r="T471" s="24"/>
      <c r="U471" s="24"/>
      <c r="V471" s="24"/>
      <c r="W471" s="1"/>
    </row>
    <row r="472" spans="1:23" ht="23.25">
      <c r="A472" s="21"/>
      <c r="B472" s="59"/>
      <c r="C472" s="60"/>
      <c r="D472" s="60"/>
      <c r="E472" s="60"/>
      <c r="F472" s="60"/>
      <c r="G472" s="78" t="s">
        <v>66</v>
      </c>
      <c r="H472" s="52"/>
      <c r="I472" s="52" t="s">
        <v>67</v>
      </c>
      <c r="J472" s="53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1"/>
    </row>
    <row r="473" spans="1:23" ht="23.25">
      <c r="A473" s="21"/>
      <c r="B473" s="20"/>
      <c r="C473" s="20"/>
      <c r="D473" s="20"/>
      <c r="E473" s="20"/>
      <c r="F473" s="20"/>
      <c r="G473" s="20"/>
      <c r="H473" s="51"/>
      <c r="I473" s="52" t="s">
        <v>46</v>
      </c>
      <c r="J473" s="53"/>
      <c r="K473" s="57"/>
      <c r="L473" s="24"/>
      <c r="M473" s="57"/>
      <c r="N473" s="24"/>
      <c r="O473" s="24">
        <f>SUM(K473:N473)</f>
        <v>0</v>
      </c>
      <c r="P473" s="57"/>
      <c r="Q473" s="57">
        <v>4781.526</v>
      </c>
      <c r="R473" s="57"/>
      <c r="S473" s="24">
        <f>SUM(P473:R473)</f>
        <v>4781.526</v>
      </c>
      <c r="T473" s="24">
        <f>SUM(S473,O473)</f>
        <v>4781.526</v>
      </c>
      <c r="U473" s="24">
        <f>O473/T473*100</f>
        <v>0</v>
      </c>
      <c r="V473" s="24">
        <f>S473/T473*100</f>
        <v>100</v>
      </c>
      <c r="W473" s="1"/>
    </row>
    <row r="474" spans="1:23" ht="23.25">
      <c r="A474" s="21"/>
      <c r="B474" s="20"/>
      <c r="C474" s="20"/>
      <c r="D474" s="20"/>
      <c r="E474" s="20"/>
      <c r="F474" s="20"/>
      <c r="G474" s="20"/>
      <c r="H474" s="51"/>
      <c r="I474" s="52" t="s">
        <v>47</v>
      </c>
      <c r="J474" s="53"/>
      <c r="K474" s="57"/>
      <c r="L474" s="24"/>
      <c r="M474" s="57"/>
      <c r="N474" s="24"/>
      <c r="O474" s="24">
        <f>SUM(K474:N474)</f>
        <v>0</v>
      </c>
      <c r="P474" s="57"/>
      <c r="Q474" s="57">
        <v>11602.923</v>
      </c>
      <c r="R474" s="57"/>
      <c r="S474" s="24">
        <f>SUM(P474:R474)</f>
        <v>11602.923</v>
      </c>
      <c r="T474" s="24">
        <f>SUM(S474,O474)</f>
        <v>11602.923</v>
      </c>
      <c r="U474" s="24">
        <f>O474/T474*100</f>
        <v>0</v>
      </c>
      <c r="V474" s="24">
        <f>S474/T474*100</f>
        <v>100</v>
      </c>
      <c r="W474" s="1"/>
    </row>
    <row r="475" spans="1:23" ht="23.25">
      <c r="A475" s="21"/>
      <c r="B475" s="20"/>
      <c r="C475" s="20"/>
      <c r="D475" s="20"/>
      <c r="E475" s="20"/>
      <c r="F475" s="20"/>
      <c r="G475" s="20"/>
      <c r="H475" s="51"/>
      <c r="I475" s="52" t="s">
        <v>48</v>
      </c>
      <c r="J475" s="53"/>
      <c r="K475" s="57"/>
      <c r="L475" s="24"/>
      <c r="M475" s="57"/>
      <c r="N475" s="24"/>
      <c r="O475" s="24"/>
      <c r="P475" s="57"/>
      <c r="Q475" s="57">
        <v>12657.825</v>
      </c>
      <c r="R475" s="57"/>
      <c r="S475" s="24">
        <f>SUM(P475:R475)</f>
        <v>12657.825</v>
      </c>
      <c r="T475" s="24">
        <f>SUM(S475,O475)</f>
        <v>12657.825</v>
      </c>
      <c r="U475" s="24">
        <f>O475/T475*100</f>
        <v>0</v>
      </c>
      <c r="V475" s="24">
        <f>S475/T475*100</f>
        <v>100</v>
      </c>
      <c r="W475" s="1"/>
    </row>
    <row r="476" spans="1:23" ht="23.25">
      <c r="A476" s="21"/>
      <c r="B476" s="20"/>
      <c r="C476" s="20"/>
      <c r="D476" s="20"/>
      <c r="E476" s="20"/>
      <c r="F476" s="20"/>
      <c r="G476" s="20"/>
      <c r="H476" s="51"/>
      <c r="I476" s="52" t="s">
        <v>49</v>
      </c>
      <c r="J476" s="53"/>
      <c r="K476" s="22"/>
      <c r="L476" s="22"/>
      <c r="M476" s="22"/>
      <c r="N476" s="22"/>
      <c r="O476" s="22"/>
      <c r="P476" s="22"/>
      <c r="Q476" s="22">
        <f>Q475/Q473*100</f>
        <v>264.7235422331699</v>
      </c>
      <c r="R476" s="22"/>
      <c r="S476" s="22">
        <f>S475/S473*100</f>
        <v>264.7235422331699</v>
      </c>
      <c r="T476" s="22">
        <f>T475/T473*100</f>
        <v>264.7235422331699</v>
      </c>
      <c r="U476" s="22"/>
      <c r="V476" s="22"/>
      <c r="W476" s="1"/>
    </row>
    <row r="477" spans="1:23" ht="23.25">
      <c r="A477" s="21"/>
      <c r="B477" s="20"/>
      <c r="C477" s="20"/>
      <c r="D477" s="20"/>
      <c r="E477" s="20"/>
      <c r="F477" s="20"/>
      <c r="G477" s="20"/>
      <c r="H477" s="51"/>
      <c r="I477" s="52" t="s">
        <v>50</v>
      </c>
      <c r="J477" s="53"/>
      <c r="K477" s="57"/>
      <c r="L477" s="24"/>
      <c r="M477" s="57"/>
      <c r="N477" s="24"/>
      <c r="O477" s="24"/>
      <c r="P477" s="57"/>
      <c r="Q477" s="57">
        <f>Q475/Q474*100</f>
        <v>109.09169180903812</v>
      </c>
      <c r="R477" s="57"/>
      <c r="S477" s="24">
        <f>S475/S474*100</f>
        <v>109.09169180903812</v>
      </c>
      <c r="T477" s="24">
        <f>T475/T474*100</f>
        <v>109.09169180903812</v>
      </c>
      <c r="U477" s="24"/>
      <c r="V477" s="24"/>
      <c r="W477" s="1"/>
    </row>
    <row r="478" spans="1:23" ht="23.25">
      <c r="A478" s="21"/>
      <c r="B478" s="20"/>
      <c r="C478" s="20"/>
      <c r="D478" s="20"/>
      <c r="E478" s="20"/>
      <c r="F478" s="20"/>
      <c r="G478" s="20"/>
      <c r="H478" s="51"/>
      <c r="I478" s="52"/>
      <c r="J478" s="53"/>
      <c r="K478" s="57"/>
      <c r="L478" s="24"/>
      <c r="M478" s="57"/>
      <c r="N478" s="24"/>
      <c r="O478" s="24"/>
      <c r="P478" s="57"/>
      <c r="Q478" s="57"/>
      <c r="R478" s="57"/>
      <c r="S478" s="24"/>
      <c r="T478" s="24"/>
      <c r="U478" s="24"/>
      <c r="V478" s="24"/>
      <c r="W478" s="1"/>
    </row>
    <row r="479" spans="1:23" ht="23.25">
      <c r="A479" s="21"/>
      <c r="B479" s="20"/>
      <c r="C479" s="20"/>
      <c r="D479" s="20"/>
      <c r="E479" s="20"/>
      <c r="F479" s="20"/>
      <c r="G479" s="39" t="s">
        <v>68</v>
      </c>
      <c r="H479" s="51"/>
      <c r="I479" s="52" t="s">
        <v>69</v>
      </c>
      <c r="J479" s="53"/>
      <c r="K479" s="57"/>
      <c r="L479" s="24"/>
      <c r="M479" s="57"/>
      <c r="N479" s="24"/>
      <c r="O479" s="24"/>
      <c r="P479" s="57"/>
      <c r="Q479" s="57"/>
      <c r="R479" s="57"/>
      <c r="S479" s="24"/>
      <c r="T479" s="24"/>
      <c r="U479" s="24"/>
      <c r="V479" s="24"/>
      <c r="W479" s="1"/>
    </row>
    <row r="480" spans="1:23" ht="23.25">
      <c r="A480" s="21"/>
      <c r="B480" s="20"/>
      <c r="C480" s="20"/>
      <c r="D480" s="20"/>
      <c r="E480" s="20"/>
      <c r="F480" s="20"/>
      <c r="G480" s="20"/>
      <c r="H480" s="51"/>
      <c r="I480" s="68" t="s">
        <v>46</v>
      </c>
      <c r="J480" s="53"/>
      <c r="K480" s="57"/>
      <c r="L480" s="24"/>
      <c r="M480" s="57"/>
      <c r="N480" s="24"/>
      <c r="O480" s="24">
        <f>SUM(K480:N480)</f>
        <v>0</v>
      </c>
      <c r="P480" s="57">
        <v>146969.631</v>
      </c>
      <c r="Q480" s="57">
        <v>2149519.931</v>
      </c>
      <c r="R480" s="57"/>
      <c r="S480" s="24">
        <f>SUM(P480:R480)</f>
        <v>2296489.562</v>
      </c>
      <c r="T480" s="24">
        <f>SUM(S480,O480)</f>
        <v>2296489.562</v>
      </c>
      <c r="U480" s="24">
        <f>O480/T480*100</f>
        <v>0</v>
      </c>
      <c r="V480" s="24">
        <f>S480/T480*100</f>
        <v>100</v>
      </c>
      <c r="W480" s="1"/>
    </row>
    <row r="481" spans="1:23" ht="23.25">
      <c r="A481" s="21"/>
      <c r="B481" s="59"/>
      <c r="C481" s="20"/>
      <c r="D481" s="20"/>
      <c r="E481" s="20"/>
      <c r="F481" s="20"/>
      <c r="G481" s="20"/>
      <c r="H481" s="51"/>
      <c r="I481" s="52" t="s">
        <v>47</v>
      </c>
      <c r="J481" s="53"/>
      <c r="K481" s="23"/>
      <c r="L481" s="24"/>
      <c r="M481" s="25"/>
      <c r="N481" s="27"/>
      <c r="O481" s="27">
        <f>SUM(K481:N481)</f>
        <v>0</v>
      </c>
      <c r="P481" s="28">
        <v>83346.322</v>
      </c>
      <c r="Q481" s="23">
        <v>529114.072</v>
      </c>
      <c r="R481" s="54"/>
      <c r="S481" s="27">
        <f>SUM(P481:R481)</f>
        <v>612460.3940000001</v>
      </c>
      <c r="T481" s="27">
        <f>SUM(S481,O481)</f>
        <v>612460.3940000001</v>
      </c>
      <c r="U481" s="27">
        <f>O481/T481*100</f>
        <v>0</v>
      </c>
      <c r="V481" s="24">
        <f>S481/T481*100</f>
        <v>100</v>
      </c>
      <c r="W481" s="1"/>
    </row>
    <row r="482" spans="1:23" ht="23.25">
      <c r="A482" s="21"/>
      <c r="B482" s="59"/>
      <c r="C482" s="20"/>
      <c r="D482" s="20"/>
      <c r="E482" s="20"/>
      <c r="F482" s="20"/>
      <c r="G482" s="20"/>
      <c r="H482" s="51"/>
      <c r="I482" s="52" t="s">
        <v>48</v>
      </c>
      <c r="J482" s="53"/>
      <c r="K482" s="23"/>
      <c r="L482" s="24"/>
      <c r="M482" s="25"/>
      <c r="N482" s="27"/>
      <c r="O482" s="27"/>
      <c r="P482" s="28">
        <v>63887.029</v>
      </c>
      <c r="Q482" s="23">
        <v>202803.212</v>
      </c>
      <c r="R482" s="54"/>
      <c r="S482" s="27">
        <f>SUM(P482:R482)</f>
        <v>266690.241</v>
      </c>
      <c r="T482" s="27">
        <f>SUM(S482,O482)</f>
        <v>266690.241</v>
      </c>
      <c r="U482" s="27"/>
      <c r="V482" s="24">
        <f>S482/T482*100</f>
        <v>100</v>
      </c>
      <c r="W482" s="1"/>
    </row>
    <row r="483" spans="1:23" ht="23.25">
      <c r="A483" s="21"/>
      <c r="B483" s="59"/>
      <c r="C483" s="20"/>
      <c r="D483" s="20"/>
      <c r="E483" s="20"/>
      <c r="F483" s="20"/>
      <c r="G483" s="20"/>
      <c r="H483" s="51"/>
      <c r="I483" s="52" t="s">
        <v>49</v>
      </c>
      <c r="J483" s="53"/>
      <c r="K483" s="23"/>
      <c r="L483" s="24"/>
      <c r="M483" s="25"/>
      <c r="N483" s="27"/>
      <c r="O483" s="27"/>
      <c r="P483" s="28">
        <f>P482/P480*100</f>
        <v>43.46954439859756</v>
      </c>
      <c r="Q483" s="23">
        <f>Q482/Q480*100</f>
        <v>9.43481421480246</v>
      </c>
      <c r="R483" s="54"/>
      <c r="S483" s="27">
        <f>S482/S480*100</f>
        <v>11.61295245634563</v>
      </c>
      <c r="T483" s="27">
        <f>T482/T480*100</f>
        <v>11.61295245634563</v>
      </c>
      <c r="U483" s="27"/>
      <c r="V483" s="24"/>
      <c r="W483" s="1"/>
    </row>
    <row r="484" spans="1:23" ht="23.25">
      <c r="A484" s="21"/>
      <c r="B484" s="59"/>
      <c r="C484" s="60"/>
      <c r="D484" s="60"/>
      <c r="E484" s="60"/>
      <c r="F484" s="60"/>
      <c r="G484" s="60"/>
      <c r="H484" s="52"/>
      <c r="I484" s="52" t="s">
        <v>50</v>
      </c>
      <c r="J484" s="53"/>
      <c r="K484" s="22"/>
      <c r="L484" s="22"/>
      <c r="M484" s="22"/>
      <c r="N484" s="22"/>
      <c r="O484" s="22"/>
      <c r="P484" s="22">
        <f>P482/P481*100</f>
        <v>76.65248743669817</v>
      </c>
      <c r="Q484" s="22">
        <f>Q482/Q481*100</f>
        <v>38.32882600030339</v>
      </c>
      <c r="R484" s="22"/>
      <c r="S484" s="22">
        <f>S482/S481*100</f>
        <v>43.544079521328186</v>
      </c>
      <c r="T484" s="22">
        <f>T482/T481*100</f>
        <v>43.544079521328186</v>
      </c>
      <c r="U484" s="22"/>
      <c r="V484" s="22"/>
      <c r="W484" s="1"/>
    </row>
    <row r="485" spans="1:23" ht="23.25">
      <c r="A485" s="21"/>
      <c r="B485" s="59"/>
      <c r="C485" s="60"/>
      <c r="D485" s="60"/>
      <c r="E485" s="60"/>
      <c r="F485" s="60"/>
      <c r="G485" s="60"/>
      <c r="H485" s="52"/>
      <c r="I485" s="52"/>
      <c r="J485" s="53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1"/>
    </row>
    <row r="486" spans="1:23" ht="23.25">
      <c r="A486" s="21"/>
      <c r="B486" s="59"/>
      <c r="C486" s="59"/>
      <c r="D486" s="59"/>
      <c r="E486" s="59"/>
      <c r="F486" s="59"/>
      <c r="G486" s="59" t="s">
        <v>57</v>
      </c>
      <c r="H486" s="51"/>
      <c r="I486" s="52" t="s">
        <v>58</v>
      </c>
      <c r="J486" s="53"/>
      <c r="K486" s="57"/>
      <c r="L486" s="24"/>
      <c r="M486" s="57"/>
      <c r="N486" s="24"/>
      <c r="O486" s="24"/>
      <c r="P486" s="57"/>
      <c r="Q486" s="57"/>
      <c r="R486" s="57"/>
      <c r="S486" s="24"/>
      <c r="T486" s="24"/>
      <c r="U486" s="24"/>
      <c r="V486" s="24"/>
      <c r="W486" s="1"/>
    </row>
    <row r="487" spans="1:23" ht="23.25">
      <c r="A487" s="21"/>
      <c r="B487" s="59"/>
      <c r="C487" s="59"/>
      <c r="D487" s="59"/>
      <c r="E487" s="59"/>
      <c r="F487" s="59"/>
      <c r="G487" s="59"/>
      <c r="H487" s="51"/>
      <c r="I487" s="52" t="s">
        <v>46</v>
      </c>
      <c r="J487" s="53"/>
      <c r="K487" s="57">
        <v>410556.812</v>
      </c>
      <c r="L487" s="24">
        <v>36838.209</v>
      </c>
      <c r="M487" s="57">
        <v>660851.947</v>
      </c>
      <c r="N487" s="24"/>
      <c r="O487" s="24">
        <f>SUM(K487:N487)</f>
        <v>1108246.9679999999</v>
      </c>
      <c r="P487" s="57"/>
      <c r="Q487" s="57"/>
      <c r="R487" s="57"/>
      <c r="S487" s="24">
        <f>SUM(P487:R487)</f>
        <v>0</v>
      </c>
      <c r="T487" s="24">
        <f>SUM(S487,O487)</f>
        <v>1108246.9679999999</v>
      </c>
      <c r="U487" s="24">
        <f>O487/T487*100</f>
        <v>100</v>
      </c>
      <c r="V487" s="24">
        <f>S487/T487*100</f>
        <v>0</v>
      </c>
      <c r="W487" s="1"/>
    </row>
    <row r="488" spans="1:23" ht="23.25">
      <c r="A488" s="21"/>
      <c r="B488" s="59"/>
      <c r="C488" s="60"/>
      <c r="D488" s="60"/>
      <c r="E488" s="60"/>
      <c r="F488" s="60"/>
      <c r="G488" s="60"/>
      <c r="H488" s="52"/>
      <c r="I488" s="52" t="s">
        <v>47</v>
      </c>
      <c r="J488" s="53"/>
      <c r="K488" s="22">
        <v>997107.642</v>
      </c>
      <c r="L488" s="22">
        <v>55368.031</v>
      </c>
      <c r="M488" s="22">
        <v>689949.167</v>
      </c>
      <c r="N488" s="22"/>
      <c r="O488" s="22">
        <f>SUM(K488:N488)</f>
        <v>1742424.8399999999</v>
      </c>
      <c r="P488" s="22"/>
      <c r="Q488" s="22"/>
      <c r="R488" s="22"/>
      <c r="S488" s="22">
        <f>SUM(P488:R488)</f>
        <v>0</v>
      </c>
      <c r="T488" s="22">
        <f>SUM(S488,O488)</f>
        <v>1742424.8399999999</v>
      </c>
      <c r="U488" s="22">
        <f>O488/T488*100</f>
        <v>100</v>
      </c>
      <c r="V488" s="22">
        <f>S488/T488*100</f>
        <v>0</v>
      </c>
      <c r="W488" s="1"/>
    </row>
    <row r="489" spans="1:23" ht="23.25">
      <c r="A489" s="21"/>
      <c r="B489" s="59"/>
      <c r="C489" s="59"/>
      <c r="D489" s="59"/>
      <c r="E489" s="59"/>
      <c r="F489" s="59"/>
      <c r="G489" s="59"/>
      <c r="H489" s="51"/>
      <c r="I489" s="52" t="s">
        <v>48</v>
      </c>
      <c r="J489" s="53"/>
      <c r="K489" s="57">
        <v>929673.26</v>
      </c>
      <c r="L489" s="24">
        <v>39105.119</v>
      </c>
      <c r="M489" s="57">
        <v>534502.841</v>
      </c>
      <c r="N489" s="24"/>
      <c r="O489" s="24">
        <f>SUM(K489:N489)</f>
        <v>1503281.22</v>
      </c>
      <c r="P489" s="57"/>
      <c r="Q489" s="57"/>
      <c r="R489" s="57"/>
      <c r="S489" s="24"/>
      <c r="T489" s="24">
        <f>SUM(S489,O489)</f>
        <v>1503281.22</v>
      </c>
      <c r="U489" s="24"/>
      <c r="V489" s="24"/>
      <c r="W489" s="1"/>
    </row>
    <row r="490" spans="1:23" ht="23.25">
      <c r="A490" s="21"/>
      <c r="B490" s="59"/>
      <c r="C490" s="59"/>
      <c r="D490" s="59"/>
      <c r="E490" s="59"/>
      <c r="F490" s="59"/>
      <c r="G490" s="59"/>
      <c r="H490" s="51"/>
      <c r="I490" s="52" t="s">
        <v>49</v>
      </c>
      <c r="J490" s="53"/>
      <c r="K490" s="57">
        <f>K489/K487*100</f>
        <v>226.4420496328289</v>
      </c>
      <c r="L490" s="24">
        <f>L489/L487*100</f>
        <v>106.15369221668729</v>
      </c>
      <c r="M490" s="57">
        <f>M489/M487*100</f>
        <v>80.88087557681055</v>
      </c>
      <c r="N490" s="24"/>
      <c r="O490" s="24">
        <f>O489/O487*100</f>
        <v>135.6449657347495</v>
      </c>
      <c r="P490" s="57"/>
      <c r="Q490" s="57"/>
      <c r="R490" s="57"/>
      <c r="S490" s="24"/>
      <c r="T490" s="24">
        <f>T489/T487*100</f>
        <v>135.6449657347495</v>
      </c>
      <c r="U490" s="24"/>
      <c r="V490" s="24"/>
      <c r="W490" s="1"/>
    </row>
    <row r="491" spans="1:23" ht="23.25">
      <c r="A491" s="21"/>
      <c r="B491" s="59"/>
      <c r="C491" s="59"/>
      <c r="D491" s="59"/>
      <c r="E491" s="59"/>
      <c r="F491" s="59"/>
      <c r="G491" s="59"/>
      <c r="H491" s="51"/>
      <c r="I491" s="52" t="s">
        <v>50</v>
      </c>
      <c r="J491" s="53"/>
      <c r="K491" s="57">
        <f>K489/K488*100</f>
        <v>93.23700078511685</v>
      </c>
      <c r="L491" s="24">
        <f>L489/L488*100</f>
        <v>70.62761361335028</v>
      </c>
      <c r="M491" s="57">
        <f>M489/M488*100</f>
        <v>77.46988714025072</v>
      </c>
      <c r="N491" s="24"/>
      <c r="O491" s="24">
        <f>O489/O488*100</f>
        <v>86.27524042873495</v>
      </c>
      <c r="P491" s="57"/>
      <c r="Q491" s="57"/>
      <c r="R491" s="57"/>
      <c r="S491" s="24"/>
      <c r="T491" s="24">
        <f>T489/T488*100</f>
        <v>86.27524042873495</v>
      </c>
      <c r="U491" s="24"/>
      <c r="V491" s="24"/>
      <c r="W491" s="1"/>
    </row>
    <row r="492" spans="1:23" ht="23.25">
      <c r="A492" s="21"/>
      <c r="B492" s="59"/>
      <c r="C492" s="59"/>
      <c r="D492" s="59"/>
      <c r="E492" s="59"/>
      <c r="F492" s="59"/>
      <c r="G492" s="59"/>
      <c r="H492" s="51"/>
      <c r="I492" s="52"/>
      <c r="J492" s="53"/>
      <c r="K492" s="57"/>
      <c r="L492" s="24"/>
      <c r="M492" s="57"/>
      <c r="N492" s="24"/>
      <c r="O492" s="24"/>
      <c r="P492" s="57"/>
      <c r="Q492" s="57"/>
      <c r="R492" s="57"/>
      <c r="S492" s="24"/>
      <c r="T492" s="24"/>
      <c r="U492" s="24"/>
      <c r="V492" s="24"/>
      <c r="W492" s="1"/>
    </row>
    <row r="493" spans="1:23" ht="23.25">
      <c r="A493" s="21"/>
      <c r="B493" s="59"/>
      <c r="C493" s="59"/>
      <c r="D493" s="59"/>
      <c r="E493" s="59"/>
      <c r="F493" s="59"/>
      <c r="G493" s="59"/>
      <c r="H493" s="51"/>
      <c r="I493" s="52" t="s">
        <v>124</v>
      </c>
      <c r="J493" s="53"/>
      <c r="K493" s="57"/>
      <c r="L493" s="24"/>
      <c r="M493" s="57"/>
      <c r="N493" s="24"/>
      <c r="O493" s="24"/>
      <c r="P493" s="57"/>
      <c r="Q493" s="57"/>
      <c r="R493" s="57"/>
      <c r="S493" s="24"/>
      <c r="T493" s="24"/>
      <c r="U493" s="24"/>
      <c r="V493" s="24"/>
      <c r="W493" s="1"/>
    </row>
    <row r="494" spans="1:23" ht="23.25">
      <c r="A494" s="21"/>
      <c r="B494" s="59"/>
      <c r="C494" s="59"/>
      <c r="D494" s="59"/>
      <c r="E494" s="59"/>
      <c r="F494" s="59"/>
      <c r="G494" s="59"/>
      <c r="H494" s="51"/>
      <c r="I494" s="52" t="s">
        <v>125</v>
      </c>
      <c r="J494" s="53"/>
      <c r="K494" s="57"/>
      <c r="L494" s="24"/>
      <c r="M494" s="57"/>
      <c r="N494" s="24"/>
      <c r="O494" s="24"/>
      <c r="P494" s="57"/>
      <c r="Q494" s="57"/>
      <c r="R494" s="57"/>
      <c r="S494" s="24"/>
      <c r="T494" s="24"/>
      <c r="U494" s="24"/>
      <c r="V494" s="24"/>
      <c r="W494" s="1"/>
    </row>
    <row r="495" spans="1:23" ht="23.25">
      <c r="A495" s="21"/>
      <c r="B495" s="69"/>
      <c r="C495" s="69"/>
      <c r="D495" s="69"/>
      <c r="E495" s="69"/>
      <c r="F495" s="69"/>
      <c r="G495" s="69"/>
      <c r="H495" s="61"/>
      <c r="I495" s="62" t="s">
        <v>126</v>
      </c>
      <c r="J495" s="63"/>
      <c r="K495" s="64"/>
      <c r="L495" s="65"/>
      <c r="M495" s="64"/>
      <c r="N495" s="65"/>
      <c r="O495" s="65"/>
      <c r="P495" s="64"/>
      <c r="Q495" s="64"/>
      <c r="R495" s="64"/>
      <c r="S495" s="65"/>
      <c r="T495" s="65"/>
      <c r="U495" s="65"/>
      <c r="V495" s="65"/>
      <c r="W495" s="1"/>
    </row>
    <row r="496" spans="1:23" ht="23.25">
      <c r="A496" s="1"/>
      <c r="B496" s="2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541" spans="1:23" ht="23.25">
      <c r="A541" t="s">
        <v>36</v>
      </c>
      <c r="W541" t="s">
        <v>36</v>
      </c>
    </row>
    <row r="65491" spans="1:23" ht="23.25">
      <c r="A65491" s="70"/>
      <c r="B65491" s="70"/>
      <c r="C65491" s="70"/>
      <c r="D65491" s="70"/>
      <c r="E65491" s="70"/>
      <c r="F65491" s="70"/>
      <c r="G65491" s="71"/>
      <c r="H65491" s="68"/>
      <c r="I65491" s="68"/>
      <c r="J65491" s="68"/>
      <c r="K65491" s="72"/>
      <c r="L65491" s="72"/>
      <c r="M65491" s="72"/>
      <c r="N65491" s="72"/>
      <c r="O65491" s="72"/>
      <c r="P65491" s="72"/>
      <c r="Q65491" s="72"/>
      <c r="R65491" s="72"/>
      <c r="S65491" s="72"/>
      <c r="T65491" s="72"/>
      <c r="U65491" s="73"/>
      <c r="V65491" s="73"/>
      <c r="W65491" s="74"/>
    </row>
    <row r="65492" spans="1:23" ht="23.25">
      <c r="A65492" s="1"/>
      <c r="B65492" s="67" t="s">
        <v>3</v>
      </c>
      <c r="C65492" s="67"/>
      <c r="D65492" s="67"/>
      <c r="E65492" s="67"/>
      <c r="F65492" s="67"/>
      <c r="G65492" s="21"/>
      <c r="H65492" s="21"/>
      <c r="I65492" s="21"/>
      <c r="J65492" s="21"/>
      <c r="K65492" s="1"/>
      <c r="L65492" s="1"/>
      <c r="M65492" s="1"/>
      <c r="N65492" s="1"/>
      <c r="O65492" s="1"/>
      <c r="P65492" s="1"/>
      <c r="Q65492" s="1"/>
      <c r="R65492" s="1"/>
      <c r="S65492" s="5"/>
      <c r="T65492" s="5"/>
      <c r="U65492" s="5"/>
      <c r="V65492" s="5" t="s">
        <v>35</v>
      </c>
      <c r="W65492" s="1"/>
    </row>
    <row r="65493" spans="1:23" ht="23.25">
      <c r="A65493" s="1"/>
      <c r="B65493" s="9" t="s">
        <v>4</v>
      </c>
      <c r="C65493" s="10"/>
      <c r="D65493" s="10"/>
      <c r="E65493" s="10"/>
      <c r="F65493" s="10"/>
      <c r="G65493" s="10"/>
      <c r="H65493" s="11"/>
      <c r="I65493" s="12"/>
      <c r="J65493" s="13"/>
      <c r="K65493" s="14" t="s">
        <v>5</v>
      </c>
      <c r="L65493" s="14"/>
      <c r="M65493" s="14"/>
      <c r="N65493" s="14"/>
      <c r="O65493" s="14"/>
      <c r="P65493" s="15" t="s">
        <v>6</v>
      </c>
      <c r="Q65493" s="14"/>
      <c r="R65493" s="14"/>
      <c r="S65493" s="14"/>
      <c r="T65493" s="15" t="s">
        <v>7</v>
      </c>
      <c r="U65493" s="14"/>
      <c r="V65493" s="16"/>
      <c r="W65493" s="1"/>
    </row>
    <row r="65494" spans="1:23" ht="23.25">
      <c r="A65494" s="1"/>
      <c r="B65494" s="17" t="s">
        <v>8</v>
      </c>
      <c r="C65494" s="18"/>
      <c r="D65494" s="18"/>
      <c r="E65494" s="18"/>
      <c r="F65494" s="18"/>
      <c r="G65494" s="19"/>
      <c r="H65494" s="20"/>
      <c r="I65494" s="21"/>
      <c r="J65494" s="22"/>
      <c r="K65494" s="23"/>
      <c r="L65494" s="24"/>
      <c r="M65494" s="25"/>
      <c r="N65494" s="26"/>
      <c r="O65494" s="27"/>
      <c r="P65494" s="28"/>
      <c r="Q65494" s="23"/>
      <c r="R65494" s="29"/>
      <c r="S65494" s="27"/>
      <c r="T65494" s="27"/>
      <c r="U65494" s="30" t="s">
        <v>9</v>
      </c>
      <c r="V65494" s="31"/>
      <c r="W65494" s="1"/>
    </row>
    <row r="65495" spans="1:23" ht="23.25">
      <c r="A65495" s="1"/>
      <c r="B65495" s="20"/>
      <c r="C65495" s="32"/>
      <c r="D65495" s="32"/>
      <c r="E65495" s="32"/>
      <c r="F65495" s="33"/>
      <c r="G65495" s="32"/>
      <c r="H65495" s="20"/>
      <c r="I65495" s="34" t="s">
        <v>10</v>
      </c>
      <c r="J65495" s="22"/>
      <c r="K65495" s="35" t="s">
        <v>11</v>
      </c>
      <c r="L65495" s="36" t="s">
        <v>12</v>
      </c>
      <c r="M65495" s="37" t="s">
        <v>11</v>
      </c>
      <c r="N65495" s="26" t="s">
        <v>13</v>
      </c>
      <c r="O65495" s="24"/>
      <c r="P65495" s="38" t="s">
        <v>14</v>
      </c>
      <c r="Q65495" s="35" t="s">
        <v>15</v>
      </c>
      <c r="R65495" s="29" t="s">
        <v>16</v>
      </c>
      <c r="S65495" s="27"/>
      <c r="T65495" s="27"/>
      <c r="U65495" s="27"/>
      <c r="V65495" s="36"/>
      <c r="W65495" s="1"/>
    </row>
    <row r="65496" spans="1:23" ht="23.25">
      <c r="A65496" s="1"/>
      <c r="B65496" s="39" t="s">
        <v>17</v>
      </c>
      <c r="C65496" s="39" t="s">
        <v>18</v>
      </c>
      <c r="D65496" s="39" t="s">
        <v>19</v>
      </c>
      <c r="E65496" s="39" t="s">
        <v>20</v>
      </c>
      <c r="F65496" s="39" t="s">
        <v>21</v>
      </c>
      <c r="G65496" s="39" t="s">
        <v>22</v>
      </c>
      <c r="H65496" s="20"/>
      <c r="I65496" s="34"/>
      <c r="J65496" s="22"/>
      <c r="K65496" s="35" t="s">
        <v>23</v>
      </c>
      <c r="L65496" s="36" t="s">
        <v>24</v>
      </c>
      <c r="M65496" s="37" t="s">
        <v>25</v>
      </c>
      <c r="N65496" s="26" t="s">
        <v>26</v>
      </c>
      <c r="O65496" s="36" t="s">
        <v>27</v>
      </c>
      <c r="P65496" s="38" t="s">
        <v>28</v>
      </c>
      <c r="Q65496" s="35" t="s">
        <v>29</v>
      </c>
      <c r="R65496" s="29" t="s">
        <v>30</v>
      </c>
      <c r="S65496" s="26" t="s">
        <v>27</v>
      </c>
      <c r="T65496" s="26" t="s">
        <v>31</v>
      </c>
      <c r="U65496" s="26" t="s">
        <v>32</v>
      </c>
      <c r="V65496" s="36" t="s">
        <v>33</v>
      </c>
      <c r="W65496" s="1"/>
    </row>
    <row r="65497" spans="1:23" ht="23.25">
      <c r="A65497" s="1"/>
      <c r="B65497" s="40"/>
      <c r="C65497" s="40"/>
      <c r="D65497" s="40"/>
      <c r="E65497" s="40"/>
      <c r="F65497" s="40"/>
      <c r="G65497" s="40"/>
      <c r="H65497" s="40"/>
      <c r="I65497" s="41"/>
      <c r="J65497" s="42"/>
      <c r="K65497" s="43"/>
      <c r="L65497" s="44"/>
      <c r="M65497" s="45"/>
      <c r="N65497" s="46"/>
      <c r="O65497" s="47"/>
      <c r="P65497" s="48" t="s">
        <v>34</v>
      </c>
      <c r="Q65497" s="43"/>
      <c r="R65497" s="49"/>
      <c r="S65497" s="47"/>
      <c r="T65497" s="47"/>
      <c r="U65497" s="47"/>
      <c r="V65497" s="50"/>
      <c r="W65497" s="1"/>
    </row>
    <row r="65498" spans="1:23" ht="23.25">
      <c r="A65498" s="21"/>
      <c r="B65498" s="59"/>
      <c r="C65498" s="59"/>
      <c r="D65498" s="59"/>
      <c r="E65498" s="59"/>
      <c r="F65498" s="59"/>
      <c r="G65498" s="59"/>
      <c r="H65498" s="51"/>
      <c r="I65498" s="52"/>
      <c r="J65498" s="53"/>
      <c r="K65498" s="57"/>
      <c r="L65498" s="24"/>
      <c r="M65498" s="57"/>
      <c r="N65498" s="24"/>
      <c r="O65498" s="24"/>
      <c r="P65498" s="57"/>
      <c r="Q65498" s="57"/>
      <c r="R65498" s="57"/>
      <c r="S65498" s="24"/>
      <c r="T65498" s="24"/>
      <c r="U65498" s="24"/>
      <c r="V65498" s="24"/>
      <c r="W65498" s="1"/>
    </row>
    <row r="65499" spans="1:23" ht="23.25">
      <c r="A65499" s="21"/>
      <c r="B65499" s="20"/>
      <c r="C65499" s="20"/>
      <c r="D65499" s="20"/>
      <c r="E65499" s="20"/>
      <c r="F65499" s="20"/>
      <c r="G65499" s="20"/>
      <c r="H65499" s="51"/>
      <c r="I65499" s="52"/>
      <c r="J65499" s="53"/>
      <c r="K65499" s="57"/>
      <c r="L65499" s="24"/>
      <c r="M65499" s="57"/>
      <c r="N65499" s="24"/>
      <c r="O65499" s="24"/>
      <c r="P65499" s="57"/>
      <c r="Q65499" s="57"/>
      <c r="R65499" s="57"/>
      <c r="S65499" s="24"/>
      <c r="T65499" s="24"/>
      <c r="U65499" s="24"/>
      <c r="V65499" s="24"/>
      <c r="W65499" s="1"/>
    </row>
    <row r="65500" spans="1:23" ht="23.25">
      <c r="A65500" s="21"/>
      <c r="B65500" s="20"/>
      <c r="C65500" s="20"/>
      <c r="D65500" s="20"/>
      <c r="E65500" s="20"/>
      <c r="F65500" s="20"/>
      <c r="G65500" s="20"/>
      <c r="H65500" s="51"/>
      <c r="I65500" s="52"/>
      <c r="J65500" s="53"/>
      <c r="K65500" s="57"/>
      <c r="L65500" s="24"/>
      <c r="M65500" s="57"/>
      <c r="N65500" s="24"/>
      <c r="O65500" s="24"/>
      <c r="P65500" s="57"/>
      <c r="Q65500" s="57"/>
      <c r="R65500" s="57"/>
      <c r="S65500" s="24"/>
      <c r="T65500" s="24"/>
      <c r="U65500" s="24"/>
      <c r="V65500" s="24"/>
      <c r="W65500" s="1"/>
    </row>
    <row r="65501" spans="1:23" ht="23.25">
      <c r="A65501" s="21"/>
      <c r="B65501" s="20"/>
      <c r="C65501" s="20"/>
      <c r="D65501" s="20"/>
      <c r="E65501" s="20"/>
      <c r="F65501" s="20"/>
      <c r="G65501" s="20"/>
      <c r="H65501" s="51"/>
      <c r="I65501" s="52"/>
      <c r="J65501" s="53"/>
      <c r="K65501" s="57"/>
      <c r="L65501" s="24"/>
      <c r="M65501" s="57"/>
      <c r="N65501" s="24"/>
      <c r="O65501" s="24"/>
      <c r="P65501" s="57"/>
      <c r="Q65501" s="57"/>
      <c r="R65501" s="57"/>
      <c r="S65501" s="24"/>
      <c r="T65501" s="24"/>
      <c r="U65501" s="24"/>
      <c r="V65501" s="24"/>
      <c r="W65501" s="1"/>
    </row>
    <row r="65502" spans="1:23" ht="23.25">
      <c r="A65502" s="21"/>
      <c r="B65502" s="20"/>
      <c r="C65502" s="20"/>
      <c r="D65502" s="20"/>
      <c r="E65502" s="20"/>
      <c r="F65502" s="20"/>
      <c r="G65502" s="20"/>
      <c r="H65502" s="51"/>
      <c r="I65502" s="52"/>
      <c r="J65502" s="53"/>
      <c r="K65502" s="57"/>
      <c r="L65502" s="24"/>
      <c r="M65502" s="57"/>
      <c r="N65502" s="24"/>
      <c r="O65502" s="24"/>
      <c r="P65502" s="57"/>
      <c r="Q65502" s="57"/>
      <c r="R65502" s="57"/>
      <c r="S65502" s="24"/>
      <c r="T65502" s="24"/>
      <c r="U65502" s="24"/>
      <c r="V65502" s="24"/>
      <c r="W65502" s="1"/>
    </row>
    <row r="65503" spans="1:23" ht="23.25">
      <c r="A65503" s="21"/>
      <c r="B65503" s="20"/>
      <c r="C65503" s="20"/>
      <c r="D65503" s="20"/>
      <c r="E65503" s="20"/>
      <c r="F65503" s="20"/>
      <c r="G65503" s="20"/>
      <c r="H65503" s="51"/>
      <c r="I65503" s="52"/>
      <c r="J65503" s="53"/>
      <c r="K65503" s="57"/>
      <c r="L65503" s="24"/>
      <c r="M65503" s="57"/>
      <c r="N65503" s="24"/>
      <c r="O65503" s="24"/>
      <c r="P65503" s="57"/>
      <c r="Q65503" s="57"/>
      <c r="R65503" s="57"/>
      <c r="S65503" s="24"/>
      <c r="T65503" s="24"/>
      <c r="U65503" s="24"/>
      <c r="V65503" s="24"/>
      <c r="W65503" s="1"/>
    </row>
    <row r="65504" spans="1:23" ht="23.25">
      <c r="A65504" s="21"/>
      <c r="B65504" s="20"/>
      <c r="C65504" s="20"/>
      <c r="D65504" s="20"/>
      <c r="E65504" s="20"/>
      <c r="F65504" s="20"/>
      <c r="G65504" s="20"/>
      <c r="H65504" s="51"/>
      <c r="I65504" s="52"/>
      <c r="J65504" s="53"/>
      <c r="K65504" s="57"/>
      <c r="L65504" s="24"/>
      <c r="M65504" s="57"/>
      <c r="N65504" s="24"/>
      <c r="O65504" s="24"/>
      <c r="P65504" s="57"/>
      <c r="Q65504" s="57"/>
      <c r="R65504" s="57"/>
      <c r="S65504" s="24"/>
      <c r="T65504" s="24"/>
      <c r="U65504" s="24"/>
      <c r="V65504" s="24"/>
      <c r="W65504" s="1"/>
    </row>
    <row r="65505" spans="1:23" ht="23.25">
      <c r="A65505" s="21"/>
      <c r="B65505" s="20"/>
      <c r="C65505" s="20"/>
      <c r="D65505" s="20"/>
      <c r="E65505" s="20"/>
      <c r="F65505" s="20"/>
      <c r="G65505" s="20"/>
      <c r="H65505" s="51"/>
      <c r="I65505" s="52"/>
      <c r="J65505" s="53"/>
      <c r="K65505" s="57"/>
      <c r="L65505" s="24"/>
      <c r="M65505" s="57"/>
      <c r="N65505" s="24"/>
      <c r="O65505" s="24"/>
      <c r="P65505" s="57"/>
      <c r="Q65505" s="57"/>
      <c r="R65505" s="57"/>
      <c r="S65505" s="24"/>
      <c r="T65505" s="24"/>
      <c r="U65505" s="24"/>
      <c r="V65505" s="24"/>
      <c r="W65505" s="1"/>
    </row>
    <row r="65506" spans="1:23" ht="23.25">
      <c r="A65506" s="21"/>
      <c r="B65506" s="20"/>
      <c r="C65506" s="20"/>
      <c r="D65506" s="20"/>
      <c r="E65506" s="20"/>
      <c r="F65506" s="20"/>
      <c r="G65506" s="20"/>
      <c r="H65506" s="51"/>
      <c r="I65506" s="52"/>
      <c r="J65506" s="53"/>
      <c r="K65506" s="57"/>
      <c r="L65506" s="24"/>
      <c r="M65506" s="57"/>
      <c r="N65506" s="24"/>
      <c r="O65506" s="24"/>
      <c r="P65506" s="57"/>
      <c r="Q65506" s="57"/>
      <c r="R65506" s="57"/>
      <c r="S65506" s="24"/>
      <c r="T65506" s="24"/>
      <c r="U65506" s="24"/>
      <c r="V65506" s="24"/>
      <c r="W65506" s="1"/>
    </row>
    <row r="65507" spans="1:23" ht="23.25">
      <c r="A65507" s="21"/>
      <c r="B65507" s="20"/>
      <c r="C65507" s="20"/>
      <c r="D65507" s="20"/>
      <c r="E65507" s="20"/>
      <c r="F65507" s="20"/>
      <c r="G65507" s="20"/>
      <c r="H65507" s="51"/>
      <c r="I65507" s="52"/>
      <c r="J65507" s="53"/>
      <c r="K65507" s="57"/>
      <c r="L65507" s="24"/>
      <c r="M65507" s="57"/>
      <c r="N65507" s="24"/>
      <c r="O65507" s="24"/>
      <c r="P65507" s="57"/>
      <c r="Q65507" s="57"/>
      <c r="R65507" s="57"/>
      <c r="S65507" s="24"/>
      <c r="T65507" s="24"/>
      <c r="U65507" s="24"/>
      <c r="V65507" s="24"/>
      <c r="W65507" s="1"/>
    </row>
    <row r="65508" spans="1:23" ht="23.25">
      <c r="A65508" s="21"/>
      <c r="B65508" s="20"/>
      <c r="C65508" s="20"/>
      <c r="D65508" s="20"/>
      <c r="E65508" s="20"/>
      <c r="F65508" s="20"/>
      <c r="G65508" s="20"/>
      <c r="H65508" s="51"/>
      <c r="I65508" s="52"/>
      <c r="J65508" s="53"/>
      <c r="K65508" s="57"/>
      <c r="L65508" s="24"/>
      <c r="M65508" s="57"/>
      <c r="N65508" s="24"/>
      <c r="O65508" s="24"/>
      <c r="P65508" s="57"/>
      <c r="Q65508" s="57"/>
      <c r="R65508" s="57"/>
      <c r="S65508" s="24"/>
      <c r="T65508" s="24"/>
      <c r="U65508" s="24"/>
      <c r="V65508" s="24"/>
      <c r="W65508" s="1"/>
    </row>
    <row r="65509" spans="1:23" ht="23.25">
      <c r="A65509" s="21"/>
      <c r="B65509" s="20"/>
      <c r="C65509" s="20"/>
      <c r="D65509" s="20"/>
      <c r="E65509" s="20"/>
      <c r="F65509" s="20"/>
      <c r="G65509" s="20"/>
      <c r="H65509" s="51"/>
      <c r="I65509" s="52"/>
      <c r="J65509" s="53"/>
      <c r="K65509" s="57"/>
      <c r="L65509" s="24"/>
      <c r="M65509" s="57"/>
      <c r="N65509" s="24"/>
      <c r="O65509" s="24"/>
      <c r="P65509" s="57"/>
      <c r="Q65509" s="57"/>
      <c r="R65509" s="57"/>
      <c r="S65509" s="24"/>
      <c r="T65509" s="24"/>
      <c r="U65509" s="24"/>
      <c r="V65509" s="24"/>
      <c r="W65509" s="1"/>
    </row>
    <row r="65510" spans="1:23" ht="23.25">
      <c r="A65510" s="21"/>
      <c r="B65510" s="20"/>
      <c r="C65510" s="20"/>
      <c r="D65510" s="20"/>
      <c r="E65510" s="20"/>
      <c r="F65510" s="20"/>
      <c r="G65510" s="20"/>
      <c r="H65510" s="51"/>
      <c r="I65510" s="52"/>
      <c r="J65510" s="53"/>
      <c r="K65510" s="57"/>
      <c r="L65510" s="24"/>
      <c r="M65510" s="57"/>
      <c r="N65510" s="24"/>
      <c r="O65510" s="24"/>
      <c r="P65510" s="57"/>
      <c r="Q65510" s="57"/>
      <c r="R65510" s="57"/>
      <c r="S65510" s="24"/>
      <c r="T65510" s="24"/>
      <c r="U65510" s="24"/>
      <c r="V65510" s="24"/>
      <c r="W65510" s="1"/>
    </row>
    <row r="65511" spans="1:23" ht="23.25">
      <c r="A65511" s="21"/>
      <c r="B65511" s="20"/>
      <c r="C65511" s="20"/>
      <c r="D65511" s="20"/>
      <c r="E65511" s="20"/>
      <c r="F65511" s="20"/>
      <c r="G65511" s="20"/>
      <c r="H65511" s="51"/>
      <c r="I65511" s="52"/>
      <c r="J65511" s="53"/>
      <c r="K65511" s="57"/>
      <c r="L65511" s="24"/>
      <c r="M65511" s="57"/>
      <c r="N65511" s="24"/>
      <c r="O65511" s="24"/>
      <c r="P65511" s="57"/>
      <c r="Q65511" s="57"/>
      <c r="R65511" s="57"/>
      <c r="S65511" s="24"/>
      <c r="T65511" s="24"/>
      <c r="U65511" s="24"/>
      <c r="V65511" s="24"/>
      <c r="W65511" s="1"/>
    </row>
    <row r="65512" spans="1:23" ht="23.25">
      <c r="A65512" s="21"/>
      <c r="B65512" s="59"/>
      <c r="C65512" s="60"/>
      <c r="D65512" s="60"/>
      <c r="E65512" s="60"/>
      <c r="F65512" s="60"/>
      <c r="G65512" s="60"/>
      <c r="H65512" s="52"/>
      <c r="I65512" s="52"/>
      <c r="J65512" s="53"/>
      <c r="K65512" s="22"/>
      <c r="L65512" s="22"/>
      <c r="M65512" s="22"/>
      <c r="N65512" s="22"/>
      <c r="O65512" s="22"/>
      <c r="P65512" s="22"/>
      <c r="Q65512" s="22"/>
      <c r="R65512" s="22"/>
      <c r="S65512" s="22"/>
      <c r="T65512" s="22"/>
      <c r="U65512" s="22"/>
      <c r="V65512" s="22"/>
      <c r="W65512" s="1"/>
    </row>
    <row r="65513" spans="1:23" ht="23.25">
      <c r="A65513" s="21"/>
      <c r="B65513" s="20"/>
      <c r="C65513" s="20"/>
      <c r="D65513" s="20"/>
      <c r="E65513" s="20"/>
      <c r="F65513" s="20"/>
      <c r="G65513" s="20"/>
      <c r="H65513" s="51"/>
      <c r="I65513" s="52"/>
      <c r="J65513" s="53"/>
      <c r="K65513" s="57"/>
      <c r="L65513" s="24"/>
      <c r="M65513" s="57"/>
      <c r="N65513" s="24"/>
      <c r="O65513" s="24"/>
      <c r="P65513" s="57"/>
      <c r="Q65513" s="57"/>
      <c r="R65513" s="57"/>
      <c r="S65513" s="24"/>
      <c r="T65513" s="24"/>
      <c r="U65513" s="24"/>
      <c r="V65513" s="24"/>
      <c r="W65513" s="1"/>
    </row>
    <row r="65514" spans="1:23" ht="23.25">
      <c r="A65514" s="21"/>
      <c r="B65514" s="20"/>
      <c r="C65514" s="20"/>
      <c r="D65514" s="20"/>
      <c r="E65514" s="20"/>
      <c r="F65514" s="20"/>
      <c r="G65514" s="20"/>
      <c r="H65514" s="51"/>
      <c r="I65514" s="52"/>
      <c r="J65514" s="53"/>
      <c r="K65514" s="57"/>
      <c r="L65514" s="24"/>
      <c r="M65514" s="57"/>
      <c r="N65514" s="24"/>
      <c r="O65514" s="24"/>
      <c r="P65514" s="57"/>
      <c r="Q65514" s="57"/>
      <c r="R65514" s="57"/>
      <c r="S65514" s="24"/>
      <c r="T65514" s="24"/>
      <c r="U65514" s="24"/>
      <c r="V65514" s="24"/>
      <c r="W65514" s="1"/>
    </row>
    <row r="65515" spans="1:23" ht="23.25">
      <c r="A65515" s="21"/>
      <c r="B65515" s="20"/>
      <c r="C65515" s="20"/>
      <c r="D65515" s="20"/>
      <c r="E65515" s="20"/>
      <c r="F65515" s="20"/>
      <c r="G65515" s="20"/>
      <c r="H65515" s="51"/>
      <c r="I65515" s="52"/>
      <c r="J65515" s="53"/>
      <c r="K65515" s="57"/>
      <c r="L65515" s="24"/>
      <c r="M65515" s="57"/>
      <c r="N65515" s="24"/>
      <c r="O65515" s="24"/>
      <c r="P65515" s="57"/>
      <c r="Q65515" s="57"/>
      <c r="R65515" s="57"/>
      <c r="S65515" s="24"/>
      <c r="T65515" s="24"/>
      <c r="U65515" s="24"/>
      <c r="V65515" s="24"/>
      <c r="W65515" s="1"/>
    </row>
    <row r="65516" spans="1:23" ht="23.25">
      <c r="A65516" s="21"/>
      <c r="B65516" s="20"/>
      <c r="C65516" s="20"/>
      <c r="D65516" s="20"/>
      <c r="E65516" s="20"/>
      <c r="F65516" s="20"/>
      <c r="G65516" s="20"/>
      <c r="H65516" s="51"/>
      <c r="I65516" s="52"/>
      <c r="J65516" s="53"/>
      <c r="K65516" s="22"/>
      <c r="L65516" s="22"/>
      <c r="M65516" s="22"/>
      <c r="N65516" s="22"/>
      <c r="O65516" s="22"/>
      <c r="P65516" s="22"/>
      <c r="Q65516" s="22"/>
      <c r="R65516" s="22"/>
      <c r="S65516" s="22"/>
      <c r="T65516" s="22"/>
      <c r="U65516" s="22"/>
      <c r="V65516" s="22"/>
      <c r="W65516" s="1"/>
    </row>
    <row r="65517" spans="1:23" ht="23.25">
      <c r="A65517" s="21"/>
      <c r="B65517" s="20"/>
      <c r="C65517" s="20"/>
      <c r="D65517" s="20"/>
      <c r="E65517" s="20"/>
      <c r="F65517" s="20"/>
      <c r="G65517" s="20"/>
      <c r="H65517" s="51"/>
      <c r="I65517" s="52"/>
      <c r="J65517" s="53"/>
      <c r="K65517" s="57"/>
      <c r="L65517" s="24"/>
      <c r="M65517" s="57"/>
      <c r="N65517" s="24"/>
      <c r="O65517" s="24"/>
      <c r="P65517" s="57"/>
      <c r="Q65517" s="57"/>
      <c r="R65517" s="57"/>
      <c r="S65517" s="24"/>
      <c r="T65517" s="24"/>
      <c r="U65517" s="24"/>
      <c r="V65517" s="24"/>
      <c r="W65517" s="1"/>
    </row>
    <row r="65518" spans="1:23" ht="23.25">
      <c r="A65518" s="21"/>
      <c r="B65518" s="20"/>
      <c r="C65518" s="20"/>
      <c r="D65518" s="20"/>
      <c r="E65518" s="20"/>
      <c r="F65518" s="20"/>
      <c r="G65518" s="20"/>
      <c r="H65518" s="51"/>
      <c r="I65518" s="52"/>
      <c r="J65518" s="53"/>
      <c r="K65518" s="57"/>
      <c r="L65518" s="24"/>
      <c r="M65518" s="57"/>
      <c r="N65518" s="24"/>
      <c r="O65518" s="24"/>
      <c r="P65518" s="57"/>
      <c r="Q65518" s="57"/>
      <c r="R65518" s="57"/>
      <c r="S65518" s="24"/>
      <c r="T65518" s="24"/>
      <c r="U65518" s="24"/>
      <c r="V65518" s="24"/>
      <c r="W65518" s="1"/>
    </row>
    <row r="65519" spans="1:23" ht="23.25">
      <c r="A65519" s="21"/>
      <c r="B65519" s="20"/>
      <c r="C65519" s="20"/>
      <c r="D65519" s="20"/>
      <c r="E65519" s="20"/>
      <c r="F65519" s="20"/>
      <c r="G65519" s="20"/>
      <c r="H65519" s="51"/>
      <c r="I65519" s="52"/>
      <c r="J65519" s="53"/>
      <c r="K65519" s="57"/>
      <c r="L65519" s="24"/>
      <c r="M65519" s="57"/>
      <c r="N65519" s="24"/>
      <c r="O65519" s="24"/>
      <c r="P65519" s="57"/>
      <c r="Q65519" s="57"/>
      <c r="R65519" s="57"/>
      <c r="S65519" s="24"/>
      <c r="T65519" s="24"/>
      <c r="U65519" s="24"/>
      <c r="V65519" s="24"/>
      <c r="W65519" s="1"/>
    </row>
    <row r="65520" spans="1:23" ht="23.25">
      <c r="A65520" s="21"/>
      <c r="B65520" s="20"/>
      <c r="C65520" s="20"/>
      <c r="D65520" s="20"/>
      <c r="E65520" s="20"/>
      <c r="F65520" s="20"/>
      <c r="G65520" s="20"/>
      <c r="H65520" s="51"/>
      <c r="I65520" s="68"/>
      <c r="J65520" s="53"/>
      <c r="K65520" s="57"/>
      <c r="L65520" s="24"/>
      <c r="M65520" s="57"/>
      <c r="N65520" s="24"/>
      <c r="O65520" s="24"/>
      <c r="P65520" s="57"/>
      <c r="Q65520" s="57"/>
      <c r="R65520" s="57"/>
      <c r="S65520" s="24"/>
      <c r="T65520" s="24"/>
      <c r="U65520" s="24"/>
      <c r="V65520" s="24"/>
      <c r="W65520" s="1"/>
    </row>
    <row r="65521" spans="1:23" ht="23.25">
      <c r="A65521" s="21"/>
      <c r="B65521" s="59"/>
      <c r="C65521" s="20"/>
      <c r="D65521" s="20"/>
      <c r="E65521" s="20"/>
      <c r="F65521" s="20"/>
      <c r="G65521" s="20"/>
      <c r="H65521" s="51"/>
      <c r="I65521" s="52"/>
      <c r="J65521" s="53"/>
      <c r="K65521" s="23"/>
      <c r="L65521" s="24"/>
      <c r="M65521" s="25"/>
      <c r="N65521" s="27"/>
      <c r="O65521" s="27"/>
      <c r="P65521" s="28"/>
      <c r="Q65521" s="23"/>
      <c r="R65521" s="54"/>
      <c r="S65521" s="27"/>
      <c r="T65521" s="27"/>
      <c r="U65521" s="27"/>
      <c r="V65521" s="24"/>
      <c r="W65521" s="1"/>
    </row>
    <row r="65522" spans="1:23" ht="23.25">
      <c r="A65522" s="21"/>
      <c r="B65522" s="59"/>
      <c r="C65522" s="20"/>
      <c r="D65522" s="20"/>
      <c r="E65522" s="20"/>
      <c r="F65522" s="20"/>
      <c r="G65522" s="20"/>
      <c r="H65522" s="51"/>
      <c r="I65522" s="52"/>
      <c r="J65522" s="53"/>
      <c r="K65522" s="23"/>
      <c r="L65522" s="24"/>
      <c r="M65522" s="25"/>
      <c r="N65522" s="27"/>
      <c r="O65522" s="27"/>
      <c r="P65522" s="28"/>
      <c r="Q65522" s="23"/>
      <c r="R65522" s="54"/>
      <c r="S65522" s="27"/>
      <c r="T65522" s="27"/>
      <c r="U65522" s="27"/>
      <c r="V65522" s="24"/>
      <c r="W65522" s="1"/>
    </row>
    <row r="65523" spans="1:23" ht="23.25">
      <c r="A65523" s="21"/>
      <c r="B65523" s="59"/>
      <c r="C65523" s="20"/>
      <c r="D65523" s="20"/>
      <c r="E65523" s="20"/>
      <c r="F65523" s="20"/>
      <c r="G65523" s="20"/>
      <c r="H65523" s="51"/>
      <c r="I65523" s="52"/>
      <c r="J65523" s="53"/>
      <c r="K65523" s="23"/>
      <c r="L65523" s="24"/>
      <c r="M65523" s="25"/>
      <c r="N65523" s="27"/>
      <c r="O65523" s="27"/>
      <c r="P65523" s="28"/>
      <c r="Q65523" s="23"/>
      <c r="R65523" s="54"/>
      <c r="S65523" s="27"/>
      <c r="T65523" s="27"/>
      <c r="U65523" s="27"/>
      <c r="V65523" s="24"/>
      <c r="W65523" s="1"/>
    </row>
    <row r="65524" spans="1:23" ht="23.25">
      <c r="A65524" s="21"/>
      <c r="B65524" s="59"/>
      <c r="C65524" s="60"/>
      <c r="D65524" s="60"/>
      <c r="E65524" s="60"/>
      <c r="F65524" s="60"/>
      <c r="G65524" s="60"/>
      <c r="H65524" s="52"/>
      <c r="I65524" s="52"/>
      <c r="J65524" s="53"/>
      <c r="K65524" s="22"/>
      <c r="L65524" s="22"/>
      <c r="M65524" s="22"/>
      <c r="N65524" s="22"/>
      <c r="O65524" s="22"/>
      <c r="P65524" s="22"/>
      <c r="Q65524" s="22"/>
      <c r="R65524" s="22"/>
      <c r="S65524" s="22"/>
      <c r="T65524" s="22"/>
      <c r="U65524" s="22"/>
      <c r="V65524" s="22"/>
      <c r="W65524" s="1"/>
    </row>
    <row r="65525" spans="1:23" ht="23.25">
      <c r="A65525" s="21"/>
      <c r="B65525" s="59"/>
      <c r="C65525" s="60"/>
      <c r="D65525" s="60"/>
      <c r="E65525" s="60"/>
      <c r="F65525" s="60"/>
      <c r="G65525" s="60"/>
      <c r="H65525" s="52"/>
      <c r="I65525" s="52"/>
      <c r="J65525" s="53"/>
      <c r="K65525" s="22"/>
      <c r="L65525" s="22"/>
      <c r="M65525" s="22"/>
      <c r="N65525" s="22"/>
      <c r="O65525" s="22"/>
      <c r="P65525" s="22"/>
      <c r="Q65525" s="22"/>
      <c r="R65525" s="22"/>
      <c r="S65525" s="22"/>
      <c r="T65525" s="22"/>
      <c r="U65525" s="22"/>
      <c r="V65525" s="22"/>
      <c r="W65525" s="1"/>
    </row>
    <row r="65526" spans="1:23" ht="23.25">
      <c r="A65526" s="21"/>
      <c r="B65526" s="59"/>
      <c r="C65526" s="59"/>
      <c r="D65526" s="59"/>
      <c r="E65526" s="59"/>
      <c r="F65526" s="59"/>
      <c r="G65526" s="59"/>
      <c r="H65526" s="51"/>
      <c r="I65526" s="52"/>
      <c r="J65526" s="53"/>
      <c r="K65526" s="57"/>
      <c r="L65526" s="24"/>
      <c r="M65526" s="57"/>
      <c r="N65526" s="24"/>
      <c r="O65526" s="24"/>
      <c r="P65526" s="57"/>
      <c r="Q65526" s="57"/>
      <c r="R65526" s="57"/>
      <c r="S65526" s="24"/>
      <c r="T65526" s="24"/>
      <c r="U65526" s="24"/>
      <c r="V65526" s="24"/>
      <c r="W65526" s="1"/>
    </row>
    <row r="65527" spans="1:23" ht="23.25">
      <c r="A65527" s="21"/>
      <c r="B65527" s="59"/>
      <c r="C65527" s="59"/>
      <c r="D65527" s="59"/>
      <c r="E65527" s="59"/>
      <c r="F65527" s="59"/>
      <c r="G65527" s="59"/>
      <c r="H65527" s="51"/>
      <c r="I65527" s="52"/>
      <c r="J65527" s="53"/>
      <c r="K65527" s="57"/>
      <c r="L65527" s="24"/>
      <c r="M65527" s="57"/>
      <c r="N65527" s="24"/>
      <c r="O65527" s="24"/>
      <c r="P65527" s="57"/>
      <c r="Q65527" s="57"/>
      <c r="R65527" s="57"/>
      <c r="S65527" s="24"/>
      <c r="T65527" s="24"/>
      <c r="U65527" s="24"/>
      <c r="V65527" s="24"/>
      <c r="W65527" s="1"/>
    </row>
    <row r="65528" spans="1:23" ht="23.25">
      <c r="A65528" s="21"/>
      <c r="B65528" s="59"/>
      <c r="C65528" s="60"/>
      <c r="D65528" s="60"/>
      <c r="E65528" s="60"/>
      <c r="F65528" s="60"/>
      <c r="G65528" s="60"/>
      <c r="H65528" s="52"/>
      <c r="I65528" s="52"/>
      <c r="J65528" s="53"/>
      <c r="K65528" s="22"/>
      <c r="L65528" s="22"/>
      <c r="M65528" s="22"/>
      <c r="N65528" s="22"/>
      <c r="O65528" s="22"/>
      <c r="P65528" s="22"/>
      <c r="Q65528" s="22"/>
      <c r="R65528" s="22"/>
      <c r="S65528" s="22"/>
      <c r="T65528" s="22"/>
      <c r="U65528" s="22"/>
      <c r="V65528" s="22"/>
      <c r="W65528" s="1"/>
    </row>
    <row r="65529" spans="1:23" ht="23.25">
      <c r="A65529" s="21"/>
      <c r="B65529" s="59"/>
      <c r="C65529" s="59"/>
      <c r="D65529" s="59"/>
      <c r="E65529" s="59"/>
      <c r="F65529" s="59"/>
      <c r="G65529" s="59"/>
      <c r="H65529" s="51"/>
      <c r="I65529" s="52"/>
      <c r="J65529" s="53"/>
      <c r="K65529" s="57"/>
      <c r="L65529" s="24"/>
      <c r="M65529" s="57"/>
      <c r="N65529" s="24"/>
      <c r="O65529" s="24"/>
      <c r="P65529" s="57"/>
      <c r="Q65529" s="57"/>
      <c r="R65529" s="57"/>
      <c r="S65529" s="24"/>
      <c r="T65529" s="24"/>
      <c r="U65529" s="24"/>
      <c r="V65529" s="24"/>
      <c r="W65529" s="1"/>
    </row>
    <row r="65530" spans="1:23" ht="23.25">
      <c r="A65530" s="21"/>
      <c r="B65530" s="59"/>
      <c r="C65530" s="59"/>
      <c r="D65530" s="59"/>
      <c r="E65530" s="59"/>
      <c r="F65530" s="59"/>
      <c r="G65530" s="59"/>
      <c r="H65530" s="51"/>
      <c r="I65530" s="52"/>
      <c r="J65530" s="53"/>
      <c r="K65530" s="57"/>
      <c r="L65530" s="24"/>
      <c r="M65530" s="57"/>
      <c r="N65530" s="24"/>
      <c r="O65530" s="24"/>
      <c r="P65530" s="57"/>
      <c r="Q65530" s="57"/>
      <c r="R65530" s="57"/>
      <c r="S65530" s="24"/>
      <c r="T65530" s="24"/>
      <c r="U65530" s="24"/>
      <c r="V65530" s="24"/>
      <c r="W65530" s="1"/>
    </row>
    <row r="65531" spans="1:23" ht="23.25">
      <c r="A65531" s="21"/>
      <c r="B65531" s="59"/>
      <c r="C65531" s="59"/>
      <c r="D65531" s="59"/>
      <c r="E65531" s="59"/>
      <c r="F65531" s="59"/>
      <c r="G65531" s="59"/>
      <c r="H65531" s="51"/>
      <c r="I65531" s="52"/>
      <c r="J65531" s="53"/>
      <c r="K65531" s="57"/>
      <c r="L65531" s="24"/>
      <c r="M65531" s="57"/>
      <c r="N65531" s="24"/>
      <c r="O65531" s="24"/>
      <c r="P65531" s="57"/>
      <c r="Q65531" s="57"/>
      <c r="R65531" s="57"/>
      <c r="S65531" s="24"/>
      <c r="T65531" s="24"/>
      <c r="U65531" s="24"/>
      <c r="V65531" s="24"/>
      <c r="W65531" s="1"/>
    </row>
    <row r="65532" spans="1:23" ht="23.25">
      <c r="A65532" s="21"/>
      <c r="B65532" s="59"/>
      <c r="C65532" s="59"/>
      <c r="D65532" s="59"/>
      <c r="E65532" s="59"/>
      <c r="F65532" s="59"/>
      <c r="G65532" s="59"/>
      <c r="H65532" s="51"/>
      <c r="I65532" s="52"/>
      <c r="J65532" s="53"/>
      <c r="K65532" s="57"/>
      <c r="L65532" s="24"/>
      <c r="M65532" s="57"/>
      <c r="N65532" s="24"/>
      <c r="O65532" s="24"/>
      <c r="P65532" s="57"/>
      <c r="Q65532" s="57"/>
      <c r="R65532" s="57"/>
      <c r="S65532" s="24"/>
      <c r="T65532" s="24"/>
      <c r="U65532" s="24"/>
      <c r="V65532" s="24"/>
      <c r="W65532" s="1"/>
    </row>
    <row r="65533" spans="1:23" ht="23.25">
      <c r="A65533" s="21"/>
      <c r="B65533" s="59"/>
      <c r="C65533" s="59"/>
      <c r="D65533" s="59"/>
      <c r="E65533" s="59"/>
      <c r="F65533" s="59"/>
      <c r="G65533" s="59"/>
      <c r="H65533" s="51"/>
      <c r="I65533" s="52"/>
      <c r="J65533" s="53"/>
      <c r="K65533" s="57"/>
      <c r="L65533" s="24"/>
      <c r="M65533" s="57"/>
      <c r="N65533" s="24"/>
      <c r="O65533" s="24"/>
      <c r="P65533" s="57"/>
      <c r="Q65533" s="57"/>
      <c r="R65533" s="57"/>
      <c r="S65533" s="24"/>
      <c r="T65533" s="24"/>
      <c r="U65533" s="24"/>
      <c r="V65533" s="24"/>
      <c r="W65533" s="1"/>
    </row>
    <row r="65534" spans="1:23" ht="23.25">
      <c r="A65534" s="21"/>
      <c r="B65534" s="59"/>
      <c r="C65534" s="59"/>
      <c r="D65534" s="59"/>
      <c r="E65534" s="59"/>
      <c r="F65534" s="59"/>
      <c r="G65534" s="59"/>
      <c r="H65534" s="51"/>
      <c r="I65534" s="52"/>
      <c r="J65534" s="53"/>
      <c r="K65534" s="57"/>
      <c r="L65534" s="24"/>
      <c r="M65534" s="57"/>
      <c r="N65534" s="24"/>
      <c r="O65534" s="24"/>
      <c r="P65534" s="57"/>
      <c r="Q65534" s="57"/>
      <c r="R65534" s="57"/>
      <c r="S65534" s="24"/>
      <c r="T65534" s="24"/>
      <c r="U65534" s="24"/>
      <c r="V65534" s="24"/>
      <c r="W65534" s="1"/>
    </row>
    <row r="65535" spans="1:23" ht="23.25">
      <c r="A65535" s="21"/>
      <c r="B65535" s="69"/>
      <c r="C65535" s="69"/>
      <c r="D65535" s="69"/>
      <c r="E65535" s="69"/>
      <c r="F65535" s="69"/>
      <c r="G65535" s="69"/>
      <c r="H65535" s="61"/>
      <c r="I65535" s="62"/>
      <c r="J65535" s="63"/>
      <c r="K65535" s="64"/>
      <c r="L65535" s="65"/>
      <c r="M65535" s="64"/>
      <c r="N65535" s="65"/>
      <c r="O65535" s="65"/>
      <c r="P65535" s="64"/>
      <c r="Q65535" s="64"/>
      <c r="R65535" s="64"/>
      <c r="S65535" s="65"/>
      <c r="T65535" s="65"/>
      <c r="U65535" s="65"/>
      <c r="V65535" s="65"/>
      <c r="W65535" s="1"/>
    </row>
    <row r="65536" spans="1:23" ht="23.25">
      <c r="A65536" s="1" t="s">
        <v>36</v>
      </c>
      <c r="B65536" s="21"/>
      <c r="C65536" s="21"/>
      <c r="D65536" s="21"/>
      <c r="E65536" s="21"/>
      <c r="F65536" s="21"/>
      <c r="G65536" s="21"/>
      <c r="H65536" s="21"/>
      <c r="I65536" s="21"/>
      <c r="J65536" s="2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36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5" manualBreakCount="5">
    <brk id="90" max="255" man="1"/>
    <brk id="180" max="255" man="1"/>
    <brk id="270" max="255" man="1"/>
    <brk id="360" max="255" man="1"/>
    <brk id="4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2002-05-30T18:56:59Z</cp:lastPrinted>
  <dcterms:created xsi:type="dcterms:W3CDTF">2001-11-13T16:33:40Z</dcterms:created>
  <dcterms:modified xsi:type="dcterms:W3CDTF">2002-06-07T03:02:22Z</dcterms:modified>
  <cp:category/>
  <cp:version/>
  <cp:contentType/>
  <cp:contentStatus/>
</cp:coreProperties>
</file>